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comments15.xml" ContentType="application/vnd.openxmlformats-officedocument.spreadsheetml.comments+xml"/>
  <Override PartName="/xl/drawings/drawing19.xml" ContentType="application/vnd.openxmlformats-officedocument.drawing+xml"/>
  <Override PartName="/xl/comments16.xml" ContentType="application/vnd.openxmlformats-officedocument.spreadsheetml.comments+xml"/>
  <Override PartName="/xl/drawings/drawing20.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shahida.jamil\Desktop\BE2026\Borang\Excel\"/>
    </mc:Choice>
  </mc:AlternateContent>
  <xr:revisionPtr revIDLastSave="0" documentId="13_ncr:1_{F835B978-8B81-4010-88CA-F3D5B08D1864}" xr6:coauthVersionLast="36" xr6:coauthVersionMax="36" xr10:uidLastSave="{00000000-0000-0000-0000-000000000000}"/>
  <bookViews>
    <workbookView xWindow="0" yWindow="0" windowWidth="31455" windowHeight="17145" tabRatio="868" xr2:uid="{00000000-000D-0000-FFFF-FFFF00000000}"/>
  </bookViews>
  <sheets>
    <sheet name="Database" sheetId="127" r:id="rId1"/>
    <sheet name="Muka Depan" sheetId="76" r:id="rId2"/>
    <sheet name="ARAHAN" sheetId="100" r:id="rId3"/>
    <sheet name="Soalan 1" sheetId="120" r:id="rId4"/>
    <sheet name="Soalan 2" sheetId="78" r:id="rId5"/>
    <sheet name="Soalan 3" sheetId="79" r:id="rId6"/>
    <sheet name="Soalan 4" sheetId="80" r:id="rId7"/>
    <sheet name="Soalan 5A" sheetId="115" r:id="rId8"/>
    <sheet name="Soalan 5B" sheetId="125" r:id="rId9"/>
    <sheet name="Soalan 6" sheetId="62" r:id="rId10"/>
    <sheet name="Soalan 7" sheetId="24" r:id="rId11"/>
    <sheet name="Soalan 8" sheetId="81" r:id="rId12"/>
    <sheet name="Soalan 9" sheetId="9" r:id="rId13"/>
    <sheet name="Soalan 10" sheetId="16" r:id="rId14"/>
    <sheet name="Soalan 11" sheetId="63" r:id="rId15"/>
    <sheet name="Soalan 12 " sheetId="57" r:id="rId16"/>
    <sheet name="Soalan 13" sheetId="118" r:id="rId17"/>
    <sheet name="Soalan 14" sheetId="124" r:id="rId18"/>
    <sheet name="Soalan 15_lama" sheetId="85" state="hidden" r:id="rId19"/>
    <sheet name="Soalan 15" sheetId="86" r:id="rId20"/>
    <sheet name="Daya Saing" sheetId="137" r:id="rId21"/>
    <sheet name="Seksyen A" sheetId="129" r:id="rId22"/>
    <sheet name="Seksyen B" sheetId="130" r:id="rId23"/>
    <sheet name="Seksyen C" sheetId="131" r:id="rId24"/>
    <sheet name="Seksyen D" sheetId="132" r:id="rId25"/>
    <sheet name="Seksyen E" sheetId="133" r:id="rId26"/>
    <sheet name="Seksyen F" sheetId="134" r:id="rId27"/>
    <sheet name="Seksyen G" sheetId="135" r:id="rId28"/>
    <sheet name="Seksyen H" sheetId="136" r:id="rId29"/>
    <sheet name="Kegunaan Pejabat" sheetId="126" r:id="rId30"/>
    <sheet name="DATABASE KP206" sheetId="119" state="hidden" r:id="rId31"/>
  </sheets>
  <externalReferences>
    <externalReference r:id="rId32"/>
    <externalReference r:id="rId33"/>
    <externalReference r:id="rId34"/>
    <externalReference r:id="rId35"/>
    <externalReference r:id="rId36"/>
    <externalReference r:id="rId37"/>
  </externalReferences>
  <definedNames>
    <definedName name="___10B_3" localSheetId="2">#REF!</definedName>
    <definedName name="___10B_3" localSheetId="30">#REF!</definedName>
    <definedName name="___10B_3" localSheetId="20">#REF!</definedName>
    <definedName name="___10B_3" localSheetId="29">#REF!</definedName>
    <definedName name="___10B_3" localSheetId="22">#REF!</definedName>
    <definedName name="___10B_3" localSheetId="23">#REF!</definedName>
    <definedName name="___10B_3" localSheetId="24">#REF!</definedName>
    <definedName name="___10B_3" localSheetId="25">#REF!</definedName>
    <definedName name="___10B_3" localSheetId="26">#REF!</definedName>
    <definedName name="___10B_3" localSheetId="27">#REF!</definedName>
    <definedName name="___10B_3" localSheetId="28">#REF!</definedName>
    <definedName name="___10B_3" localSheetId="14">#REF!</definedName>
    <definedName name="___10B_3" localSheetId="15">#REF!</definedName>
    <definedName name="___10B_3" localSheetId="19">#REF!</definedName>
    <definedName name="___10B_3" localSheetId="18">#REF!</definedName>
    <definedName name="___10B_3" localSheetId="5">#REF!</definedName>
    <definedName name="___10B_3" localSheetId="7">#REF!</definedName>
    <definedName name="___10B_3" localSheetId="8">#REF!</definedName>
    <definedName name="___10B_3" localSheetId="9">#REF!</definedName>
    <definedName name="___10B_3" localSheetId="11">#REF!</definedName>
    <definedName name="___10B_3">#REF!</definedName>
    <definedName name="___11B_4" localSheetId="2">#REF!</definedName>
    <definedName name="___11B_4" localSheetId="30">#REF!</definedName>
    <definedName name="___11B_4" localSheetId="20">#REF!</definedName>
    <definedName name="___11B_4" localSheetId="29">#REF!</definedName>
    <definedName name="___11B_4" localSheetId="22">#REF!</definedName>
    <definedName name="___11B_4" localSheetId="23">#REF!</definedName>
    <definedName name="___11B_4" localSheetId="24">#REF!</definedName>
    <definedName name="___11B_4" localSheetId="25">#REF!</definedName>
    <definedName name="___11B_4" localSheetId="26">#REF!</definedName>
    <definedName name="___11B_4" localSheetId="27">#REF!</definedName>
    <definedName name="___11B_4" localSheetId="28">#REF!</definedName>
    <definedName name="___11B_4" localSheetId="14">#REF!</definedName>
    <definedName name="___11B_4" localSheetId="15">#REF!</definedName>
    <definedName name="___11B_4" localSheetId="19">#REF!</definedName>
    <definedName name="___11B_4" localSheetId="18">#REF!</definedName>
    <definedName name="___11B_4" localSheetId="5">#REF!</definedName>
    <definedName name="___11B_4" localSheetId="7">#REF!</definedName>
    <definedName name="___11B_4" localSheetId="8">#REF!</definedName>
    <definedName name="___11B_4" localSheetId="9">#REF!</definedName>
    <definedName name="___11B_4" localSheetId="11">#REF!</definedName>
    <definedName name="___11B_4">#REF!</definedName>
    <definedName name="___12B_5" localSheetId="2">#REF!</definedName>
    <definedName name="___12B_5" localSheetId="30">#REF!</definedName>
    <definedName name="___12B_5" localSheetId="20">#REF!</definedName>
    <definedName name="___12B_5" localSheetId="29">#REF!</definedName>
    <definedName name="___12B_5" localSheetId="22">#REF!</definedName>
    <definedName name="___12B_5" localSheetId="23">#REF!</definedName>
    <definedName name="___12B_5" localSheetId="24">#REF!</definedName>
    <definedName name="___12B_5" localSheetId="25">#REF!</definedName>
    <definedName name="___12B_5" localSheetId="26">#REF!</definedName>
    <definedName name="___12B_5" localSheetId="27">#REF!</definedName>
    <definedName name="___12B_5" localSheetId="28">#REF!</definedName>
    <definedName name="___12B_5" localSheetId="14">#REF!</definedName>
    <definedName name="___12B_5" localSheetId="15">#REF!</definedName>
    <definedName name="___12B_5" localSheetId="19">#REF!</definedName>
    <definedName name="___12B_5" localSheetId="18">#REF!</definedName>
    <definedName name="___12B_5" localSheetId="5">#REF!</definedName>
    <definedName name="___12B_5" localSheetId="7">#REF!</definedName>
    <definedName name="___12B_5" localSheetId="8">#REF!</definedName>
    <definedName name="___12B_5" localSheetId="9">#REF!</definedName>
    <definedName name="___12B_5" localSheetId="11">#REF!</definedName>
    <definedName name="___12B_5">#REF!</definedName>
    <definedName name="___13bb_1" localSheetId="2">#REF!</definedName>
    <definedName name="___13bb_1" localSheetId="30">#REF!</definedName>
    <definedName name="___13bb_1" localSheetId="20">#REF!</definedName>
    <definedName name="___13bb_1" localSheetId="29">#REF!</definedName>
    <definedName name="___13bb_1" localSheetId="22">#REF!</definedName>
    <definedName name="___13bb_1" localSheetId="23">#REF!</definedName>
    <definedName name="___13bb_1" localSheetId="24">#REF!</definedName>
    <definedName name="___13bb_1" localSheetId="25">#REF!</definedName>
    <definedName name="___13bb_1" localSheetId="26">#REF!</definedName>
    <definedName name="___13bb_1" localSheetId="27">#REF!</definedName>
    <definedName name="___13bb_1" localSheetId="28">#REF!</definedName>
    <definedName name="___13bb_1" localSheetId="14">#REF!</definedName>
    <definedName name="___13bb_1" localSheetId="15">#REF!</definedName>
    <definedName name="___13bb_1" localSheetId="19">#REF!</definedName>
    <definedName name="___13bb_1" localSheetId="18">#REF!</definedName>
    <definedName name="___13bb_1" localSheetId="5">#REF!</definedName>
    <definedName name="___13bb_1" localSheetId="7">#REF!</definedName>
    <definedName name="___13bb_1" localSheetId="8">#REF!</definedName>
    <definedName name="___13bb_1" localSheetId="9">#REF!</definedName>
    <definedName name="___13bb_1" localSheetId="11">#REF!</definedName>
    <definedName name="___13bb_1">#REF!</definedName>
    <definedName name="___14bb_2" localSheetId="2">#REF!</definedName>
    <definedName name="___14bb_2" localSheetId="30">#REF!</definedName>
    <definedName name="___14bb_2" localSheetId="20">#REF!</definedName>
    <definedName name="___14bb_2" localSheetId="29">#REF!</definedName>
    <definedName name="___14bb_2" localSheetId="22">#REF!</definedName>
    <definedName name="___14bb_2" localSheetId="23">#REF!</definedName>
    <definedName name="___14bb_2" localSheetId="24">#REF!</definedName>
    <definedName name="___14bb_2" localSheetId="25">#REF!</definedName>
    <definedName name="___14bb_2" localSheetId="26">#REF!</definedName>
    <definedName name="___14bb_2" localSheetId="27">#REF!</definedName>
    <definedName name="___14bb_2" localSheetId="28">#REF!</definedName>
    <definedName name="___14bb_2" localSheetId="14">#REF!</definedName>
    <definedName name="___14bb_2" localSheetId="15">#REF!</definedName>
    <definedName name="___14bb_2" localSheetId="19">#REF!</definedName>
    <definedName name="___14bb_2" localSheetId="18">#REF!</definedName>
    <definedName name="___14bb_2" localSheetId="5">#REF!</definedName>
    <definedName name="___14bb_2" localSheetId="7">#REF!</definedName>
    <definedName name="___14bb_2" localSheetId="8">#REF!</definedName>
    <definedName name="___14bb_2" localSheetId="9">#REF!</definedName>
    <definedName name="___14bb_2" localSheetId="11">#REF!</definedName>
    <definedName name="___14bb_2">#REF!</definedName>
    <definedName name="___15cc_1" localSheetId="2">#REF!</definedName>
    <definedName name="___15cc_1" localSheetId="30">#REF!</definedName>
    <definedName name="___15cc_1" localSheetId="20">#REF!</definedName>
    <definedName name="___15cc_1" localSheetId="29">#REF!</definedName>
    <definedName name="___15cc_1" localSheetId="22">#REF!</definedName>
    <definedName name="___15cc_1" localSheetId="23">#REF!</definedName>
    <definedName name="___15cc_1" localSheetId="24">#REF!</definedName>
    <definedName name="___15cc_1" localSheetId="25">#REF!</definedName>
    <definedName name="___15cc_1" localSheetId="26">#REF!</definedName>
    <definedName name="___15cc_1" localSheetId="27">#REF!</definedName>
    <definedName name="___15cc_1" localSheetId="28">#REF!</definedName>
    <definedName name="___15cc_1" localSheetId="14">#REF!</definedName>
    <definedName name="___15cc_1" localSheetId="15">#REF!</definedName>
    <definedName name="___15cc_1" localSheetId="19">#REF!</definedName>
    <definedName name="___15cc_1" localSheetId="18">#REF!</definedName>
    <definedName name="___15cc_1" localSheetId="5">#REF!</definedName>
    <definedName name="___15cc_1" localSheetId="7">#REF!</definedName>
    <definedName name="___15cc_1" localSheetId="8">#REF!</definedName>
    <definedName name="___15cc_1" localSheetId="9">#REF!</definedName>
    <definedName name="___15cc_1" localSheetId="11">#REF!</definedName>
    <definedName name="___15cc_1">#REF!</definedName>
    <definedName name="___16cc_2" localSheetId="2">#REF!</definedName>
    <definedName name="___16cc_2" localSheetId="30">#REF!</definedName>
    <definedName name="___16cc_2" localSheetId="20">#REF!</definedName>
    <definedName name="___16cc_2" localSheetId="29">#REF!</definedName>
    <definedName name="___16cc_2" localSheetId="22">#REF!</definedName>
    <definedName name="___16cc_2" localSheetId="23">#REF!</definedName>
    <definedName name="___16cc_2" localSheetId="24">#REF!</definedName>
    <definedName name="___16cc_2" localSheetId="25">#REF!</definedName>
    <definedName name="___16cc_2" localSheetId="26">#REF!</definedName>
    <definedName name="___16cc_2" localSheetId="27">#REF!</definedName>
    <definedName name="___16cc_2" localSheetId="28">#REF!</definedName>
    <definedName name="___16cc_2" localSheetId="14">#REF!</definedName>
    <definedName name="___16cc_2" localSheetId="15">#REF!</definedName>
    <definedName name="___16cc_2" localSheetId="19">#REF!</definedName>
    <definedName name="___16cc_2" localSheetId="18">#REF!</definedName>
    <definedName name="___16cc_2" localSheetId="5">#REF!</definedName>
    <definedName name="___16cc_2" localSheetId="7">#REF!</definedName>
    <definedName name="___16cc_2" localSheetId="8">#REF!</definedName>
    <definedName name="___16cc_2" localSheetId="9">#REF!</definedName>
    <definedName name="___16cc_2" localSheetId="11">#REF!</definedName>
    <definedName name="___16cc_2">#REF!</definedName>
    <definedName name="___17MukaDepan_1" localSheetId="2">#REF!</definedName>
    <definedName name="___17MukaDepan_1" localSheetId="30">#REF!</definedName>
    <definedName name="___17MukaDepan_1" localSheetId="20">#REF!</definedName>
    <definedName name="___17MukaDepan_1" localSheetId="29">#REF!</definedName>
    <definedName name="___17MukaDepan_1" localSheetId="22">#REF!</definedName>
    <definedName name="___17MukaDepan_1" localSheetId="23">#REF!</definedName>
    <definedName name="___17MukaDepan_1" localSheetId="24">#REF!</definedName>
    <definedName name="___17MukaDepan_1" localSheetId="25">#REF!</definedName>
    <definedName name="___17MukaDepan_1" localSheetId="26">#REF!</definedName>
    <definedName name="___17MukaDepan_1" localSheetId="27">#REF!</definedName>
    <definedName name="___17MukaDepan_1" localSheetId="28">#REF!</definedName>
    <definedName name="___17MukaDepan_1" localSheetId="14">#REF!</definedName>
    <definedName name="___17MukaDepan_1" localSheetId="15">#REF!</definedName>
    <definedName name="___17MukaDepan_1" localSheetId="19">#REF!</definedName>
    <definedName name="___17MukaDepan_1" localSheetId="18">#REF!</definedName>
    <definedName name="___17MukaDepan_1" localSheetId="5">#REF!</definedName>
    <definedName name="___17MukaDepan_1" localSheetId="7">#REF!</definedName>
    <definedName name="___17MukaDepan_1" localSheetId="8">#REF!</definedName>
    <definedName name="___17MukaDepan_1" localSheetId="9">#REF!</definedName>
    <definedName name="___17MukaDepan_1" localSheetId="11">#REF!</definedName>
    <definedName name="___17MukaDepan_1">#REF!</definedName>
    <definedName name="___18new_1" localSheetId="2">#REF!</definedName>
    <definedName name="___18new_1" localSheetId="30">#REF!</definedName>
    <definedName name="___18new_1" localSheetId="20">#REF!</definedName>
    <definedName name="___18new_1" localSheetId="29">#REF!</definedName>
    <definedName name="___18new_1" localSheetId="22">#REF!</definedName>
    <definedName name="___18new_1" localSheetId="23">#REF!</definedName>
    <definedName name="___18new_1" localSheetId="24">#REF!</definedName>
    <definedName name="___18new_1" localSheetId="25">#REF!</definedName>
    <definedName name="___18new_1" localSheetId="26">#REF!</definedName>
    <definedName name="___18new_1" localSheetId="27">#REF!</definedName>
    <definedName name="___18new_1" localSheetId="28">#REF!</definedName>
    <definedName name="___18new_1" localSheetId="14">#REF!</definedName>
    <definedName name="___18new_1" localSheetId="15">#REF!</definedName>
    <definedName name="___18new_1" localSheetId="19">#REF!</definedName>
    <definedName name="___18new_1" localSheetId="18">#REF!</definedName>
    <definedName name="___18new_1" localSheetId="5">#REF!</definedName>
    <definedName name="___18new_1" localSheetId="7">#REF!</definedName>
    <definedName name="___18new_1" localSheetId="8">#REF!</definedName>
    <definedName name="___18new_1" localSheetId="9">#REF!</definedName>
    <definedName name="___18new_1" localSheetId="11">#REF!</definedName>
    <definedName name="___18new_1">#REF!</definedName>
    <definedName name="___19new_2" localSheetId="2">#REF!</definedName>
    <definedName name="___19new_2" localSheetId="30">#REF!</definedName>
    <definedName name="___19new_2" localSheetId="20">#REF!</definedName>
    <definedName name="___19new_2" localSheetId="29">#REF!</definedName>
    <definedName name="___19new_2" localSheetId="22">#REF!</definedName>
    <definedName name="___19new_2" localSheetId="23">#REF!</definedName>
    <definedName name="___19new_2" localSheetId="24">#REF!</definedName>
    <definedName name="___19new_2" localSheetId="25">#REF!</definedName>
    <definedName name="___19new_2" localSheetId="26">#REF!</definedName>
    <definedName name="___19new_2" localSheetId="27">#REF!</definedName>
    <definedName name="___19new_2" localSheetId="28">#REF!</definedName>
    <definedName name="___19new_2" localSheetId="14">#REF!</definedName>
    <definedName name="___19new_2" localSheetId="15">#REF!</definedName>
    <definedName name="___19new_2" localSheetId="19">#REF!</definedName>
    <definedName name="___19new_2" localSheetId="18">#REF!</definedName>
    <definedName name="___19new_2" localSheetId="5">#REF!</definedName>
    <definedName name="___19new_2" localSheetId="7">#REF!</definedName>
    <definedName name="___19new_2" localSheetId="8">#REF!</definedName>
    <definedName name="___19new_2" localSheetId="9">#REF!</definedName>
    <definedName name="___19new_2" localSheetId="11">#REF!</definedName>
    <definedName name="___19new_2">#REF!</definedName>
    <definedName name="___1a_1" localSheetId="2">#REF!</definedName>
    <definedName name="___1a_1" localSheetId="30">#REF!</definedName>
    <definedName name="___1a_1" localSheetId="20">#REF!</definedName>
    <definedName name="___1a_1" localSheetId="29">#REF!</definedName>
    <definedName name="___1a_1" localSheetId="22">#REF!</definedName>
    <definedName name="___1a_1" localSheetId="23">#REF!</definedName>
    <definedName name="___1a_1" localSheetId="24">#REF!</definedName>
    <definedName name="___1a_1" localSheetId="25">#REF!</definedName>
    <definedName name="___1a_1" localSheetId="26">#REF!</definedName>
    <definedName name="___1a_1" localSheetId="27">#REF!</definedName>
    <definedName name="___1a_1" localSheetId="28">#REF!</definedName>
    <definedName name="___1a_1" localSheetId="14">#REF!</definedName>
    <definedName name="___1a_1" localSheetId="15">#REF!</definedName>
    <definedName name="___1a_1" localSheetId="19">#REF!</definedName>
    <definedName name="___1a_1" localSheetId="18">#REF!</definedName>
    <definedName name="___1a_1" localSheetId="5">#REF!</definedName>
    <definedName name="___1a_1" localSheetId="7">#REF!</definedName>
    <definedName name="___1a_1" localSheetId="8">#REF!</definedName>
    <definedName name="___1a_1" localSheetId="9">#REF!</definedName>
    <definedName name="___1a_1" localSheetId="11">#REF!</definedName>
    <definedName name="___1a_1">#REF!</definedName>
    <definedName name="___20Pg_1" localSheetId="2">#REF!</definedName>
    <definedName name="___20Pg_1" localSheetId="30">#REF!</definedName>
    <definedName name="___20Pg_1" localSheetId="20">#REF!</definedName>
    <definedName name="___20Pg_1" localSheetId="29">#REF!</definedName>
    <definedName name="___20Pg_1" localSheetId="22">#REF!</definedName>
    <definedName name="___20Pg_1" localSheetId="23">#REF!</definedName>
    <definedName name="___20Pg_1" localSheetId="24">#REF!</definedName>
    <definedName name="___20Pg_1" localSheetId="25">#REF!</definedName>
    <definedName name="___20Pg_1" localSheetId="26">#REF!</definedName>
    <definedName name="___20Pg_1" localSheetId="27">#REF!</definedName>
    <definedName name="___20Pg_1" localSheetId="28">#REF!</definedName>
    <definedName name="___20Pg_1" localSheetId="14">#REF!</definedName>
    <definedName name="___20Pg_1" localSheetId="15">#REF!</definedName>
    <definedName name="___20Pg_1" localSheetId="19">#REF!</definedName>
    <definedName name="___20Pg_1" localSheetId="18">#REF!</definedName>
    <definedName name="___20Pg_1" localSheetId="5">#REF!</definedName>
    <definedName name="___20Pg_1" localSheetId="7">#REF!</definedName>
    <definedName name="___20Pg_1" localSheetId="8">#REF!</definedName>
    <definedName name="___20Pg_1" localSheetId="9">#REF!</definedName>
    <definedName name="___20Pg_1" localSheetId="11">#REF!</definedName>
    <definedName name="___20Pg_1">#REF!</definedName>
    <definedName name="___2a_2" localSheetId="2">#REF!</definedName>
    <definedName name="___2a_2" localSheetId="30">#REF!</definedName>
    <definedName name="___2a_2" localSheetId="20">#REF!</definedName>
    <definedName name="___2a_2" localSheetId="29">#REF!</definedName>
    <definedName name="___2a_2" localSheetId="22">#REF!</definedName>
    <definedName name="___2a_2" localSheetId="23">#REF!</definedName>
    <definedName name="___2a_2" localSheetId="24">#REF!</definedName>
    <definedName name="___2a_2" localSheetId="25">#REF!</definedName>
    <definedName name="___2a_2" localSheetId="26">#REF!</definedName>
    <definedName name="___2a_2" localSheetId="27">#REF!</definedName>
    <definedName name="___2a_2" localSheetId="28">#REF!</definedName>
    <definedName name="___2a_2" localSheetId="14">#REF!</definedName>
    <definedName name="___2a_2" localSheetId="15">#REF!</definedName>
    <definedName name="___2a_2" localSheetId="19">#REF!</definedName>
    <definedName name="___2a_2" localSheetId="18">#REF!</definedName>
    <definedName name="___2a_2" localSheetId="5">#REF!</definedName>
    <definedName name="___2a_2" localSheetId="7">#REF!</definedName>
    <definedName name="___2a_2" localSheetId="8">#REF!</definedName>
    <definedName name="___2a_2" localSheetId="9">#REF!</definedName>
    <definedName name="___2a_2" localSheetId="11">#REF!</definedName>
    <definedName name="___2a_2">#REF!</definedName>
    <definedName name="___3AA_1" localSheetId="2">#REF!</definedName>
    <definedName name="___3AA_1" localSheetId="30">#REF!</definedName>
    <definedName name="___3AA_1" localSheetId="20">#REF!</definedName>
    <definedName name="___3AA_1" localSheetId="29">#REF!</definedName>
    <definedName name="___3AA_1" localSheetId="22">#REF!</definedName>
    <definedName name="___3AA_1" localSheetId="23">#REF!</definedName>
    <definedName name="___3AA_1" localSheetId="24">#REF!</definedName>
    <definedName name="___3AA_1" localSheetId="25">#REF!</definedName>
    <definedName name="___3AA_1" localSheetId="26">#REF!</definedName>
    <definedName name="___3AA_1" localSheetId="27">#REF!</definedName>
    <definedName name="___3AA_1" localSheetId="28">#REF!</definedName>
    <definedName name="___3AA_1" localSheetId="14">#REF!</definedName>
    <definedName name="___3AA_1" localSheetId="15">#REF!</definedName>
    <definedName name="___3AA_1" localSheetId="19">#REF!</definedName>
    <definedName name="___3AA_1" localSheetId="18">#REF!</definedName>
    <definedName name="___3AA_1" localSheetId="5">#REF!</definedName>
    <definedName name="___3AA_1" localSheetId="7">#REF!</definedName>
    <definedName name="___3AA_1" localSheetId="8">#REF!</definedName>
    <definedName name="___3AA_1" localSheetId="9">#REF!</definedName>
    <definedName name="___3AA_1" localSheetId="11">#REF!</definedName>
    <definedName name="___3AA_1">#REF!</definedName>
    <definedName name="___4AA_2" localSheetId="2">#REF!</definedName>
    <definedName name="___4AA_2" localSheetId="30">#REF!</definedName>
    <definedName name="___4AA_2" localSheetId="20">#REF!</definedName>
    <definedName name="___4AA_2" localSheetId="29">#REF!</definedName>
    <definedName name="___4AA_2" localSheetId="22">#REF!</definedName>
    <definedName name="___4AA_2" localSheetId="23">#REF!</definedName>
    <definedName name="___4AA_2" localSheetId="24">#REF!</definedName>
    <definedName name="___4AA_2" localSheetId="25">#REF!</definedName>
    <definedName name="___4AA_2" localSheetId="26">#REF!</definedName>
    <definedName name="___4AA_2" localSheetId="27">#REF!</definedName>
    <definedName name="___4AA_2" localSheetId="28">#REF!</definedName>
    <definedName name="___4AA_2" localSheetId="14">#REF!</definedName>
    <definedName name="___4AA_2" localSheetId="15">#REF!</definedName>
    <definedName name="___4AA_2" localSheetId="19">#REF!</definedName>
    <definedName name="___4AA_2" localSheetId="18">#REF!</definedName>
    <definedName name="___4AA_2" localSheetId="5">#REF!</definedName>
    <definedName name="___4AA_2" localSheetId="7">#REF!</definedName>
    <definedName name="___4AA_2" localSheetId="8">#REF!</definedName>
    <definedName name="___4AA_2" localSheetId="9">#REF!</definedName>
    <definedName name="___4AA_2" localSheetId="11">#REF!</definedName>
    <definedName name="___4AA_2">#REF!</definedName>
    <definedName name="___5AA_3" localSheetId="2">#REF!</definedName>
    <definedName name="___5AA_3" localSheetId="30">#REF!</definedName>
    <definedName name="___5AA_3" localSheetId="20">#REF!</definedName>
    <definedName name="___5AA_3" localSheetId="29">#REF!</definedName>
    <definedName name="___5AA_3" localSheetId="22">#REF!</definedName>
    <definedName name="___5AA_3" localSheetId="23">#REF!</definedName>
    <definedName name="___5AA_3" localSheetId="24">#REF!</definedName>
    <definedName name="___5AA_3" localSheetId="25">#REF!</definedName>
    <definedName name="___5AA_3" localSheetId="26">#REF!</definedName>
    <definedName name="___5AA_3" localSheetId="27">#REF!</definedName>
    <definedName name="___5AA_3" localSheetId="28">#REF!</definedName>
    <definedName name="___5AA_3" localSheetId="14">#REF!</definedName>
    <definedName name="___5AA_3" localSheetId="15">#REF!</definedName>
    <definedName name="___5AA_3" localSheetId="19">#REF!</definedName>
    <definedName name="___5AA_3" localSheetId="18">#REF!</definedName>
    <definedName name="___5AA_3" localSheetId="5">#REF!</definedName>
    <definedName name="___5AA_3" localSheetId="7">#REF!</definedName>
    <definedName name="___5AA_3" localSheetId="8">#REF!</definedName>
    <definedName name="___5AA_3" localSheetId="9">#REF!</definedName>
    <definedName name="___5AA_3" localSheetId="11">#REF!</definedName>
    <definedName name="___5AA_3">#REF!</definedName>
    <definedName name="___6AA_4" localSheetId="2">#REF!</definedName>
    <definedName name="___6AA_4" localSheetId="30">#REF!</definedName>
    <definedName name="___6AA_4" localSheetId="20">#REF!</definedName>
    <definedName name="___6AA_4" localSheetId="29">#REF!</definedName>
    <definedName name="___6AA_4" localSheetId="22">#REF!</definedName>
    <definedName name="___6AA_4" localSheetId="23">#REF!</definedName>
    <definedName name="___6AA_4" localSheetId="24">#REF!</definedName>
    <definedName name="___6AA_4" localSheetId="25">#REF!</definedName>
    <definedName name="___6AA_4" localSheetId="26">#REF!</definedName>
    <definedName name="___6AA_4" localSheetId="27">#REF!</definedName>
    <definedName name="___6AA_4" localSheetId="28">#REF!</definedName>
    <definedName name="___6AA_4" localSheetId="14">#REF!</definedName>
    <definedName name="___6AA_4" localSheetId="15">#REF!</definedName>
    <definedName name="___6AA_4" localSheetId="19">#REF!</definedName>
    <definedName name="___6AA_4" localSheetId="18">#REF!</definedName>
    <definedName name="___6AA_4" localSheetId="5">#REF!</definedName>
    <definedName name="___6AA_4" localSheetId="7">#REF!</definedName>
    <definedName name="___6AA_4" localSheetId="8">#REF!</definedName>
    <definedName name="___6AA_4" localSheetId="9">#REF!</definedName>
    <definedName name="___6AA_4" localSheetId="11">#REF!</definedName>
    <definedName name="___6AA_4">#REF!</definedName>
    <definedName name="___7AA_5" localSheetId="2">#REF!</definedName>
    <definedName name="___7AA_5" localSheetId="30">#REF!</definedName>
    <definedName name="___7AA_5" localSheetId="20">#REF!</definedName>
    <definedName name="___7AA_5" localSheetId="29">#REF!</definedName>
    <definedName name="___7AA_5" localSheetId="22">#REF!</definedName>
    <definedName name="___7AA_5" localSheetId="23">#REF!</definedName>
    <definedName name="___7AA_5" localSheetId="24">#REF!</definedName>
    <definedName name="___7AA_5" localSheetId="25">#REF!</definedName>
    <definedName name="___7AA_5" localSheetId="26">#REF!</definedName>
    <definedName name="___7AA_5" localSheetId="27">#REF!</definedName>
    <definedName name="___7AA_5" localSheetId="28">#REF!</definedName>
    <definedName name="___7AA_5" localSheetId="14">#REF!</definedName>
    <definedName name="___7AA_5" localSheetId="15">#REF!</definedName>
    <definedName name="___7AA_5" localSheetId="19">#REF!</definedName>
    <definedName name="___7AA_5" localSheetId="18">#REF!</definedName>
    <definedName name="___7AA_5" localSheetId="5">#REF!</definedName>
    <definedName name="___7AA_5" localSheetId="7">#REF!</definedName>
    <definedName name="___7AA_5" localSheetId="8">#REF!</definedName>
    <definedName name="___7AA_5" localSheetId="9">#REF!</definedName>
    <definedName name="___7AA_5" localSheetId="11">#REF!</definedName>
    <definedName name="___7AA_5">#REF!</definedName>
    <definedName name="___8B_1" localSheetId="2">#REF!</definedName>
    <definedName name="___8B_1" localSheetId="30">#REF!</definedName>
    <definedName name="___8B_1" localSheetId="20">#REF!</definedName>
    <definedName name="___8B_1" localSheetId="29">#REF!</definedName>
    <definedName name="___8B_1" localSheetId="22">#REF!</definedName>
    <definedName name="___8B_1" localSheetId="23">#REF!</definedName>
    <definedName name="___8B_1" localSheetId="24">#REF!</definedName>
    <definedName name="___8B_1" localSheetId="25">#REF!</definedName>
    <definedName name="___8B_1" localSheetId="26">#REF!</definedName>
    <definedName name="___8B_1" localSheetId="27">#REF!</definedName>
    <definedName name="___8B_1" localSheetId="28">#REF!</definedName>
    <definedName name="___8B_1" localSheetId="14">#REF!</definedName>
    <definedName name="___8B_1" localSheetId="15">#REF!</definedName>
    <definedName name="___8B_1" localSheetId="19">#REF!</definedName>
    <definedName name="___8B_1" localSheetId="18">#REF!</definedName>
    <definedName name="___8B_1" localSheetId="5">#REF!</definedName>
    <definedName name="___8B_1" localSheetId="7">#REF!</definedName>
    <definedName name="___8B_1" localSheetId="8">#REF!</definedName>
    <definedName name="___8B_1" localSheetId="9">#REF!</definedName>
    <definedName name="___8B_1" localSheetId="11">#REF!</definedName>
    <definedName name="___8B_1">#REF!</definedName>
    <definedName name="___9B_2" localSheetId="2">#REF!</definedName>
    <definedName name="___9B_2" localSheetId="30">#REF!</definedName>
    <definedName name="___9B_2" localSheetId="20">#REF!</definedName>
    <definedName name="___9B_2" localSheetId="29">#REF!</definedName>
    <definedName name="___9B_2" localSheetId="22">#REF!</definedName>
    <definedName name="___9B_2" localSheetId="23">#REF!</definedName>
    <definedName name="___9B_2" localSheetId="24">#REF!</definedName>
    <definedName name="___9B_2" localSheetId="25">#REF!</definedName>
    <definedName name="___9B_2" localSheetId="26">#REF!</definedName>
    <definedName name="___9B_2" localSheetId="27">#REF!</definedName>
    <definedName name="___9B_2" localSheetId="28">#REF!</definedName>
    <definedName name="___9B_2" localSheetId="14">#REF!</definedName>
    <definedName name="___9B_2" localSheetId="15">#REF!</definedName>
    <definedName name="___9B_2" localSheetId="19">#REF!</definedName>
    <definedName name="___9B_2" localSheetId="18">#REF!</definedName>
    <definedName name="___9B_2" localSheetId="5">#REF!</definedName>
    <definedName name="___9B_2" localSheetId="7">#REF!</definedName>
    <definedName name="___9B_2" localSheetId="8">#REF!</definedName>
    <definedName name="___9B_2" localSheetId="9">#REF!</definedName>
    <definedName name="___9B_2" localSheetId="11">#REF!</definedName>
    <definedName name="___9B_2">#REF!</definedName>
    <definedName name="__10B_3" localSheetId="2">#REF!</definedName>
    <definedName name="__10B_3" localSheetId="30">#REF!</definedName>
    <definedName name="__10B_3" localSheetId="20">#REF!</definedName>
    <definedName name="__10B_3" localSheetId="29">#REF!</definedName>
    <definedName name="__10B_3" localSheetId="22">#REF!</definedName>
    <definedName name="__10B_3" localSheetId="23">#REF!</definedName>
    <definedName name="__10B_3" localSheetId="24">#REF!</definedName>
    <definedName name="__10B_3" localSheetId="25">#REF!</definedName>
    <definedName name="__10B_3" localSheetId="26">#REF!</definedName>
    <definedName name="__10B_3" localSheetId="27">#REF!</definedName>
    <definedName name="__10B_3" localSheetId="28">#REF!</definedName>
    <definedName name="__10B_3" localSheetId="14">#REF!</definedName>
    <definedName name="__10B_3" localSheetId="15">#REF!</definedName>
    <definedName name="__10B_3" localSheetId="19">#REF!</definedName>
    <definedName name="__10B_3" localSheetId="18">#REF!</definedName>
    <definedName name="__10B_3" localSheetId="5">#REF!</definedName>
    <definedName name="__10B_3" localSheetId="7">#REF!</definedName>
    <definedName name="__10B_3" localSheetId="8">#REF!</definedName>
    <definedName name="__10B_3" localSheetId="9">#REF!</definedName>
    <definedName name="__10B_3" localSheetId="11">#REF!</definedName>
    <definedName name="__10B_3">#REF!</definedName>
    <definedName name="__11B_4" localSheetId="2">#REF!</definedName>
    <definedName name="__11B_4" localSheetId="30">#REF!</definedName>
    <definedName name="__11B_4" localSheetId="20">#REF!</definedName>
    <definedName name="__11B_4" localSheetId="29">#REF!</definedName>
    <definedName name="__11B_4" localSheetId="22">#REF!</definedName>
    <definedName name="__11B_4" localSheetId="23">#REF!</definedName>
    <definedName name="__11B_4" localSheetId="24">#REF!</definedName>
    <definedName name="__11B_4" localSheetId="25">#REF!</definedName>
    <definedName name="__11B_4" localSheetId="26">#REF!</definedName>
    <definedName name="__11B_4" localSheetId="27">#REF!</definedName>
    <definedName name="__11B_4" localSheetId="28">#REF!</definedName>
    <definedName name="__11B_4" localSheetId="14">#REF!</definedName>
    <definedName name="__11B_4" localSheetId="15">#REF!</definedName>
    <definedName name="__11B_4" localSheetId="19">#REF!</definedName>
    <definedName name="__11B_4" localSheetId="18">#REF!</definedName>
    <definedName name="__11B_4" localSheetId="5">#REF!</definedName>
    <definedName name="__11B_4" localSheetId="7">#REF!</definedName>
    <definedName name="__11B_4" localSheetId="8">#REF!</definedName>
    <definedName name="__11B_4" localSheetId="9">#REF!</definedName>
    <definedName name="__11B_4" localSheetId="11">#REF!</definedName>
    <definedName name="__11B_4">#REF!</definedName>
    <definedName name="__12B_5" localSheetId="2">#REF!</definedName>
    <definedName name="__12B_5" localSheetId="30">#REF!</definedName>
    <definedName name="__12B_5" localSheetId="20">#REF!</definedName>
    <definedName name="__12B_5" localSheetId="29">#REF!</definedName>
    <definedName name="__12B_5" localSheetId="22">#REF!</definedName>
    <definedName name="__12B_5" localSheetId="23">#REF!</definedName>
    <definedName name="__12B_5" localSheetId="24">#REF!</definedName>
    <definedName name="__12B_5" localSheetId="25">#REF!</definedName>
    <definedName name="__12B_5" localSheetId="26">#REF!</definedName>
    <definedName name="__12B_5" localSheetId="27">#REF!</definedName>
    <definedName name="__12B_5" localSheetId="28">#REF!</definedName>
    <definedName name="__12B_5" localSheetId="14">#REF!</definedName>
    <definedName name="__12B_5" localSheetId="15">#REF!</definedName>
    <definedName name="__12B_5" localSheetId="19">#REF!</definedName>
    <definedName name="__12B_5" localSheetId="18">#REF!</definedName>
    <definedName name="__12B_5" localSheetId="5">#REF!</definedName>
    <definedName name="__12B_5" localSheetId="7">#REF!</definedName>
    <definedName name="__12B_5" localSheetId="8">#REF!</definedName>
    <definedName name="__12B_5" localSheetId="9">#REF!</definedName>
    <definedName name="__12B_5" localSheetId="11">#REF!</definedName>
    <definedName name="__12B_5">#REF!</definedName>
    <definedName name="__13bb_1" localSheetId="2">#REF!</definedName>
    <definedName name="__13bb_1" localSheetId="30">#REF!</definedName>
    <definedName name="__13bb_1" localSheetId="20">#REF!</definedName>
    <definedName name="__13bb_1" localSheetId="29">#REF!</definedName>
    <definedName name="__13bb_1" localSheetId="22">#REF!</definedName>
    <definedName name="__13bb_1" localSheetId="23">#REF!</definedName>
    <definedName name="__13bb_1" localSheetId="24">#REF!</definedName>
    <definedName name="__13bb_1" localSheetId="25">#REF!</definedName>
    <definedName name="__13bb_1" localSheetId="26">#REF!</definedName>
    <definedName name="__13bb_1" localSheetId="27">#REF!</definedName>
    <definedName name="__13bb_1" localSheetId="28">#REF!</definedName>
    <definedName name="__13bb_1" localSheetId="14">#REF!</definedName>
    <definedName name="__13bb_1" localSheetId="15">#REF!</definedName>
    <definedName name="__13bb_1" localSheetId="19">#REF!</definedName>
    <definedName name="__13bb_1" localSheetId="18">#REF!</definedName>
    <definedName name="__13bb_1" localSheetId="5">#REF!</definedName>
    <definedName name="__13bb_1" localSheetId="7">#REF!</definedName>
    <definedName name="__13bb_1" localSheetId="8">#REF!</definedName>
    <definedName name="__13bb_1" localSheetId="9">#REF!</definedName>
    <definedName name="__13bb_1" localSheetId="11">#REF!</definedName>
    <definedName name="__13bb_1">#REF!</definedName>
    <definedName name="__14bb_2" localSheetId="2">#REF!</definedName>
    <definedName name="__14bb_2" localSheetId="30">#REF!</definedName>
    <definedName name="__14bb_2" localSheetId="20">#REF!</definedName>
    <definedName name="__14bb_2" localSheetId="29">#REF!</definedName>
    <definedName name="__14bb_2" localSheetId="22">#REF!</definedName>
    <definedName name="__14bb_2" localSheetId="23">#REF!</definedName>
    <definedName name="__14bb_2" localSheetId="24">#REF!</definedName>
    <definedName name="__14bb_2" localSheetId="25">#REF!</definedName>
    <definedName name="__14bb_2" localSheetId="26">#REF!</definedName>
    <definedName name="__14bb_2" localSheetId="27">#REF!</definedName>
    <definedName name="__14bb_2" localSheetId="28">#REF!</definedName>
    <definedName name="__14bb_2" localSheetId="14">#REF!</definedName>
    <definedName name="__14bb_2" localSheetId="15">#REF!</definedName>
    <definedName name="__14bb_2" localSheetId="19">#REF!</definedName>
    <definedName name="__14bb_2" localSheetId="18">#REF!</definedName>
    <definedName name="__14bb_2" localSheetId="5">#REF!</definedName>
    <definedName name="__14bb_2" localSheetId="7">#REF!</definedName>
    <definedName name="__14bb_2" localSheetId="8">#REF!</definedName>
    <definedName name="__14bb_2" localSheetId="9">#REF!</definedName>
    <definedName name="__14bb_2" localSheetId="11">#REF!</definedName>
    <definedName name="__14bb_2">#REF!</definedName>
    <definedName name="__15cc_1" localSheetId="2">#REF!</definedName>
    <definedName name="__15cc_1" localSheetId="30">#REF!</definedName>
    <definedName name="__15cc_1" localSheetId="20">#REF!</definedName>
    <definedName name="__15cc_1" localSheetId="29">#REF!</definedName>
    <definedName name="__15cc_1" localSheetId="22">#REF!</definedName>
    <definedName name="__15cc_1" localSheetId="23">#REF!</definedName>
    <definedName name="__15cc_1" localSheetId="24">#REF!</definedName>
    <definedName name="__15cc_1" localSheetId="25">#REF!</definedName>
    <definedName name="__15cc_1" localSheetId="26">#REF!</definedName>
    <definedName name="__15cc_1" localSheetId="27">#REF!</definedName>
    <definedName name="__15cc_1" localSheetId="28">#REF!</definedName>
    <definedName name="__15cc_1" localSheetId="14">#REF!</definedName>
    <definedName name="__15cc_1" localSheetId="15">#REF!</definedName>
    <definedName name="__15cc_1" localSheetId="19">#REF!</definedName>
    <definedName name="__15cc_1" localSheetId="18">#REF!</definedName>
    <definedName name="__15cc_1" localSheetId="5">#REF!</definedName>
    <definedName name="__15cc_1" localSheetId="7">#REF!</definedName>
    <definedName name="__15cc_1" localSheetId="8">#REF!</definedName>
    <definedName name="__15cc_1" localSheetId="9">#REF!</definedName>
    <definedName name="__15cc_1" localSheetId="11">#REF!</definedName>
    <definedName name="__15cc_1">#REF!</definedName>
    <definedName name="__16cc_2" localSheetId="2">#REF!</definedName>
    <definedName name="__16cc_2" localSheetId="30">#REF!</definedName>
    <definedName name="__16cc_2" localSheetId="20">#REF!</definedName>
    <definedName name="__16cc_2" localSheetId="29">#REF!</definedName>
    <definedName name="__16cc_2" localSheetId="22">#REF!</definedName>
    <definedName name="__16cc_2" localSheetId="23">#REF!</definedName>
    <definedName name="__16cc_2" localSheetId="24">#REF!</definedName>
    <definedName name="__16cc_2" localSheetId="25">#REF!</definedName>
    <definedName name="__16cc_2" localSheetId="26">#REF!</definedName>
    <definedName name="__16cc_2" localSheetId="27">#REF!</definedName>
    <definedName name="__16cc_2" localSheetId="28">#REF!</definedName>
    <definedName name="__16cc_2" localSheetId="14">#REF!</definedName>
    <definedName name="__16cc_2" localSheetId="15">#REF!</definedName>
    <definedName name="__16cc_2" localSheetId="19">#REF!</definedName>
    <definedName name="__16cc_2" localSheetId="18">#REF!</definedName>
    <definedName name="__16cc_2" localSheetId="5">#REF!</definedName>
    <definedName name="__16cc_2" localSheetId="7">#REF!</definedName>
    <definedName name="__16cc_2" localSheetId="8">#REF!</definedName>
    <definedName name="__16cc_2" localSheetId="9">#REF!</definedName>
    <definedName name="__16cc_2" localSheetId="11">#REF!</definedName>
    <definedName name="__16cc_2">#REF!</definedName>
    <definedName name="__17MukaDepan_1" localSheetId="2">#REF!</definedName>
    <definedName name="__17MukaDepan_1" localSheetId="30">#REF!</definedName>
    <definedName name="__17MukaDepan_1" localSheetId="20">#REF!</definedName>
    <definedName name="__17MukaDepan_1" localSheetId="29">#REF!</definedName>
    <definedName name="__17MukaDepan_1" localSheetId="22">#REF!</definedName>
    <definedName name="__17MukaDepan_1" localSheetId="23">#REF!</definedName>
    <definedName name="__17MukaDepan_1" localSheetId="24">#REF!</definedName>
    <definedName name="__17MukaDepan_1" localSheetId="25">#REF!</definedName>
    <definedName name="__17MukaDepan_1" localSheetId="26">#REF!</definedName>
    <definedName name="__17MukaDepan_1" localSheetId="27">#REF!</definedName>
    <definedName name="__17MukaDepan_1" localSheetId="28">#REF!</definedName>
    <definedName name="__17MukaDepan_1" localSheetId="14">#REF!</definedName>
    <definedName name="__17MukaDepan_1" localSheetId="15">#REF!</definedName>
    <definedName name="__17MukaDepan_1" localSheetId="19">#REF!</definedName>
    <definedName name="__17MukaDepan_1" localSheetId="18">#REF!</definedName>
    <definedName name="__17MukaDepan_1" localSheetId="5">#REF!</definedName>
    <definedName name="__17MukaDepan_1" localSheetId="7">#REF!</definedName>
    <definedName name="__17MukaDepan_1" localSheetId="8">#REF!</definedName>
    <definedName name="__17MukaDepan_1" localSheetId="9">#REF!</definedName>
    <definedName name="__17MukaDepan_1" localSheetId="11">#REF!</definedName>
    <definedName name="__17MukaDepan_1">#REF!</definedName>
    <definedName name="__18new_1" localSheetId="2">#REF!</definedName>
    <definedName name="__18new_1" localSheetId="30">#REF!</definedName>
    <definedName name="__18new_1" localSheetId="20">#REF!</definedName>
    <definedName name="__18new_1" localSheetId="29">#REF!</definedName>
    <definedName name="__18new_1" localSheetId="22">#REF!</definedName>
    <definedName name="__18new_1" localSheetId="23">#REF!</definedName>
    <definedName name="__18new_1" localSheetId="24">#REF!</definedName>
    <definedName name="__18new_1" localSheetId="25">#REF!</definedName>
    <definedName name="__18new_1" localSheetId="26">#REF!</definedName>
    <definedName name="__18new_1" localSheetId="27">#REF!</definedName>
    <definedName name="__18new_1" localSheetId="28">#REF!</definedName>
    <definedName name="__18new_1" localSheetId="14">#REF!</definedName>
    <definedName name="__18new_1" localSheetId="15">#REF!</definedName>
    <definedName name="__18new_1" localSheetId="19">#REF!</definedName>
    <definedName name="__18new_1" localSheetId="18">#REF!</definedName>
    <definedName name="__18new_1" localSheetId="5">#REF!</definedName>
    <definedName name="__18new_1" localSheetId="7">#REF!</definedName>
    <definedName name="__18new_1" localSheetId="8">#REF!</definedName>
    <definedName name="__18new_1" localSheetId="9">#REF!</definedName>
    <definedName name="__18new_1" localSheetId="11">#REF!</definedName>
    <definedName name="__18new_1">#REF!</definedName>
    <definedName name="__19new_2" localSheetId="2">#REF!</definedName>
    <definedName name="__19new_2" localSheetId="30">#REF!</definedName>
    <definedName name="__19new_2" localSheetId="20">#REF!</definedName>
    <definedName name="__19new_2" localSheetId="29">#REF!</definedName>
    <definedName name="__19new_2" localSheetId="22">#REF!</definedName>
    <definedName name="__19new_2" localSheetId="23">#REF!</definedName>
    <definedName name="__19new_2" localSheetId="24">#REF!</definedName>
    <definedName name="__19new_2" localSheetId="25">#REF!</definedName>
    <definedName name="__19new_2" localSheetId="26">#REF!</definedName>
    <definedName name="__19new_2" localSheetId="27">#REF!</definedName>
    <definedName name="__19new_2" localSheetId="28">#REF!</definedName>
    <definedName name="__19new_2" localSheetId="14">#REF!</definedName>
    <definedName name="__19new_2" localSheetId="15">#REF!</definedName>
    <definedName name="__19new_2" localSheetId="19">#REF!</definedName>
    <definedName name="__19new_2" localSheetId="18">#REF!</definedName>
    <definedName name="__19new_2" localSheetId="5">#REF!</definedName>
    <definedName name="__19new_2" localSheetId="7">#REF!</definedName>
    <definedName name="__19new_2" localSheetId="8">#REF!</definedName>
    <definedName name="__19new_2" localSheetId="9">#REF!</definedName>
    <definedName name="__19new_2" localSheetId="11">#REF!</definedName>
    <definedName name="__19new_2">#REF!</definedName>
    <definedName name="__1a_1" localSheetId="2">#REF!</definedName>
    <definedName name="__1a_1" localSheetId="30">#REF!</definedName>
    <definedName name="__1a_1" localSheetId="20">#REF!</definedName>
    <definedName name="__1a_1" localSheetId="29">#REF!</definedName>
    <definedName name="__1a_1" localSheetId="22">#REF!</definedName>
    <definedName name="__1a_1" localSheetId="23">#REF!</definedName>
    <definedName name="__1a_1" localSheetId="24">#REF!</definedName>
    <definedName name="__1a_1" localSheetId="25">#REF!</definedName>
    <definedName name="__1a_1" localSheetId="26">#REF!</definedName>
    <definedName name="__1a_1" localSheetId="27">#REF!</definedName>
    <definedName name="__1a_1" localSheetId="28">#REF!</definedName>
    <definedName name="__1a_1" localSheetId="14">#REF!</definedName>
    <definedName name="__1a_1" localSheetId="15">#REF!</definedName>
    <definedName name="__1a_1" localSheetId="19">#REF!</definedName>
    <definedName name="__1a_1" localSheetId="18">#REF!</definedName>
    <definedName name="__1a_1" localSheetId="5">#REF!</definedName>
    <definedName name="__1a_1" localSheetId="7">#REF!</definedName>
    <definedName name="__1a_1" localSheetId="8">#REF!</definedName>
    <definedName name="__1a_1" localSheetId="9">#REF!</definedName>
    <definedName name="__1a_1" localSheetId="11">#REF!</definedName>
    <definedName name="__1a_1">#REF!</definedName>
    <definedName name="__20Pg_1" localSheetId="2">#REF!</definedName>
    <definedName name="__20Pg_1" localSheetId="30">#REF!</definedName>
    <definedName name="__20Pg_1" localSheetId="20">#REF!</definedName>
    <definedName name="__20Pg_1" localSheetId="29">#REF!</definedName>
    <definedName name="__20Pg_1" localSheetId="22">#REF!</definedName>
    <definedName name="__20Pg_1" localSheetId="23">#REF!</definedName>
    <definedName name="__20Pg_1" localSheetId="24">#REF!</definedName>
    <definedName name="__20Pg_1" localSheetId="25">#REF!</definedName>
    <definedName name="__20Pg_1" localSheetId="26">#REF!</definedName>
    <definedName name="__20Pg_1" localSheetId="27">#REF!</definedName>
    <definedName name="__20Pg_1" localSheetId="28">#REF!</definedName>
    <definedName name="__20Pg_1" localSheetId="14">#REF!</definedName>
    <definedName name="__20Pg_1" localSheetId="15">#REF!</definedName>
    <definedName name="__20Pg_1" localSheetId="19">#REF!</definedName>
    <definedName name="__20Pg_1" localSheetId="18">#REF!</definedName>
    <definedName name="__20Pg_1" localSheetId="5">#REF!</definedName>
    <definedName name="__20Pg_1" localSheetId="7">#REF!</definedName>
    <definedName name="__20Pg_1" localSheetId="8">#REF!</definedName>
    <definedName name="__20Pg_1" localSheetId="9">#REF!</definedName>
    <definedName name="__20Pg_1" localSheetId="11">#REF!</definedName>
    <definedName name="__20Pg_1">#REF!</definedName>
    <definedName name="__21Z_8106A741_5A1C_11D7_A90D_00D0B7DB5195_.wvu.Cols_1" localSheetId="2">#REF!</definedName>
    <definedName name="__21Z_8106A741_5A1C_11D7_A90D_00D0B7DB5195_.wvu.Cols_1" localSheetId="30">#REF!</definedName>
    <definedName name="__21Z_8106A741_5A1C_11D7_A90D_00D0B7DB5195_.wvu.Cols_1" localSheetId="20">#REF!</definedName>
    <definedName name="__21Z_8106A741_5A1C_11D7_A90D_00D0B7DB5195_.wvu.Cols_1" localSheetId="29">#REF!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26">#REF!</definedName>
    <definedName name="__21Z_8106A741_5A1C_11D7_A90D_00D0B7DB5195_.wvu.Cols_1" localSheetId="27">#REF!</definedName>
    <definedName name="__21Z_8106A741_5A1C_11D7_A90D_00D0B7DB5195_.wvu.Cols_1" localSheetId="28">#REF!</definedName>
    <definedName name="__21Z_8106A741_5A1C_11D7_A90D_00D0B7DB5195_.wvu.Cols_1" localSheetId="14">#REF!</definedName>
    <definedName name="__21Z_8106A741_5A1C_11D7_A90D_00D0B7DB5195_.wvu.Cols_1" localSheetId="15">#REF!</definedName>
    <definedName name="__21Z_8106A741_5A1C_11D7_A90D_00D0B7DB5195_.wvu.Cols_1" localSheetId="19">#REF!</definedName>
    <definedName name="__21Z_8106A741_5A1C_11D7_A90D_00D0B7DB5195_.wvu.Cols_1" localSheetId="18">#REF!</definedName>
    <definedName name="__21Z_8106A741_5A1C_11D7_A90D_00D0B7DB5195_.wvu.Cols_1" localSheetId="5">#REF!</definedName>
    <definedName name="__21Z_8106A741_5A1C_11D7_A90D_00D0B7DB5195_.wvu.Cols_1" localSheetId="7">#REF!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11">#REF!</definedName>
    <definedName name="__21Z_8106A741_5A1C_11D7_A90D_00D0B7DB5195_.wvu.Cols_1">#REF!</definedName>
    <definedName name="__22Z_8106A741_5A1C_11D7_A90D_00D0B7DB5195_.wvu.PrintArea_1" localSheetId="2">#REF!</definedName>
    <definedName name="__22Z_8106A741_5A1C_11D7_A90D_00D0B7DB5195_.wvu.PrintArea_1" localSheetId="30">#REF!</definedName>
    <definedName name="__22Z_8106A741_5A1C_11D7_A90D_00D0B7DB5195_.wvu.PrintArea_1" localSheetId="20">#REF!</definedName>
    <definedName name="__22Z_8106A741_5A1C_11D7_A90D_00D0B7DB5195_.wvu.PrintArea_1" localSheetId="29">#REF!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26">#REF!</definedName>
    <definedName name="__22Z_8106A741_5A1C_11D7_A90D_00D0B7DB5195_.wvu.PrintArea_1" localSheetId="27">#REF!</definedName>
    <definedName name="__22Z_8106A741_5A1C_11D7_A90D_00D0B7DB5195_.wvu.PrintArea_1" localSheetId="28">#REF!</definedName>
    <definedName name="__22Z_8106A741_5A1C_11D7_A90D_00D0B7DB5195_.wvu.PrintArea_1" localSheetId="14">#REF!</definedName>
    <definedName name="__22Z_8106A741_5A1C_11D7_A90D_00D0B7DB5195_.wvu.PrintArea_1" localSheetId="15">#REF!</definedName>
    <definedName name="__22Z_8106A741_5A1C_11D7_A90D_00D0B7DB5195_.wvu.PrintArea_1" localSheetId="19">#REF!</definedName>
    <definedName name="__22Z_8106A741_5A1C_11D7_A90D_00D0B7DB5195_.wvu.PrintArea_1" localSheetId="18">#REF!</definedName>
    <definedName name="__22Z_8106A741_5A1C_11D7_A90D_00D0B7DB5195_.wvu.PrintArea_1" localSheetId="5">#REF!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11">#REF!</definedName>
    <definedName name="__22Z_8106A741_5A1C_11D7_A90D_00D0B7DB5195_.wvu.PrintArea_1">#REF!</definedName>
    <definedName name="__23Z_8106A741_5A1C_11D7_A90D_00D0B7DB5195_.wvu.PrintArea_2" localSheetId="2">#REF!</definedName>
    <definedName name="__23Z_8106A741_5A1C_11D7_A90D_00D0B7DB5195_.wvu.PrintArea_2" localSheetId="30">#REF!</definedName>
    <definedName name="__23Z_8106A741_5A1C_11D7_A90D_00D0B7DB5195_.wvu.PrintArea_2" localSheetId="20">#REF!</definedName>
    <definedName name="__23Z_8106A741_5A1C_11D7_A90D_00D0B7DB5195_.wvu.PrintArea_2" localSheetId="29">#REF!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26">#REF!</definedName>
    <definedName name="__23Z_8106A741_5A1C_11D7_A90D_00D0B7DB5195_.wvu.PrintArea_2" localSheetId="27">#REF!</definedName>
    <definedName name="__23Z_8106A741_5A1C_11D7_A90D_00D0B7DB5195_.wvu.PrintArea_2" localSheetId="28">#REF!</definedName>
    <definedName name="__23Z_8106A741_5A1C_11D7_A90D_00D0B7DB5195_.wvu.PrintArea_2" localSheetId="14">#REF!</definedName>
    <definedName name="__23Z_8106A741_5A1C_11D7_A90D_00D0B7DB5195_.wvu.PrintArea_2" localSheetId="15">#REF!</definedName>
    <definedName name="__23Z_8106A741_5A1C_11D7_A90D_00D0B7DB5195_.wvu.PrintArea_2" localSheetId="19">#REF!</definedName>
    <definedName name="__23Z_8106A741_5A1C_11D7_A90D_00D0B7DB5195_.wvu.PrintArea_2" localSheetId="18">#REF!</definedName>
    <definedName name="__23Z_8106A741_5A1C_11D7_A90D_00D0B7DB5195_.wvu.PrintArea_2" localSheetId="5">#REF!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11">#REF!</definedName>
    <definedName name="__23Z_8106A741_5A1C_11D7_A90D_00D0B7DB5195_.wvu.PrintArea_2">#REF!</definedName>
    <definedName name="__24Z_8106A741_5A1C_11D7_A90D_00D0B7DB5195_.wvu.PrintArea_3" localSheetId="2">#REF!</definedName>
    <definedName name="__24Z_8106A741_5A1C_11D7_A90D_00D0B7DB5195_.wvu.PrintArea_3" localSheetId="30">#REF!</definedName>
    <definedName name="__24Z_8106A741_5A1C_11D7_A90D_00D0B7DB5195_.wvu.PrintArea_3" localSheetId="20">#REF!</definedName>
    <definedName name="__24Z_8106A741_5A1C_11D7_A90D_00D0B7DB5195_.wvu.PrintArea_3" localSheetId="29">#REF!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26">#REF!</definedName>
    <definedName name="__24Z_8106A741_5A1C_11D7_A90D_00D0B7DB5195_.wvu.PrintArea_3" localSheetId="27">#REF!</definedName>
    <definedName name="__24Z_8106A741_5A1C_11D7_A90D_00D0B7DB5195_.wvu.PrintArea_3" localSheetId="28">#REF!</definedName>
    <definedName name="__24Z_8106A741_5A1C_11D7_A90D_00D0B7DB5195_.wvu.PrintArea_3" localSheetId="14">#REF!</definedName>
    <definedName name="__24Z_8106A741_5A1C_11D7_A90D_00D0B7DB5195_.wvu.PrintArea_3" localSheetId="15">#REF!</definedName>
    <definedName name="__24Z_8106A741_5A1C_11D7_A90D_00D0B7DB5195_.wvu.PrintArea_3" localSheetId="19">#REF!</definedName>
    <definedName name="__24Z_8106A741_5A1C_11D7_A90D_00D0B7DB5195_.wvu.PrintArea_3" localSheetId="18">#REF!</definedName>
    <definedName name="__24Z_8106A741_5A1C_11D7_A90D_00D0B7DB5195_.wvu.PrintArea_3" localSheetId="5">#REF!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11">#REF!</definedName>
    <definedName name="__24Z_8106A741_5A1C_11D7_A90D_00D0B7DB5195_.wvu.PrintArea_3">#REF!</definedName>
    <definedName name="__25Z_8106A741_5A1C_11D7_A90D_00D0B7DB5195_.wvu.PrintArea_4" localSheetId="2">#REF!</definedName>
    <definedName name="__25Z_8106A741_5A1C_11D7_A90D_00D0B7DB5195_.wvu.PrintArea_4" localSheetId="30">#REF!</definedName>
    <definedName name="__25Z_8106A741_5A1C_11D7_A90D_00D0B7DB5195_.wvu.PrintArea_4" localSheetId="20">#REF!</definedName>
    <definedName name="__25Z_8106A741_5A1C_11D7_A90D_00D0B7DB5195_.wvu.PrintArea_4" localSheetId="29">#REF!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26">#REF!</definedName>
    <definedName name="__25Z_8106A741_5A1C_11D7_A90D_00D0B7DB5195_.wvu.PrintArea_4" localSheetId="27">#REF!</definedName>
    <definedName name="__25Z_8106A741_5A1C_11D7_A90D_00D0B7DB5195_.wvu.PrintArea_4" localSheetId="28">#REF!</definedName>
    <definedName name="__25Z_8106A741_5A1C_11D7_A90D_00D0B7DB5195_.wvu.PrintArea_4" localSheetId="14">#REF!</definedName>
    <definedName name="__25Z_8106A741_5A1C_11D7_A90D_00D0B7DB5195_.wvu.PrintArea_4" localSheetId="15">#REF!</definedName>
    <definedName name="__25Z_8106A741_5A1C_11D7_A90D_00D0B7DB5195_.wvu.PrintArea_4" localSheetId="19">#REF!</definedName>
    <definedName name="__25Z_8106A741_5A1C_11D7_A90D_00D0B7DB5195_.wvu.PrintArea_4" localSheetId="18">#REF!</definedName>
    <definedName name="__25Z_8106A741_5A1C_11D7_A90D_00D0B7DB5195_.wvu.PrintArea_4" localSheetId="5">#REF!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11">#REF!</definedName>
    <definedName name="__25Z_8106A741_5A1C_11D7_A90D_00D0B7DB5195_.wvu.PrintArea_4">#REF!</definedName>
    <definedName name="__26Z_8106A741_5A1C_11D7_A90D_00D0B7DB5195_.wvu.PrintArea_5" localSheetId="2">#REF!</definedName>
    <definedName name="__26Z_8106A741_5A1C_11D7_A90D_00D0B7DB5195_.wvu.PrintArea_5" localSheetId="30">#REF!</definedName>
    <definedName name="__26Z_8106A741_5A1C_11D7_A90D_00D0B7DB5195_.wvu.PrintArea_5" localSheetId="20">#REF!</definedName>
    <definedName name="__26Z_8106A741_5A1C_11D7_A90D_00D0B7DB5195_.wvu.PrintArea_5" localSheetId="29">#REF!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5">#REF!</definedName>
    <definedName name="__26Z_8106A741_5A1C_11D7_A90D_00D0B7DB5195_.wvu.PrintArea_5" localSheetId="26">#REF!</definedName>
    <definedName name="__26Z_8106A741_5A1C_11D7_A90D_00D0B7DB5195_.wvu.PrintArea_5" localSheetId="27">#REF!</definedName>
    <definedName name="__26Z_8106A741_5A1C_11D7_A90D_00D0B7DB5195_.wvu.PrintArea_5" localSheetId="28">#REF!</definedName>
    <definedName name="__26Z_8106A741_5A1C_11D7_A90D_00D0B7DB5195_.wvu.PrintArea_5" localSheetId="14">#REF!</definedName>
    <definedName name="__26Z_8106A741_5A1C_11D7_A90D_00D0B7DB5195_.wvu.PrintArea_5" localSheetId="15">#REF!</definedName>
    <definedName name="__26Z_8106A741_5A1C_11D7_A90D_00D0B7DB5195_.wvu.PrintArea_5" localSheetId="19">#REF!</definedName>
    <definedName name="__26Z_8106A741_5A1C_11D7_A90D_00D0B7DB5195_.wvu.PrintArea_5" localSheetId="18">#REF!</definedName>
    <definedName name="__26Z_8106A741_5A1C_11D7_A90D_00D0B7DB5195_.wvu.PrintArea_5" localSheetId="5">#REF!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11">#REF!</definedName>
    <definedName name="__26Z_8106A741_5A1C_11D7_A90D_00D0B7DB5195_.wvu.PrintArea_5">#REF!</definedName>
    <definedName name="__2a_2" localSheetId="2">#REF!</definedName>
    <definedName name="__2a_2" localSheetId="30">#REF!</definedName>
    <definedName name="__2a_2" localSheetId="20">#REF!</definedName>
    <definedName name="__2a_2" localSheetId="29">#REF!</definedName>
    <definedName name="__2a_2" localSheetId="22">#REF!</definedName>
    <definedName name="__2a_2" localSheetId="23">#REF!</definedName>
    <definedName name="__2a_2" localSheetId="24">#REF!</definedName>
    <definedName name="__2a_2" localSheetId="25">#REF!</definedName>
    <definedName name="__2a_2" localSheetId="26">#REF!</definedName>
    <definedName name="__2a_2" localSheetId="27">#REF!</definedName>
    <definedName name="__2a_2" localSheetId="28">#REF!</definedName>
    <definedName name="__2a_2" localSheetId="14">#REF!</definedName>
    <definedName name="__2a_2" localSheetId="15">#REF!</definedName>
    <definedName name="__2a_2" localSheetId="19">#REF!</definedName>
    <definedName name="__2a_2" localSheetId="18">#REF!</definedName>
    <definedName name="__2a_2" localSheetId="5">#REF!</definedName>
    <definedName name="__2a_2" localSheetId="7">#REF!</definedName>
    <definedName name="__2a_2" localSheetId="8">#REF!</definedName>
    <definedName name="__2a_2" localSheetId="9">#REF!</definedName>
    <definedName name="__2a_2" localSheetId="11">#REF!</definedName>
    <definedName name="__2a_2">#REF!</definedName>
    <definedName name="__3AA_1" localSheetId="2">#REF!</definedName>
    <definedName name="__3AA_1" localSheetId="30">#REF!</definedName>
    <definedName name="__3AA_1" localSheetId="20">#REF!</definedName>
    <definedName name="__3AA_1" localSheetId="29">#REF!</definedName>
    <definedName name="__3AA_1" localSheetId="22">#REF!</definedName>
    <definedName name="__3AA_1" localSheetId="23">#REF!</definedName>
    <definedName name="__3AA_1" localSheetId="24">#REF!</definedName>
    <definedName name="__3AA_1" localSheetId="25">#REF!</definedName>
    <definedName name="__3AA_1" localSheetId="26">#REF!</definedName>
    <definedName name="__3AA_1" localSheetId="27">#REF!</definedName>
    <definedName name="__3AA_1" localSheetId="28">#REF!</definedName>
    <definedName name="__3AA_1" localSheetId="14">#REF!</definedName>
    <definedName name="__3AA_1" localSheetId="15">#REF!</definedName>
    <definedName name="__3AA_1" localSheetId="19">#REF!</definedName>
    <definedName name="__3AA_1" localSheetId="18">#REF!</definedName>
    <definedName name="__3AA_1" localSheetId="5">#REF!</definedName>
    <definedName name="__3AA_1" localSheetId="7">#REF!</definedName>
    <definedName name="__3AA_1" localSheetId="8">#REF!</definedName>
    <definedName name="__3AA_1" localSheetId="9">#REF!</definedName>
    <definedName name="__3AA_1" localSheetId="11">#REF!</definedName>
    <definedName name="__3AA_1">#REF!</definedName>
    <definedName name="__4AA_2" localSheetId="2">#REF!</definedName>
    <definedName name="__4AA_2" localSheetId="30">#REF!</definedName>
    <definedName name="__4AA_2" localSheetId="20">#REF!</definedName>
    <definedName name="__4AA_2" localSheetId="29">#REF!</definedName>
    <definedName name="__4AA_2" localSheetId="22">#REF!</definedName>
    <definedName name="__4AA_2" localSheetId="23">#REF!</definedName>
    <definedName name="__4AA_2" localSheetId="24">#REF!</definedName>
    <definedName name="__4AA_2" localSheetId="25">#REF!</definedName>
    <definedName name="__4AA_2" localSheetId="26">#REF!</definedName>
    <definedName name="__4AA_2" localSheetId="27">#REF!</definedName>
    <definedName name="__4AA_2" localSheetId="28">#REF!</definedName>
    <definedName name="__4AA_2" localSheetId="14">#REF!</definedName>
    <definedName name="__4AA_2" localSheetId="15">#REF!</definedName>
    <definedName name="__4AA_2" localSheetId="19">#REF!</definedName>
    <definedName name="__4AA_2" localSheetId="18">#REF!</definedName>
    <definedName name="__4AA_2" localSheetId="5">#REF!</definedName>
    <definedName name="__4AA_2" localSheetId="7">#REF!</definedName>
    <definedName name="__4AA_2" localSheetId="8">#REF!</definedName>
    <definedName name="__4AA_2" localSheetId="9">#REF!</definedName>
    <definedName name="__4AA_2" localSheetId="11">#REF!</definedName>
    <definedName name="__4AA_2">#REF!</definedName>
    <definedName name="__5AA_3" localSheetId="2">#REF!</definedName>
    <definedName name="__5AA_3" localSheetId="30">#REF!</definedName>
    <definedName name="__5AA_3" localSheetId="20">#REF!</definedName>
    <definedName name="__5AA_3" localSheetId="29">#REF!</definedName>
    <definedName name="__5AA_3" localSheetId="22">#REF!</definedName>
    <definedName name="__5AA_3" localSheetId="23">#REF!</definedName>
    <definedName name="__5AA_3" localSheetId="24">#REF!</definedName>
    <definedName name="__5AA_3" localSheetId="25">#REF!</definedName>
    <definedName name="__5AA_3" localSheetId="26">#REF!</definedName>
    <definedName name="__5AA_3" localSheetId="27">#REF!</definedName>
    <definedName name="__5AA_3" localSheetId="28">#REF!</definedName>
    <definedName name="__5AA_3" localSheetId="14">#REF!</definedName>
    <definedName name="__5AA_3" localSheetId="15">#REF!</definedName>
    <definedName name="__5AA_3" localSheetId="19">#REF!</definedName>
    <definedName name="__5AA_3" localSheetId="18">#REF!</definedName>
    <definedName name="__5AA_3" localSheetId="5">#REF!</definedName>
    <definedName name="__5AA_3" localSheetId="7">#REF!</definedName>
    <definedName name="__5AA_3" localSheetId="8">#REF!</definedName>
    <definedName name="__5AA_3" localSheetId="9">#REF!</definedName>
    <definedName name="__5AA_3" localSheetId="11">#REF!</definedName>
    <definedName name="__5AA_3">#REF!</definedName>
    <definedName name="__6AA_4" localSheetId="2">#REF!</definedName>
    <definedName name="__6AA_4" localSheetId="30">#REF!</definedName>
    <definedName name="__6AA_4" localSheetId="20">#REF!</definedName>
    <definedName name="__6AA_4" localSheetId="29">#REF!</definedName>
    <definedName name="__6AA_4" localSheetId="22">#REF!</definedName>
    <definedName name="__6AA_4" localSheetId="23">#REF!</definedName>
    <definedName name="__6AA_4" localSheetId="24">#REF!</definedName>
    <definedName name="__6AA_4" localSheetId="25">#REF!</definedName>
    <definedName name="__6AA_4" localSheetId="26">#REF!</definedName>
    <definedName name="__6AA_4" localSheetId="27">#REF!</definedName>
    <definedName name="__6AA_4" localSheetId="28">#REF!</definedName>
    <definedName name="__6AA_4" localSheetId="14">#REF!</definedName>
    <definedName name="__6AA_4" localSheetId="15">#REF!</definedName>
    <definedName name="__6AA_4" localSheetId="19">#REF!</definedName>
    <definedName name="__6AA_4" localSheetId="18">#REF!</definedName>
    <definedName name="__6AA_4" localSheetId="5">#REF!</definedName>
    <definedName name="__6AA_4" localSheetId="7">#REF!</definedName>
    <definedName name="__6AA_4" localSheetId="8">#REF!</definedName>
    <definedName name="__6AA_4" localSheetId="9">#REF!</definedName>
    <definedName name="__6AA_4" localSheetId="11">#REF!</definedName>
    <definedName name="__6AA_4">#REF!</definedName>
    <definedName name="__7AA_5" localSheetId="2">#REF!</definedName>
    <definedName name="__7AA_5" localSheetId="30">#REF!</definedName>
    <definedName name="__7AA_5" localSheetId="20">#REF!</definedName>
    <definedName name="__7AA_5" localSheetId="29">#REF!</definedName>
    <definedName name="__7AA_5" localSheetId="22">#REF!</definedName>
    <definedName name="__7AA_5" localSheetId="23">#REF!</definedName>
    <definedName name="__7AA_5" localSheetId="24">#REF!</definedName>
    <definedName name="__7AA_5" localSheetId="25">#REF!</definedName>
    <definedName name="__7AA_5" localSheetId="26">#REF!</definedName>
    <definedName name="__7AA_5" localSheetId="27">#REF!</definedName>
    <definedName name="__7AA_5" localSheetId="28">#REF!</definedName>
    <definedName name="__7AA_5" localSheetId="14">#REF!</definedName>
    <definedName name="__7AA_5" localSheetId="15">#REF!</definedName>
    <definedName name="__7AA_5" localSheetId="19">#REF!</definedName>
    <definedName name="__7AA_5" localSheetId="18">#REF!</definedName>
    <definedName name="__7AA_5" localSheetId="5">#REF!</definedName>
    <definedName name="__7AA_5" localSheetId="7">#REF!</definedName>
    <definedName name="__7AA_5" localSheetId="8">#REF!</definedName>
    <definedName name="__7AA_5" localSheetId="9">#REF!</definedName>
    <definedName name="__7AA_5" localSheetId="11">#REF!</definedName>
    <definedName name="__7AA_5">#REF!</definedName>
    <definedName name="__8B_1" localSheetId="2">#REF!</definedName>
    <definedName name="__8B_1" localSheetId="30">#REF!</definedName>
    <definedName name="__8B_1" localSheetId="20">#REF!</definedName>
    <definedName name="__8B_1" localSheetId="29">#REF!</definedName>
    <definedName name="__8B_1" localSheetId="22">#REF!</definedName>
    <definedName name="__8B_1" localSheetId="23">#REF!</definedName>
    <definedName name="__8B_1" localSheetId="24">#REF!</definedName>
    <definedName name="__8B_1" localSheetId="25">#REF!</definedName>
    <definedName name="__8B_1" localSheetId="26">#REF!</definedName>
    <definedName name="__8B_1" localSheetId="27">#REF!</definedName>
    <definedName name="__8B_1" localSheetId="28">#REF!</definedName>
    <definedName name="__8B_1" localSheetId="14">#REF!</definedName>
    <definedName name="__8B_1" localSheetId="15">#REF!</definedName>
    <definedName name="__8B_1" localSheetId="19">#REF!</definedName>
    <definedName name="__8B_1" localSheetId="18">#REF!</definedName>
    <definedName name="__8B_1" localSheetId="5">#REF!</definedName>
    <definedName name="__8B_1" localSheetId="7">#REF!</definedName>
    <definedName name="__8B_1" localSheetId="8">#REF!</definedName>
    <definedName name="__8B_1" localSheetId="9">#REF!</definedName>
    <definedName name="__8B_1" localSheetId="11">#REF!</definedName>
    <definedName name="__8B_1">#REF!</definedName>
    <definedName name="__9B_2" localSheetId="2">#REF!</definedName>
    <definedName name="__9B_2" localSheetId="30">#REF!</definedName>
    <definedName name="__9B_2" localSheetId="20">#REF!</definedName>
    <definedName name="__9B_2" localSheetId="29">#REF!</definedName>
    <definedName name="__9B_2" localSheetId="22">#REF!</definedName>
    <definedName name="__9B_2" localSheetId="23">#REF!</definedName>
    <definedName name="__9B_2" localSheetId="24">#REF!</definedName>
    <definedName name="__9B_2" localSheetId="25">#REF!</definedName>
    <definedName name="__9B_2" localSheetId="26">#REF!</definedName>
    <definedName name="__9B_2" localSheetId="27">#REF!</definedName>
    <definedName name="__9B_2" localSheetId="28">#REF!</definedName>
    <definedName name="__9B_2" localSheetId="14">#REF!</definedName>
    <definedName name="__9B_2" localSheetId="15">#REF!</definedName>
    <definedName name="__9B_2" localSheetId="19">#REF!</definedName>
    <definedName name="__9B_2" localSheetId="18">#REF!</definedName>
    <definedName name="__9B_2" localSheetId="5">#REF!</definedName>
    <definedName name="__9B_2" localSheetId="7">#REF!</definedName>
    <definedName name="__9B_2" localSheetId="8">#REF!</definedName>
    <definedName name="__9B_2" localSheetId="9">#REF!</definedName>
    <definedName name="__9B_2" localSheetId="11">#REF!</definedName>
    <definedName name="__9B_2">#REF!</definedName>
    <definedName name="_10B_3" localSheetId="2">#REF!</definedName>
    <definedName name="_10B_3" localSheetId="30">#REF!</definedName>
    <definedName name="_10B_3" localSheetId="20">#REF!</definedName>
    <definedName name="_10B_3" localSheetId="29">#REF!</definedName>
    <definedName name="_10B_3" localSheetId="1">#REF!</definedName>
    <definedName name="_10B_3" localSheetId="22">#REF!</definedName>
    <definedName name="_10B_3" localSheetId="23">#REF!</definedName>
    <definedName name="_10B_3" localSheetId="24">#REF!</definedName>
    <definedName name="_10B_3" localSheetId="25">#REF!</definedName>
    <definedName name="_10B_3" localSheetId="26">#REF!</definedName>
    <definedName name="_10B_3" localSheetId="27">#REF!</definedName>
    <definedName name="_10B_3" localSheetId="28">#REF!</definedName>
    <definedName name="_10B_3" localSheetId="3">#REF!</definedName>
    <definedName name="_10B_3" localSheetId="13">#REF!</definedName>
    <definedName name="_10B_3" localSheetId="14">#REF!</definedName>
    <definedName name="_10B_3" localSheetId="15">#REF!</definedName>
    <definedName name="_10B_3" localSheetId="19">#REF!</definedName>
    <definedName name="_10B_3" localSheetId="18">#REF!</definedName>
    <definedName name="_10B_3" localSheetId="4">#REF!</definedName>
    <definedName name="_10B_3" localSheetId="5">#REF!</definedName>
    <definedName name="_10B_3" localSheetId="6">#REF!</definedName>
    <definedName name="_10B_3" localSheetId="7">#REF!</definedName>
    <definedName name="_10B_3" localSheetId="8">#REF!</definedName>
    <definedName name="_10B_3" localSheetId="9">#REF!</definedName>
    <definedName name="_10B_3" localSheetId="10">#REF!</definedName>
    <definedName name="_10B_3" localSheetId="11">#REF!</definedName>
    <definedName name="_10B_3">#REF!</definedName>
    <definedName name="_10B_4" localSheetId="30">#REF!</definedName>
    <definedName name="_10B_4" localSheetId="22">#REF!</definedName>
    <definedName name="_10B_4" localSheetId="8">#REF!</definedName>
    <definedName name="_10B_4">#REF!</definedName>
    <definedName name="_11B_4" localSheetId="2">#REF!</definedName>
    <definedName name="_11B_4" localSheetId="30">#REF!</definedName>
    <definedName name="_11B_4" localSheetId="20">#REF!</definedName>
    <definedName name="_11B_4" localSheetId="29">#REF!</definedName>
    <definedName name="_11B_4" localSheetId="1">#REF!</definedName>
    <definedName name="_11B_4" localSheetId="22">#REF!</definedName>
    <definedName name="_11B_4" localSheetId="23">#REF!</definedName>
    <definedName name="_11B_4" localSheetId="24">#REF!</definedName>
    <definedName name="_11B_4" localSheetId="25">#REF!</definedName>
    <definedName name="_11B_4" localSheetId="26">#REF!</definedName>
    <definedName name="_11B_4" localSheetId="27">#REF!</definedName>
    <definedName name="_11B_4" localSheetId="28">#REF!</definedName>
    <definedName name="_11B_4" localSheetId="3">#REF!</definedName>
    <definedName name="_11B_4" localSheetId="13">#REF!</definedName>
    <definedName name="_11B_4" localSheetId="14">#REF!</definedName>
    <definedName name="_11B_4" localSheetId="15">#REF!</definedName>
    <definedName name="_11B_4" localSheetId="19">#REF!</definedName>
    <definedName name="_11B_4" localSheetId="18">#REF!</definedName>
    <definedName name="_11B_4" localSheetId="4">#REF!</definedName>
    <definedName name="_11B_4" localSheetId="5">#REF!</definedName>
    <definedName name="_11B_4" localSheetId="6">#REF!</definedName>
    <definedName name="_11B_4" localSheetId="7">#REF!</definedName>
    <definedName name="_11B_4" localSheetId="8">#REF!</definedName>
    <definedName name="_11B_4" localSheetId="9">#REF!</definedName>
    <definedName name="_11B_4" localSheetId="10">#REF!</definedName>
    <definedName name="_11B_4" localSheetId="11">#REF!</definedName>
    <definedName name="_11B_4">#REF!</definedName>
    <definedName name="_12B_5" localSheetId="2">#REF!</definedName>
    <definedName name="_12B_5" localSheetId="30">#REF!</definedName>
    <definedName name="_12B_5" localSheetId="20">#REF!</definedName>
    <definedName name="_12B_5" localSheetId="29">#REF!</definedName>
    <definedName name="_12B_5" localSheetId="1">#REF!</definedName>
    <definedName name="_12B_5" localSheetId="22">#REF!</definedName>
    <definedName name="_12B_5" localSheetId="23">#REF!</definedName>
    <definedName name="_12B_5" localSheetId="24">#REF!</definedName>
    <definedName name="_12B_5" localSheetId="25">#REF!</definedName>
    <definedName name="_12B_5" localSheetId="26">#REF!</definedName>
    <definedName name="_12B_5" localSheetId="27">#REF!</definedName>
    <definedName name="_12B_5" localSheetId="28">#REF!</definedName>
    <definedName name="_12B_5" localSheetId="3">#REF!</definedName>
    <definedName name="_12B_5" localSheetId="13">#REF!</definedName>
    <definedName name="_12B_5" localSheetId="14">#REF!</definedName>
    <definedName name="_12B_5" localSheetId="15">#REF!</definedName>
    <definedName name="_12B_5" localSheetId="19">#REF!</definedName>
    <definedName name="_12B_5" localSheetId="18">#REF!</definedName>
    <definedName name="_12B_5" localSheetId="4">#REF!</definedName>
    <definedName name="_12B_5" localSheetId="5">#REF!</definedName>
    <definedName name="_12B_5" localSheetId="6">#REF!</definedName>
    <definedName name="_12B_5" localSheetId="7">#REF!</definedName>
    <definedName name="_12B_5" localSheetId="8">#REF!</definedName>
    <definedName name="_12B_5" localSheetId="9">#REF!</definedName>
    <definedName name="_12B_5" localSheetId="10">#REF!</definedName>
    <definedName name="_12B_5" localSheetId="11">#REF!</definedName>
    <definedName name="_12B_5">#REF!</definedName>
    <definedName name="_13bb_1" localSheetId="2">#REF!</definedName>
    <definedName name="_13bb_1" localSheetId="30">#REF!</definedName>
    <definedName name="_13bb_1" localSheetId="20">#REF!</definedName>
    <definedName name="_13bb_1" localSheetId="29">#REF!</definedName>
    <definedName name="_13bb_1" localSheetId="1">#REF!</definedName>
    <definedName name="_13bb_1" localSheetId="22">#REF!</definedName>
    <definedName name="_13bb_1" localSheetId="23">#REF!</definedName>
    <definedName name="_13bb_1" localSheetId="24">#REF!</definedName>
    <definedName name="_13bb_1" localSheetId="25">#REF!</definedName>
    <definedName name="_13bb_1" localSheetId="26">#REF!</definedName>
    <definedName name="_13bb_1" localSheetId="27">#REF!</definedName>
    <definedName name="_13bb_1" localSheetId="28">#REF!</definedName>
    <definedName name="_13bb_1" localSheetId="3">#REF!</definedName>
    <definedName name="_13bb_1" localSheetId="13">#REF!</definedName>
    <definedName name="_13bb_1" localSheetId="14">#REF!</definedName>
    <definedName name="_13bb_1" localSheetId="15">#REF!</definedName>
    <definedName name="_13bb_1" localSheetId="19">#REF!</definedName>
    <definedName name="_13bb_1" localSheetId="18">#REF!</definedName>
    <definedName name="_13bb_1" localSheetId="4">#REF!</definedName>
    <definedName name="_13bb_1" localSheetId="5">#REF!</definedName>
    <definedName name="_13bb_1" localSheetId="6">#REF!</definedName>
    <definedName name="_13bb_1" localSheetId="7">#REF!</definedName>
    <definedName name="_13bb_1" localSheetId="8">#REF!</definedName>
    <definedName name="_13bb_1" localSheetId="9">#REF!</definedName>
    <definedName name="_13bb_1" localSheetId="10">#REF!</definedName>
    <definedName name="_13bb_1" localSheetId="11">#REF!</definedName>
    <definedName name="_13bb_1">#REF!</definedName>
    <definedName name="_14bb_2" localSheetId="2">#REF!</definedName>
    <definedName name="_14bb_2" localSheetId="30">#REF!</definedName>
    <definedName name="_14bb_2" localSheetId="20">#REF!</definedName>
    <definedName name="_14bb_2" localSheetId="29">#REF!</definedName>
    <definedName name="_14bb_2" localSheetId="1">#REF!</definedName>
    <definedName name="_14bb_2" localSheetId="22">#REF!</definedName>
    <definedName name="_14bb_2" localSheetId="23">#REF!</definedName>
    <definedName name="_14bb_2" localSheetId="24">#REF!</definedName>
    <definedName name="_14bb_2" localSheetId="25">#REF!</definedName>
    <definedName name="_14bb_2" localSheetId="26">#REF!</definedName>
    <definedName name="_14bb_2" localSheetId="27">#REF!</definedName>
    <definedName name="_14bb_2" localSheetId="28">#REF!</definedName>
    <definedName name="_14bb_2" localSheetId="3">#REF!</definedName>
    <definedName name="_14bb_2" localSheetId="13">#REF!</definedName>
    <definedName name="_14bb_2" localSheetId="14">#REF!</definedName>
    <definedName name="_14bb_2" localSheetId="15">#REF!</definedName>
    <definedName name="_14bb_2" localSheetId="19">#REF!</definedName>
    <definedName name="_14bb_2" localSheetId="18">#REF!</definedName>
    <definedName name="_14bb_2" localSheetId="4">#REF!</definedName>
    <definedName name="_14bb_2" localSheetId="5">#REF!</definedName>
    <definedName name="_14bb_2" localSheetId="6">#REF!</definedName>
    <definedName name="_14bb_2" localSheetId="7">#REF!</definedName>
    <definedName name="_14bb_2" localSheetId="8">#REF!</definedName>
    <definedName name="_14bb_2" localSheetId="9">#REF!</definedName>
    <definedName name="_14bb_2" localSheetId="10">#REF!</definedName>
    <definedName name="_14bb_2" localSheetId="11">#REF!</definedName>
    <definedName name="_14bb_2">#REF!</definedName>
    <definedName name="_15cc_1" localSheetId="2">#REF!</definedName>
    <definedName name="_15cc_1" localSheetId="30">#REF!</definedName>
    <definedName name="_15cc_1" localSheetId="20">#REF!</definedName>
    <definedName name="_15cc_1" localSheetId="29">#REF!</definedName>
    <definedName name="_15cc_1" localSheetId="1">#REF!</definedName>
    <definedName name="_15cc_1" localSheetId="22">#REF!</definedName>
    <definedName name="_15cc_1" localSheetId="23">#REF!</definedName>
    <definedName name="_15cc_1" localSheetId="24">#REF!</definedName>
    <definedName name="_15cc_1" localSheetId="25">#REF!</definedName>
    <definedName name="_15cc_1" localSheetId="26">#REF!</definedName>
    <definedName name="_15cc_1" localSheetId="27">#REF!</definedName>
    <definedName name="_15cc_1" localSheetId="28">#REF!</definedName>
    <definedName name="_15cc_1" localSheetId="3">#REF!</definedName>
    <definedName name="_15cc_1" localSheetId="13">#REF!</definedName>
    <definedName name="_15cc_1" localSheetId="14">#REF!</definedName>
    <definedName name="_15cc_1" localSheetId="15">#REF!</definedName>
    <definedName name="_15cc_1" localSheetId="19">#REF!</definedName>
    <definedName name="_15cc_1" localSheetId="18">#REF!</definedName>
    <definedName name="_15cc_1" localSheetId="4">#REF!</definedName>
    <definedName name="_15cc_1" localSheetId="5">#REF!</definedName>
    <definedName name="_15cc_1" localSheetId="6">#REF!</definedName>
    <definedName name="_15cc_1" localSheetId="7">#REF!</definedName>
    <definedName name="_15cc_1" localSheetId="8">#REF!</definedName>
    <definedName name="_15cc_1" localSheetId="9">#REF!</definedName>
    <definedName name="_15cc_1" localSheetId="10">#REF!</definedName>
    <definedName name="_15cc_1" localSheetId="11">#REF!</definedName>
    <definedName name="_15cc_1">#REF!</definedName>
    <definedName name="_16cc_2" localSheetId="2">#REF!</definedName>
    <definedName name="_16cc_2" localSheetId="30">#REF!</definedName>
    <definedName name="_16cc_2" localSheetId="20">#REF!</definedName>
    <definedName name="_16cc_2" localSheetId="29">#REF!</definedName>
    <definedName name="_16cc_2" localSheetId="1">#REF!</definedName>
    <definedName name="_16cc_2" localSheetId="22">#REF!</definedName>
    <definedName name="_16cc_2" localSheetId="23">#REF!</definedName>
    <definedName name="_16cc_2" localSheetId="24">#REF!</definedName>
    <definedName name="_16cc_2" localSheetId="25">#REF!</definedName>
    <definedName name="_16cc_2" localSheetId="26">#REF!</definedName>
    <definedName name="_16cc_2" localSheetId="27">#REF!</definedName>
    <definedName name="_16cc_2" localSheetId="28">#REF!</definedName>
    <definedName name="_16cc_2" localSheetId="3">#REF!</definedName>
    <definedName name="_16cc_2" localSheetId="13">#REF!</definedName>
    <definedName name="_16cc_2" localSheetId="14">#REF!</definedName>
    <definedName name="_16cc_2" localSheetId="15">#REF!</definedName>
    <definedName name="_16cc_2" localSheetId="19">#REF!</definedName>
    <definedName name="_16cc_2" localSheetId="18">#REF!</definedName>
    <definedName name="_16cc_2" localSheetId="4">#REF!</definedName>
    <definedName name="_16cc_2" localSheetId="5">#REF!</definedName>
    <definedName name="_16cc_2" localSheetId="6">#REF!</definedName>
    <definedName name="_16cc_2" localSheetId="7">#REF!</definedName>
    <definedName name="_16cc_2" localSheetId="8">#REF!</definedName>
    <definedName name="_16cc_2" localSheetId="9">#REF!</definedName>
    <definedName name="_16cc_2" localSheetId="10">#REF!</definedName>
    <definedName name="_16cc_2" localSheetId="11">#REF!</definedName>
    <definedName name="_16cc_2">#REF!</definedName>
    <definedName name="_17MukaDepan_1" localSheetId="2">#REF!</definedName>
    <definedName name="_17MukaDepan_1" localSheetId="30">#REF!</definedName>
    <definedName name="_17MukaDepan_1" localSheetId="20">#REF!</definedName>
    <definedName name="_17MukaDepan_1" localSheetId="29">#REF!</definedName>
    <definedName name="_17MukaDepan_1" localSheetId="1">#REF!</definedName>
    <definedName name="_17MukaDepan_1" localSheetId="22">#REF!</definedName>
    <definedName name="_17MukaDepan_1" localSheetId="23">#REF!</definedName>
    <definedName name="_17MukaDepan_1" localSheetId="24">#REF!</definedName>
    <definedName name="_17MukaDepan_1" localSheetId="25">#REF!</definedName>
    <definedName name="_17MukaDepan_1" localSheetId="26">#REF!</definedName>
    <definedName name="_17MukaDepan_1" localSheetId="27">#REF!</definedName>
    <definedName name="_17MukaDepan_1" localSheetId="28">#REF!</definedName>
    <definedName name="_17MukaDepan_1" localSheetId="3">#REF!</definedName>
    <definedName name="_17MukaDepan_1" localSheetId="13">#REF!</definedName>
    <definedName name="_17MukaDepan_1" localSheetId="14">#REF!</definedName>
    <definedName name="_17MukaDepan_1" localSheetId="15">#REF!</definedName>
    <definedName name="_17MukaDepan_1" localSheetId="19">#REF!</definedName>
    <definedName name="_17MukaDepan_1" localSheetId="18">#REF!</definedName>
    <definedName name="_17MukaDepan_1" localSheetId="4">#REF!</definedName>
    <definedName name="_17MukaDepan_1" localSheetId="5">#REF!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 localSheetId="10">#REF!</definedName>
    <definedName name="_17MukaDepan_1" localSheetId="11">#REF!</definedName>
    <definedName name="_17MukaDepan_1">#REF!</definedName>
    <definedName name="_18new_1" localSheetId="2">#REF!</definedName>
    <definedName name="_18new_1" localSheetId="30">#REF!</definedName>
    <definedName name="_18new_1" localSheetId="20">#REF!</definedName>
    <definedName name="_18new_1" localSheetId="29">#REF!</definedName>
    <definedName name="_18new_1" localSheetId="1">#REF!</definedName>
    <definedName name="_18new_1" localSheetId="22">#REF!</definedName>
    <definedName name="_18new_1" localSheetId="23">#REF!</definedName>
    <definedName name="_18new_1" localSheetId="24">#REF!</definedName>
    <definedName name="_18new_1" localSheetId="25">#REF!</definedName>
    <definedName name="_18new_1" localSheetId="26">#REF!</definedName>
    <definedName name="_18new_1" localSheetId="27">#REF!</definedName>
    <definedName name="_18new_1" localSheetId="28">#REF!</definedName>
    <definedName name="_18new_1" localSheetId="3">#REF!</definedName>
    <definedName name="_18new_1" localSheetId="13">#REF!</definedName>
    <definedName name="_18new_1" localSheetId="14">#REF!</definedName>
    <definedName name="_18new_1" localSheetId="15">#REF!</definedName>
    <definedName name="_18new_1" localSheetId="19">#REF!</definedName>
    <definedName name="_18new_1" localSheetId="18">#REF!</definedName>
    <definedName name="_18new_1" localSheetId="4">#REF!</definedName>
    <definedName name="_18new_1" localSheetId="5">#REF!</definedName>
    <definedName name="_18new_1" localSheetId="6">#REF!</definedName>
    <definedName name="_18new_1" localSheetId="7">#REF!</definedName>
    <definedName name="_18new_1" localSheetId="8">#REF!</definedName>
    <definedName name="_18new_1" localSheetId="9">#REF!</definedName>
    <definedName name="_18new_1" localSheetId="10">#REF!</definedName>
    <definedName name="_18new_1" localSheetId="11">#REF!</definedName>
    <definedName name="_18new_1">#REF!</definedName>
    <definedName name="_19new_2" localSheetId="2">#REF!</definedName>
    <definedName name="_19new_2" localSheetId="30">#REF!</definedName>
    <definedName name="_19new_2" localSheetId="20">#REF!</definedName>
    <definedName name="_19new_2" localSheetId="29">#REF!</definedName>
    <definedName name="_19new_2" localSheetId="1">#REF!</definedName>
    <definedName name="_19new_2" localSheetId="22">#REF!</definedName>
    <definedName name="_19new_2" localSheetId="23">#REF!</definedName>
    <definedName name="_19new_2" localSheetId="24">#REF!</definedName>
    <definedName name="_19new_2" localSheetId="25">#REF!</definedName>
    <definedName name="_19new_2" localSheetId="26">#REF!</definedName>
    <definedName name="_19new_2" localSheetId="27">#REF!</definedName>
    <definedName name="_19new_2" localSheetId="28">#REF!</definedName>
    <definedName name="_19new_2" localSheetId="3">#REF!</definedName>
    <definedName name="_19new_2" localSheetId="13">#REF!</definedName>
    <definedName name="_19new_2" localSheetId="14">#REF!</definedName>
    <definedName name="_19new_2" localSheetId="15">#REF!</definedName>
    <definedName name="_19new_2" localSheetId="19">#REF!</definedName>
    <definedName name="_19new_2" localSheetId="18">#REF!</definedName>
    <definedName name="_19new_2" localSheetId="4">#REF!</definedName>
    <definedName name="_19new_2" localSheetId="5">#REF!</definedName>
    <definedName name="_19new_2" localSheetId="6">#REF!</definedName>
    <definedName name="_19new_2" localSheetId="7">#REF!</definedName>
    <definedName name="_19new_2" localSheetId="8">#REF!</definedName>
    <definedName name="_19new_2" localSheetId="9">#REF!</definedName>
    <definedName name="_19new_2" localSheetId="10">#REF!</definedName>
    <definedName name="_19new_2" localSheetId="11">#REF!</definedName>
    <definedName name="_19new_2">#REF!</definedName>
    <definedName name="_1a_1" localSheetId="2">#REF!</definedName>
    <definedName name="_1a_1" localSheetId="30">#REF!</definedName>
    <definedName name="_1a_1" localSheetId="20">#REF!</definedName>
    <definedName name="_1a_1" localSheetId="29">#REF!</definedName>
    <definedName name="_1a_1" localSheetId="1">#REF!</definedName>
    <definedName name="_1a_1" localSheetId="22">#REF!</definedName>
    <definedName name="_1a_1" localSheetId="23">#REF!</definedName>
    <definedName name="_1a_1" localSheetId="24">#REF!</definedName>
    <definedName name="_1a_1" localSheetId="25">#REF!</definedName>
    <definedName name="_1a_1" localSheetId="26">#REF!</definedName>
    <definedName name="_1a_1" localSheetId="27">#REF!</definedName>
    <definedName name="_1a_1" localSheetId="28">#REF!</definedName>
    <definedName name="_1a_1" localSheetId="3">#REF!</definedName>
    <definedName name="_1a_1" localSheetId="13">#REF!</definedName>
    <definedName name="_1a_1" localSheetId="14">#REF!</definedName>
    <definedName name="_1a_1" localSheetId="15">#REF!</definedName>
    <definedName name="_1a_1" localSheetId="19">#REF!</definedName>
    <definedName name="_1a_1" localSheetId="18">#REF!</definedName>
    <definedName name="_1a_1" localSheetId="4">#REF!</definedName>
    <definedName name="_1a_1" localSheetId="5">#REF!</definedName>
    <definedName name="_1a_1" localSheetId="6">#REF!</definedName>
    <definedName name="_1a_1" localSheetId="7">#REF!</definedName>
    <definedName name="_1a_1" localSheetId="8">#REF!</definedName>
    <definedName name="_1a_1" localSheetId="9">#REF!</definedName>
    <definedName name="_1a_1" localSheetId="10">#REF!</definedName>
    <definedName name="_1a_1" localSheetId="11">#REF!</definedName>
    <definedName name="_1a_1">#REF!</definedName>
    <definedName name="_20Pg_1" localSheetId="2">#REF!</definedName>
    <definedName name="_20Pg_1" localSheetId="30">#REF!</definedName>
    <definedName name="_20Pg_1" localSheetId="20">#REF!</definedName>
    <definedName name="_20Pg_1" localSheetId="29">#REF!</definedName>
    <definedName name="_20Pg_1" localSheetId="1">#REF!</definedName>
    <definedName name="_20Pg_1" localSheetId="22">#REF!</definedName>
    <definedName name="_20Pg_1" localSheetId="23">#REF!</definedName>
    <definedName name="_20Pg_1" localSheetId="24">#REF!</definedName>
    <definedName name="_20Pg_1" localSheetId="25">#REF!</definedName>
    <definedName name="_20Pg_1" localSheetId="26">#REF!</definedName>
    <definedName name="_20Pg_1" localSheetId="27">#REF!</definedName>
    <definedName name="_20Pg_1" localSheetId="28">#REF!</definedName>
    <definedName name="_20Pg_1" localSheetId="3">#REF!</definedName>
    <definedName name="_20Pg_1" localSheetId="13">#REF!</definedName>
    <definedName name="_20Pg_1" localSheetId="14">#REF!</definedName>
    <definedName name="_20Pg_1" localSheetId="15">#REF!</definedName>
    <definedName name="_20Pg_1" localSheetId="19">#REF!</definedName>
    <definedName name="_20Pg_1" localSheetId="18">#REF!</definedName>
    <definedName name="_20Pg_1" localSheetId="4">#REF!</definedName>
    <definedName name="_20Pg_1" localSheetId="5">#REF!</definedName>
    <definedName name="_20Pg_1" localSheetId="6">#REF!</definedName>
    <definedName name="_20Pg_1" localSheetId="7">#REF!</definedName>
    <definedName name="_20Pg_1" localSheetId="8">#REF!</definedName>
    <definedName name="_20Pg_1" localSheetId="9">#REF!</definedName>
    <definedName name="_20Pg_1" localSheetId="10">#REF!</definedName>
    <definedName name="_20Pg_1" localSheetId="11">#REF!</definedName>
    <definedName name="_20Pg_1">#REF!</definedName>
    <definedName name="_21Z_8106A741_5A1C_11D7_A90D_00D0B7DB5195_.wvu.Cols_1" localSheetId="2">#REF!</definedName>
    <definedName name="_21Z_8106A741_5A1C_11D7_A90D_00D0B7DB5195_.wvu.Cols_1" localSheetId="30">#REF!</definedName>
    <definedName name="_21Z_8106A741_5A1C_11D7_A90D_00D0B7DB5195_.wvu.Cols_1" localSheetId="29">#REF!</definedName>
    <definedName name="_21Z_8106A741_5A1C_11D7_A90D_00D0B7DB5195_.wvu.Cols_1" localSheetId="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5">#REF!</definedName>
    <definedName name="_21Z_8106A741_5A1C_11D7_A90D_00D0B7DB5195_.wvu.Cols_1" localSheetId="26">#REF!</definedName>
    <definedName name="_21Z_8106A741_5A1C_11D7_A90D_00D0B7DB5195_.wvu.Cols_1" localSheetId="27">#REF!</definedName>
    <definedName name="_21Z_8106A741_5A1C_11D7_A90D_00D0B7DB5195_.wvu.Cols_1" localSheetId="28">#REF!</definedName>
    <definedName name="_21Z_8106A741_5A1C_11D7_A90D_00D0B7DB5195_.wvu.Cols_1" localSheetId="14">#REF!</definedName>
    <definedName name="_21Z_8106A741_5A1C_11D7_A90D_00D0B7DB5195_.wvu.Cols_1" localSheetId="15">#REF!</definedName>
    <definedName name="_21Z_8106A741_5A1C_11D7_A90D_00D0B7DB5195_.wvu.Cols_1" localSheetId="19">#REF!</definedName>
    <definedName name="_21Z_8106A741_5A1C_11D7_A90D_00D0B7DB5195_.wvu.Cols_1" localSheetId="18">#REF!</definedName>
    <definedName name="_21Z_8106A741_5A1C_11D7_A90D_00D0B7DB5195_.wvu.Cols_1" localSheetId="6">'Soalan 4'!$AT:$AT</definedName>
    <definedName name="_21Z_8106A741_5A1C_11D7_A90D_00D0B7DB5195_.wvu.Cols_1" localSheetId="8">#REF!</definedName>
    <definedName name="_21Z_8106A741_5A1C_11D7_A90D_00D0B7DB5195_.wvu.Cols_1" localSheetId="11">#REF!</definedName>
    <definedName name="_21Z_8106A741_5A1C_11D7_A90D_00D0B7DB5195_.wvu.Cols_1">#REF!</definedName>
    <definedName name="_21Z_8106A741_5A1C_11D7_A90D_00D0B7DB5195_.wvu.PrintArea_2" localSheetId="2">#REF!</definedName>
    <definedName name="_21Z_8106A741_5A1C_11D7_A90D_00D0B7DB5195_.wvu.PrintArea_2" localSheetId="30">#REF!</definedName>
    <definedName name="_21Z_8106A741_5A1C_11D7_A90D_00D0B7DB5195_.wvu.PrintArea_2" localSheetId="20">#REF!</definedName>
    <definedName name="_21Z_8106A741_5A1C_11D7_A90D_00D0B7DB5195_.wvu.PrintArea_2" localSheetId="29">#REF!</definedName>
    <definedName name="_21Z_8106A741_5A1C_11D7_A90D_00D0B7DB5195_.wvu.PrintArea_2" localSheetId="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5">#REF!</definedName>
    <definedName name="_21Z_8106A741_5A1C_11D7_A90D_00D0B7DB5195_.wvu.PrintArea_2" localSheetId="26">#REF!</definedName>
    <definedName name="_21Z_8106A741_5A1C_11D7_A90D_00D0B7DB5195_.wvu.PrintArea_2" localSheetId="27">#REF!</definedName>
    <definedName name="_21Z_8106A741_5A1C_11D7_A90D_00D0B7DB5195_.wvu.PrintArea_2" localSheetId="28">#REF!</definedName>
    <definedName name="_21Z_8106A741_5A1C_11D7_A90D_00D0B7DB5195_.wvu.PrintArea_2" localSheetId="13">#REF!</definedName>
    <definedName name="_21Z_8106A741_5A1C_11D7_A90D_00D0B7DB5195_.wvu.PrintArea_2" localSheetId="14">#REF!</definedName>
    <definedName name="_21Z_8106A741_5A1C_11D7_A90D_00D0B7DB5195_.wvu.PrintArea_2" localSheetId="15">#REF!</definedName>
    <definedName name="_21Z_8106A741_5A1C_11D7_A90D_00D0B7DB5195_.wvu.PrintArea_2" localSheetId="19">#REF!</definedName>
    <definedName name="_21Z_8106A741_5A1C_11D7_A90D_00D0B7DB5195_.wvu.PrintArea_2" localSheetId="18">#REF!</definedName>
    <definedName name="_21Z_8106A741_5A1C_11D7_A90D_00D0B7DB5195_.wvu.PrintArea_2" localSheetId="4">#REF!</definedName>
    <definedName name="_21Z_8106A741_5A1C_11D7_A90D_00D0B7DB5195_.wvu.PrintArea_2" localSheetId="5">#REF!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10">#REF!</definedName>
    <definedName name="_21Z_8106A741_5A1C_11D7_A90D_00D0B7DB5195_.wvu.PrintArea_2" localSheetId="11">#REF!</definedName>
    <definedName name="_21Z_8106A741_5A1C_11D7_A90D_00D0B7DB5195_.wvu.PrintArea_2">#REF!</definedName>
    <definedName name="_22Z_8106A741_5A1C_11D7_A90D_00D0B7DB5195_.wvu.PrintArea_1" localSheetId="2">#REF!</definedName>
    <definedName name="_22Z_8106A741_5A1C_11D7_A90D_00D0B7DB5195_.wvu.PrintArea_1" localSheetId="30">#REF!</definedName>
    <definedName name="_22Z_8106A741_5A1C_11D7_A90D_00D0B7DB5195_.wvu.PrintArea_1" localSheetId="20">#REF!</definedName>
    <definedName name="_22Z_8106A741_5A1C_11D7_A90D_00D0B7DB5195_.wvu.PrintArea_1" localSheetId="29">#REF!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5">#REF!</definedName>
    <definedName name="_22Z_8106A741_5A1C_11D7_A90D_00D0B7DB5195_.wvu.PrintArea_1" localSheetId="26">#REF!</definedName>
    <definedName name="_22Z_8106A741_5A1C_11D7_A90D_00D0B7DB5195_.wvu.PrintArea_1" localSheetId="27">#REF!</definedName>
    <definedName name="_22Z_8106A741_5A1C_11D7_A90D_00D0B7DB5195_.wvu.PrintArea_1" localSheetId="28">#REF!</definedName>
    <definedName name="_22Z_8106A741_5A1C_11D7_A90D_00D0B7DB5195_.wvu.PrintArea_1" localSheetId="14">#REF!</definedName>
    <definedName name="_22Z_8106A741_5A1C_11D7_A90D_00D0B7DB5195_.wvu.PrintArea_1" localSheetId="15">#REF!</definedName>
    <definedName name="_22Z_8106A741_5A1C_11D7_A90D_00D0B7DB5195_.wvu.PrintArea_1" localSheetId="19">#REF!</definedName>
    <definedName name="_22Z_8106A741_5A1C_11D7_A90D_00D0B7DB5195_.wvu.PrintArea_1" localSheetId="18">#REF!</definedName>
    <definedName name="_22Z_8106A741_5A1C_11D7_A90D_00D0B7DB5195_.wvu.PrintArea_1" localSheetId="5">#REF!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11">#REF!</definedName>
    <definedName name="_22Z_8106A741_5A1C_11D7_A90D_00D0B7DB5195_.wvu.PrintArea_1">#REF!</definedName>
    <definedName name="_22Z_8106A741_5A1C_11D7_A90D_00D0B7DB5195_.wvu.PrintArea_2" localSheetId="2">#REF!</definedName>
    <definedName name="_22Z_8106A741_5A1C_11D7_A90D_00D0B7DB5195_.wvu.PrintArea_2" localSheetId="30">#REF!</definedName>
    <definedName name="_22Z_8106A741_5A1C_11D7_A90D_00D0B7DB5195_.wvu.PrintArea_2" localSheetId="20">#REF!</definedName>
    <definedName name="_22Z_8106A741_5A1C_11D7_A90D_00D0B7DB5195_.wvu.PrintArea_2" localSheetId="29">#REF!</definedName>
    <definedName name="_22Z_8106A741_5A1C_11D7_A90D_00D0B7DB5195_.wvu.PrintArea_2" localSheetId="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5">#REF!</definedName>
    <definedName name="_22Z_8106A741_5A1C_11D7_A90D_00D0B7DB5195_.wvu.PrintArea_2" localSheetId="26">#REF!</definedName>
    <definedName name="_22Z_8106A741_5A1C_11D7_A90D_00D0B7DB5195_.wvu.PrintArea_2" localSheetId="27">#REF!</definedName>
    <definedName name="_22Z_8106A741_5A1C_11D7_A90D_00D0B7DB5195_.wvu.PrintArea_2" localSheetId="28">#REF!</definedName>
    <definedName name="_22Z_8106A741_5A1C_11D7_A90D_00D0B7DB5195_.wvu.PrintArea_2" localSheetId="14">#REF!</definedName>
    <definedName name="_22Z_8106A741_5A1C_11D7_A90D_00D0B7DB5195_.wvu.PrintArea_2" localSheetId="15">#REF!</definedName>
    <definedName name="_22Z_8106A741_5A1C_11D7_A90D_00D0B7DB5195_.wvu.PrintArea_2" localSheetId="19">#REF!</definedName>
    <definedName name="_22Z_8106A741_5A1C_11D7_A90D_00D0B7DB5195_.wvu.PrintArea_2" localSheetId="18">#REF!</definedName>
    <definedName name="_22Z_8106A741_5A1C_11D7_A90D_00D0B7DB5195_.wvu.PrintArea_2" localSheetId="4">#REF!</definedName>
    <definedName name="_22Z_8106A741_5A1C_11D7_A90D_00D0B7DB5195_.wvu.PrintArea_2" localSheetId="5">#REF!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11">#REF!</definedName>
    <definedName name="_22Z_8106A741_5A1C_11D7_A90D_00D0B7DB5195_.wvu.PrintArea_2">#REF!</definedName>
    <definedName name="_22Z_8106A741_5A1C_11D7_A90D_00D0B7DB5195_.wvu.PrintArea_5" localSheetId="29">#REF!</definedName>
    <definedName name="_22Z_8106A741_5A1C_11D7_A90D_00D0B7DB5195_.wvu.PrintArea_5" localSheetId="19">#REF!</definedName>
    <definedName name="_22Z_8106A741_5A1C_11D7_A90D_00D0B7DB5195_.wvu.PrintArea_5" localSheetId="18">#REF!</definedName>
    <definedName name="_22Z_8106A741_5A1C_11D7_A90D_00D0B7DB5195_.wvu.PrintArea_5" localSheetId="9">'Soalan 6'!$1:$1048576</definedName>
    <definedName name="_22Z_8106A741_5A1C_11D7_A90D_00D0B7DB5195_.wvu.PrintArea_5">'Soalan 7'!$1:$1048576</definedName>
    <definedName name="_23Z_8106A741_5A1C_11D7_A90D_00D0B7DB5195_.wvu.PrintArea_2" localSheetId="2">#REF!</definedName>
    <definedName name="_23Z_8106A741_5A1C_11D7_A90D_00D0B7DB5195_.wvu.PrintArea_2" localSheetId="30">#REF!</definedName>
    <definedName name="_23Z_8106A741_5A1C_11D7_A90D_00D0B7DB5195_.wvu.PrintArea_2" localSheetId="20">#REF!</definedName>
    <definedName name="_23Z_8106A741_5A1C_11D7_A90D_00D0B7DB5195_.wvu.PrintArea_2" localSheetId="29">#REF!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5">#REF!</definedName>
    <definedName name="_23Z_8106A741_5A1C_11D7_A90D_00D0B7DB5195_.wvu.PrintArea_2" localSheetId="26">#REF!</definedName>
    <definedName name="_23Z_8106A741_5A1C_11D7_A90D_00D0B7DB5195_.wvu.PrintArea_2" localSheetId="27">#REF!</definedName>
    <definedName name="_23Z_8106A741_5A1C_11D7_A90D_00D0B7DB5195_.wvu.PrintArea_2" localSheetId="28">#REF!</definedName>
    <definedName name="_23Z_8106A741_5A1C_11D7_A90D_00D0B7DB5195_.wvu.PrintArea_2" localSheetId="14">#REF!</definedName>
    <definedName name="_23Z_8106A741_5A1C_11D7_A90D_00D0B7DB5195_.wvu.PrintArea_2" localSheetId="15">#REF!</definedName>
    <definedName name="_23Z_8106A741_5A1C_11D7_A90D_00D0B7DB5195_.wvu.PrintArea_2" localSheetId="19">#REF!</definedName>
    <definedName name="_23Z_8106A741_5A1C_11D7_A90D_00D0B7DB5195_.wvu.PrintArea_2" localSheetId="18">#REF!</definedName>
    <definedName name="_23Z_8106A741_5A1C_11D7_A90D_00D0B7DB5195_.wvu.PrintArea_2" localSheetId="5">#REF!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11">#REF!</definedName>
    <definedName name="_23Z_8106A741_5A1C_11D7_A90D_00D0B7DB5195_.wvu.PrintArea_2">#REF!</definedName>
    <definedName name="_23Z_8106A741_5A1C_11D7_A90D_00D0B7DB5195_.wvu.PrintArea_3" localSheetId="2">ARAHAN!$A$1:$AA$69</definedName>
    <definedName name="_23Z_8106A741_5A1C_11D7_A90D_00D0B7DB5195_.wvu.PrintArea_3" localSheetId="29">#REF!</definedName>
    <definedName name="_23Z_8106A741_5A1C_11D7_A90D_00D0B7DB5195_.wvu.PrintArea_3" localSheetId="19">#REF!</definedName>
    <definedName name="_23Z_8106A741_5A1C_11D7_A90D_00D0B7DB5195_.wvu.PrintArea_3" localSheetId="18">#REF!</definedName>
    <definedName name="_23Z_8106A741_5A1C_11D7_A90D_00D0B7DB5195_.wvu.PrintArea_3" localSheetId="8">#REF!</definedName>
    <definedName name="_23Z_8106A741_5A1C_11D7_A90D_00D0B7DB5195_.wvu.PrintArea_3">#REF!</definedName>
    <definedName name="_24Z_8106A741_5A1C_11D7_A90D_00D0B7DB5195_.wvu.PrintArea_3" localSheetId="2">#REF!</definedName>
    <definedName name="_24Z_8106A741_5A1C_11D7_A90D_00D0B7DB5195_.wvu.PrintArea_3" localSheetId="30">#REF!</definedName>
    <definedName name="_24Z_8106A741_5A1C_11D7_A90D_00D0B7DB5195_.wvu.PrintArea_3" localSheetId="20">#REF!</definedName>
    <definedName name="_24Z_8106A741_5A1C_11D7_A90D_00D0B7DB5195_.wvu.PrintArea_3" localSheetId="29">#REF!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5">#REF!</definedName>
    <definedName name="_24Z_8106A741_5A1C_11D7_A90D_00D0B7DB5195_.wvu.PrintArea_3" localSheetId="26">#REF!</definedName>
    <definedName name="_24Z_8106A741_5A1C_11D7_A90D_00D0B7DB5195_.wvu.PrintArea_3" localSheetId="27">#REF!</definedName>
    <definedName name="_24Z_8106A741_5A1C_11D7_A90D_00D0B7DB5195_.wvu.PrintArea_3" localSheetId="28">#REF!</definedName>
    <definedName name="_24Z_8106A741_5A1C_11D7_A90D_00D0B7DB5195_.wvu.PrintArea_3" localSheetId="14">#REF!</definedName>
    <definedName name="_24Z_8106A741_5A1C_11D7_A90D_00D0B7DB5195_.wvu.PrintArea_3" localSheetId="15">#REF!</definedName>
    <definedName name="_24Z_8106A741_5A1C_11D7_A90D_00D0B7DB5195_.wvu.PrintArea_3" localSheetId="19">#REF!</definedName>
    <definedName name="_24Z_8106A741_5A1C_11D7_A90D_00D0B7DB5195_.wvu.PrintArea_3" localSheetId="18">#REF!</definedName>
    <definedName name="_24Z_8106A741_5A1C_11D7_A90D_00D0B7DB5195_.wvu.PrintArea_3" localSheetId="5">#REF!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11">#REF!</definedName>
    <definedName name="_24Z_8106A741_5A1C_11D7_A90D_00D0B7DB5195_.wvu.PrintArea_3">#REF!</definedName>
    <definedName name="_24Z_8106A741_5A1C_11D7_A90D_00D0B7DB5195_.wvu.PrintArea_4" localSheetId="2">#REF!</definedName>
    <definedName name="_24Z_8106A741_5A1C_11D7_A90D_00D0B7DB5195_.wvu.PrintArea_4" localSheetId="30">#REF!</definedName>
    <definedName name="_24Z_8106A741_5A1C_11D7_A90D_00D0B7DB5195_.wvu.PrintArea_4" localSheetId="29">#REF!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5">#REF!</definedName>
    <definedName name="_24Z_8106A741_5A1C_11D7_A90D_00D0B7DB5195_.wvu.PrintArea_4" localSheetId="26">#REF!</definedName>
    <definedName name="_24Z_8106A741_5A1C_11D7_A90D_00D0B7DB5195_.wvu.PrintArea_4" localSheetId="27">#REF!</definedName>
    <definedName name="_24Z_8106A741_5A1C_11D7_A90D_00D0B7DB5195_.wvu.PrintArea_4" localSheetId="28">#REF!</definedName>
    <definedName name="_24Z_8106A741_5A1C_11D7_A90D_00D0B7DB5195_.wvu.PrintArea_4" localSheetId="14">#REF!</definedName>
    <definedName name="_24Z_8106A741_5A1C_11D7_A90D_00D0B7DB5195_.wvu.PrintArea_4" localSheetId="15">#REF!</definedName>
    <definedName name="_24Z_8106A741_5A1C_11D7_A90D_00D0B7DB5195_.wvu.PrintArea_4" localSheetId="19">#REF!</definedName>
    <definedName name="_24Z_8106A741_5A1C_11D7_A90D_00D0B7DB5195_.wvu.PrintArea_4" localSheetId="18">#REF!</definedName>
    <definedName name="_24Z_8106A741_5A1C_11D7_A90D_00D0B7DB5195_.wvu.PrintArea_4" localSheetId="6">'Soalan 4'!$1:$1048576</definedName>
    <definedName name="_24Z_8106A741_5A1C_11D7_A90D_00D0B7DB5195_.wvu.PrintArea_4" localSheetId="8">#REF!</definedName>
    <definedName name="_24Z_8106A741_5A1C_11D7_A90D_00D0B7DB5195_.wvu.PrintArea_4" localSheetId="11">#REF!</definedName>
    <definedName name="_24Z_8106A741_5A1C_11D7_A90D_00D0B7DB5195_.wvu.PrintArea_4">#REF!</definedName>
    <definedName name="_25Z_8106A741_5A1C_11D7_A90D_00D0B7DB5195_.wvu.PrintArea_4" localSheetId="2">#REF!</definedName>
    <definedName name="_25Z_8106A741_5A1C_11D7_A90D_00D0B7DB5195_.wvu.PrintArea_4" localSheetId="30">#REF!</definedName>
    <definedName name="_25Z_8106A741_5A1C_11D7_A90D_00D0B7DB5195_.wvu.PrintArea_4" localSheetId="20">#REF!</definedName>
    <definedName name="_25Z_8106A741_5A1C_11D7_A90D_00D0B7DB5195_.wvu.PrintArea_4" localSheetId="29">#REF!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5">#REF!</definedName>
    <definedName name="_25Z_8106A741_5A1C_11D7_A90D_00D0B7DB5195_.wvu.PrintArea_4" localSheetId="26">#REF!</definedName>
    <definedName name="_25Z_8106A741_5A1C_11D7_A90D_00D0B7DB5195_.wvu.PrintArea_4" localSheetId="27">#REF!</definedName>
    <definedName name="_25Z_8106A741_5A1C_11D7_A90D_00D0B7DB5195_.wvu.PrintArea_4" localSheetId="28">#REF!</definedName>
    <definedName name="_25Z_8106A741_5A1C_11D7_A90D_00D0B7DB5195_.wvu.PrintArea_4" localSheetId="14">#REF!</definedName>
    <definedName name="_25Z_8106A741_5A1C_11D7_A90D_00D0B7DB5195_.wvu.PrintArea_4" localSheetId="15">#REF!</definedName>
    <definedName name="_25Z_8106A741_5A1C_11D7_A90D_00D0B7DB5195_.wvu.PrintArea_4" localSheetId="19">#REF!</definedName>
    <definedName name="_25Z_8106A741_5A1C_11D7_A90D_00D0B7DB5195_.wvu.PrintArea_4" localSheetId="18">#REF!</definedName>
    <definedName name="_25Z_8106A741_5A1C_11D7_A90D_00D0B7DB5195_.wvu.PrintArea_4" localSheetId="5">#REF!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11">#REF!</definedName>
    <definedName name="_25Z_8106A741_5A1C_11D7_A90D_00D0B7DB5195_.wvu.PrintArea_4">#REF!</definedName>
    <definedName name="_26Z_8106A741_5A1C_11D7_A90D_00D0B7DB5195_.wvu.PrintArea_5" localSheetId="2">#REF!</definedName>
    <definedName name="_26Z_8106A741_5A1C_11D7_A90D_00D0B7DB5195_.wvu.PrintArea_5" localSheetId="30">#REF!</definedName>
    <definedName name="_26Z_8106A741_5A1C_11D7_A90D_00D0B7DB5195_.wvu.PrintArea_5" localSheetId="20">#REF!</definedName>
    <definedName name="_26Z_8106A741_5A1C_11D7_A90D_00D0B7DB5195_.wvu.PrintArea_5" localSheetId="29">#REF!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5">#REF!</definedName>
    <definedName name="_26Z_8106A741_5A1C_11D7_A90D_00D0B7DB5195_.wvu.PrintArea_5" localSheetId="26">#REF!</definedName>
    <definedName name="_26Z_8106A741_5A1C_11D7_A90D_00D0B7DB5195_.wvu.PrintArea_5" localSheetId="27">#REF!</definedName>
    <definedName name="_26Z_8106A741_5A1C_11D7_A90D_00D0B7DB5195_.wvu.PrintArea_5" localSheetId="28">#REF!</definedName>
    <definedName name="_26Z_8106A741_5A1C_11D7_A90D_00D0B7DB5195_.wvu.PrintArea_5" localSheetId="14">#REF!</definedName>
    <definedName name="_26Z_8106A741_5A1C_11D7_A90D_00D0B7DB5195_.wvu.PrintArea_5" localSheetId="15">#REF!</definedName>
    <definedName name="_26Z_8106A741_5A1C_11D7_A90D_00D0B7DB5195_.wvu.PrintArea_5" localSheetId="19">#REF!</definedName>
    <definedName name="_26Z_8106A741_5A1C_11D7_A90D_00D0B7DB5195_.wvu.PrintArea_5" localSheetId="18">#REF!</definedName>
    <definedName name="_26Z_8106A741_5A1C_11D7_A90D_00D0B7DB5195_.wvu.PrintArea_5" localSheetId="5">#REF!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11">#REF!</definedName>
    <definedName name="_26Z_8106A741_5A1C_11D7_A90D_00D0B7DB5195_.wvu.PrintArea_5">#REF!</definedName>
    <definedName name="_27Z_8106A741_5A1C_11D7_A90D_00D0B7DB5195_.wvu.PrintArea_6" localSheetId="29">#REF!</definedName>
    <definedName name="_27Z_8106A741_5A1C_11D7_A90D_00D0B7DB5195_.wvu.PrintArea_6" localSheetId="19">#REF!</definedName>
    <definedName name="_27Z_8106A741_5A1C_11D7_A90D_00D0B7DB5195_.wvu.PrintArea_6" localSheetId="18">#REF!</definedName>
    <definedName name="_27Z_8106A741_5A1C_11D7_A90D_00D0B7DB5195_.wvu.PrintArea_6" localSheetId="8">#REF!</definedName>
    <definedName name="_27Z_8106A741_5A1C_11D7_A90D_00D0B7DB5195_.wvu.PrintArea_6" localSheetId="11">'Soalan 8'!$1:$1048576</definedName>
    <definedName name="_27Z_8106A741_5A1C_11D7_A90D_00D0B7DB5195_.wvu.PrintArea_6">#REF!</definedName>
    <definedName name="_2a_2" localSheetId="2">#REF!</definedName>
    <definedName name="_2a_2" localSheetId="30">#REF!</definedName>
    <definedName name="_2a_2" localSheetId="20">#REF!</definedName>
    <definedName name="_2a_2" localSheetId="29">#REF!</definedName>
    <definedName name="_2a_2" localSheetId="1">#REF!</definedName>
    <definedName name="_2a_2" localSheetId="22">#REF!</definedName>
    <definedName name="_2a_2" localSheetId="23">#REF!</definedName>
    <definedName name="_2a_2" localSheetId="24">#REF!</definedName>
    <definedName name="_2a_2" localSheetId="25">#REF!</definedName>
    <definedName name="_2a_2" localSheetId="26">#REF!</definedName>
    <definedName name="_2a_2" localSheetId="27">#REF!</definedName>
    <definedName name="_2a_2" localSheetId="28">#REF!</definedName>
    <definedName name="_2a_2" localSheetId="3">#REF!</definedName>
    <definedName name="_2a_2" localSheetId="13">#REF!</definedName>
    <definedName name="_2a_2" localSheetId="14">#REF!</definedName>
    <definedName name="_2a_2" localSheetId="15">#REF!</definedName>
    <definedName name="_2a_2" localSheetId="19">#REF!</definedName>
    <definedName name="_2a_2" localSheetId="18">#REF!</definedName>
    <definedName name="_2a_2" localSheetId="4">#REF!</definedName>
    <definedName name="_2a_2" localSheetId="5">#REF!</definedName>
    <definedName name="_2a_2" localSheetId="6">#REF!</definedName>
    <definedName name="_2a_2" localSheetId="7">#REF!</definedName>
    <definedName name="_2a_2" localSheetId="8">#REF!</definedName>
    <definedName name="_2a_2" localSheetId="9">#REF!</definedName>
    <definedName name="_2a_2" localSheetId="10">#REF!</definedName>
    <definedName name="_2a_2" localSheetId="11">#REF!</definedName>
    <definedName name="_2a_2">#REF!</definedName>
    <definedName name="_3AA_1" localSheetId="2">#REF!</definedName>
    <definedName name="_3AA_1" localSheetId="30">#REF!</definedName>
    <definedName name="_3AA_1" localSheetId="20">#REF!</definedName>
    <definedName name="_3AA_1" localSheetId="29">#REF!</definedName>
    <definedName name="_3AA_1" localSheetId="1">#REF!</definedName>
    <definedName name="_3AA_1" localSheetId="22">#REF!</definedName>
    <definedName name="_3AA_1" localSheetId="23">#REF!</definedName>
    <definedName name="_3AA_1" localSheetId="24">#REF!</definedName>
    <definedName name="_3AA_1" localSheetId="25">#REF!</definedName>
    <definedName name="_3AA_1" localSheetId="26">#REF!</definedName>
    <definedName name="_3AA_1" localSheetId="27">#REF!</definedName>
    <definedName name="_3AA_1" localSheetId="28">#REF!</definedName>
    <definedName name="_3AA_1" localSheetId="3">#REF!</definedName>
    <definedName name="_3AA_1" localSheetId="13">#REF!</definedName>
    <definedName name="_3AA_1" localSheetId="14">#REF!</definedName>
    <definedName name="_3AA_1" localSheetId="15">#REF!</definedName>
    <definedName name="_3AA_1" localSheetId="19">#REF!</definedName>
    <definedName name="_3AA_1" localSheetId="18">#REF!</definedName>
    <definedName name="_3AA_1" localSheetId="4">#REF!</definedName>
    <definedName name="_3AA_1" localSheetId="5">#REF!</definedName>
    <definedName name="_3AA_1" localSheetId="6">#REF!</definedName>
    <definedName name="_3AA_1" localSheetId="7">#REF!</definedName>
    <definedName name="_3AA_1" localSheetId="8">#REF!</definedName>
    <definedName name="_3AA_1" localSheetId="9">#REF!</definedName>
    <definedName name="_3AA_1" localSheetId="10">#REF!</definedName>
    <definedName name="_3AA_1" localSheetId="11">#REF!</definedName>
    <definedName name="_3AA_1">#REF!</definedName>
    <definedName name="_4AA_2" localSheetId="2">#REF!</definedName>
    <definedName name="_4AA_2" localSheetId="30">#REF!</definedName>
    <definedName name="_4AA_2" localSheetId="20">#REF!</definedName>
    <definedName name="_4AA_2" localSheetId="29">#REF!</definedName>
    <definedName name="_4AA_2" localSheetId="1">#REF!</definedName>
    <definedName name="_4AA_2" localSheetId="22">#REF!</definedName>
    <definedName name="_4AA_2" localSheetId="23">#REF!</definedName>
    <definedName name="_4AA_2" localSheetId="24">#REF!</definedName>
    <definedName name="_4AA_2" localSheetId="25">#REF!</definedName>
    <definedName name="_4AA_2" localSheetId="26">#REF!</definedName>
    <definedName name="_4AA_2" localSheetId="27">#REF!</definedName>
    <definedName name="_4AA_2" localSheetId="28">#REF!</definedName>
    <definedName name="_4AA_2" localSheetId="3">#REF!</definedName>
    <definedName name="_4AA_2" localSheetId="13">#REF!</definedName>
    <definedName name="_4AA_2" localSheetId="14">#REF!</definedName>
    <definedName name="_4AA_2" localSheetId="15">#REF!</definedName>
    <definedName name="_4AA_2" localSheetId="19">#REF!</definedName>
    <definedName name="_4AA_2" localSheetId="18">#REF!</definedName>
    <definedName name="_4AA_2" localSheetId="4">#REF!</definedName>
    <definedName name="_4AA_2" localSheetId="5">#REF!</definedName>
    <definedName name="_4AA_2" localSheetId="6">#REF!</definedName>
    <definedName name="_4AA_2" localSheetId="7">#REF!</definedName>
    <definedName name="_4AA_2" localSheetId="8">#REF!</definedName>
    <definedName name="_4AA_2" localSheetId="9">#REF!</definedName>
    <definedName name="_4AA_2" localSheetId="10">#REF!</definedName>
    <definedName name="_4AA_2" localSheetId="11">#REF!</definedName>
    <definedName name="_4AA_2">#REF!</definedName>
    <definedName name="_5AA_3" localSheetId="2">#REF!</definedName>
    <definedName name="_5AA_3" localSheetId="30">#REF!</definedName>
    <definedName name="_5AA_3" localSheetId="20">#REF!</definedName>
    <definedName name="_5AA_3" localSheetId="29">#REF!</definedName>
    <definedName name="_5AA_3" localSheetId="1">#REF!</definedName>
    <definedName name="_5AA_3" localSheetId="22">#REF!</definedName>
    <definedName name="_5AA_3" localSheetId="23">#REF!</definedName>
    <definedName name="_5AA_3" localSheetId="24">#REF!</definedName>
    <definedName name="_5AA_3" localSheetId="25">#REF!</definedName>
    <definedName name="_5AA_3" localSheetId="26">#REF!</definedName>
    <definedName name="_5AA_3" localSheetId="27">#REF!</definedName>
    <definedName name="_5AA_3" localSheetId="28">#REF!</definedName>
    <definedName name="_5AA_3" localSheetId="3">#REF!</definedName>
    <definedName name="_5AA_3" localSheetId="13">#REF!</definedName>
    <definedName name="_5AA_3" localSheetId="14">#REF!</definedName>
    <definedName name="_5AA_3" localSheetId="15">#REF!</definedName>
    <definedName name="_5AA_3" localSheetId="19">#REF!</definedName>
    <definedName name="_5AA_3" localSheetId="18">#REF!</definedName>
    <definedName name="_5AA_3" localSheetId="4">#REF!</definedName>
    <definedName name="_5AA_3" localSheetId="5">#REF!</definedName>
    <definedName name="_5AA_3" localSheetId="6">#REF!</definedName>
    <definedName name="_5AA_3" localSheetId="7">#REF!</definedName>
    <definedName name="_5AA_3" localSheetId="8">#REF!</definedName>
    <definedName name="_5AA_3" localSheetId="9">#REF!</definedName>
    <definedName name="_5AA_3" localSheetId="10">#REF!</definedName>
    <definedName name="_5AA_3" localSheetId="11">#REF!</definedName>
    <definedName name="_5AA_3">#REF!</definedName>
    <definedName name="_6AA_4" localSheetId="2">#REF!</definedName>
    <definedName name="_6AA_4" localSheetId="30">#REF!</definedName>
    <definedName name="_6AA_4" localSheetId="20">#REF!</definedName>
    <definedName name="_6AA_4" localSheetId="29">#REF!</definedName>
    <definedName name="_6AA_4" localSheetId="1">#REF!</definedName>
    <definedName name="_6AA_4" localSheetId="22">#REF!</definedName>
    <definedName name="_6AA_4" localSheetId="23">#REF!</definedName>
    <definedName name="_6AA_4" localSheetId="24">#REF!</definedName>
    <definedName name="_6AA_4" localSheetId="25">#REF!</definedName>
    <definedName name="_6AA_4" localSheetId="26">#REF!</definedName>
    <definedName name="_6AA_4" localSheetId="27">#REF!</definedName>
    <definedName name="_6AA_4" localSheetId="28">#REF!</definedName>
    <definedName name="_6AA_4" localSheetId="3">#REF!</definedName>
    <definedName name="_6AA_4" localSheetId="13">#REF!</definedName>
    <definedName name="_6AA_4" localSheetId="14">#REF!</definedName>
    <definedName name="_6AA_4" localSheetId="15">#REF!</definedName>
    <definedName name="_6AA_4" localSheetId="19">#REF!</definedName>
    <definedName name="_6AA_4" localSheetId="18">#REF!</definedName>
    <definedName name="_6AA_4" localSheetId="4">#REF!</definedName>
    <definedName name="_6AA_4" localSheetId="5">#REF!</definedName>
    <definedName name="_6AA_4" localSheetId="6">#REF!</definedName>
    <definedName name="_6AA_4" localSheetId="7">#REF!</definedName>
    <definedName name="_6AA_4" localSheetId="8">#REF!</definedName>
    <definedName name="_6AA_4" localSheetId="9">#REF!</definedName>
    <definedName name="_6AA_4" localSheetId="10">#REF!</definedName>
    <definedName name="_6AA_4" localSheetId="11">#REF!</definedName>
    <definedName name="_6AA_4">#REF!</definedName>
    <definedName name="_7AA_5" localSheetId="2">#REF!</definedName>
    <definedName name="_7AA_5" localSheetId="30">#REF!</definedName>
    <definedName name="_7AA_5" localSheetId="20">#REF!</definedName>
    <definedName name="_7AA_5" localSheetId="29">#REF!</definedName>
    <definedName name="_7AA_5" localSheetId="1">#REF!</definedName>
    <definedName name="_7AA_5" localSheetId="22">#REF!</definedName>
    <definedName name="_7AA_5" localSheetId="23">#REF!</definedName>
    <definedName name="_7AA_5" localSheetId="24">#REF!</definedName>
    <definedName name="_7AA_5" localSheetId="25">#REF!</definedName>
    <definedName name="_7AA_5" localSheetId="26">#REF!</definedName>
    <definedName name="_7AA_5" localSheetId="27">#REF!</definedName>
    <definedName name="_7AA_5" localSheetId="28">#REF!</definedName>
    <definedName name="_7AA_5" localSheetId="3">#REF!</definedName>
    <definedName name="_7AA_5" localSheetId="13">#REF!</definedName>
    <definedName name="_7AA_5" localSheetId="14">#REF!</definedName>
    <definedName name="_7AA_5" localSheetId="15">#REF!</definedName>
    <definedName name="_7AA_5" localSheetId="19">#REF!</definedName>
    <definedName name="_7AA_5" localSheetId="18">#REF!</definedName>
    <definedName name="_7AA_5" localSheetId="4">#REF!</definedName>
    <definedName name="_7AA_5" localSheetId="5">#REF!</definedName>
    <definedName name="_7AA_5" localSheetId="6">#REF!</definedName>
    <definedName name="_7AA_5" localSheetId="7">#REF!</definedName>
    <definedName name="_7AA_5" localSheetId="8">#REF!</definedName>
    <definedName name="_7AA_5" localSheetId="9">#REF!</definedName>
    <definedName name="_7AA_5" localSheetId="10">#REF!</definedName>
    <definedName name="_7AA_5" localSheetId="11">#REF!</definedName>
    <definedName name="_7AA_5">#REF!</definedName>
    <definedName name="_8B_1" localSheetId="2">#REF!</definedName>
    <definedName name="_8B_1" localSheetId="30">#REF!</definedName>
    <definedName name="_8B_1" localSheetId="20">#REF!</definedName>
    <definedName name="_8B_1" localSheetId="29">#REF!</definedName>
    <definedName name="_8B_1" localSheetId="1">#REF!</definedName>
    <definedName name="_8B_1" localSheetId="22">#REF!</definedName>
    <definedName name="_8B_1" localSheetId="23">#REF!</definedName>
    <definedName name="_8B_1" localSheetId="24">#REF!</definedName>
    <definedName name="_8B_1" localSheetId="25">#REF!</definedName>
    <definedName name="_8B_1" localSheetId="26">#REF!</definedName>
    <definedName name="_8B_1" localSheetId="27">#REF!</definedName>
    <definedName name="_8B_1" localSheetId="28">#REF!</definedName>
    <definedName name="_8B_1" localSheetId="3">#REF!</definedName>
    <definedName name="_8B_1" localSheetId="13">#REF!</definedName>
    <definedName name="_8B_1" localSheetId="14">#REF!</definedName>
    <definedName name="_8B_1" localSheetId="15">#REF!</definedName>
    <definedName name="_8B_1" localSheetId="19">#REF!</definedName>
    <definedName name="_8B_1" localSheetId="18">#REF!</definedName>
    <definedName name="_8B_1" localSheetId="4">#REF!</definedName>
    <definedName name="_8B_1" localSheetId="5">#REF!</definedName>
    <definedName name="_8B_1" localSheetId="6">#REF!</definedName>
    <definedName name="_8B_1" localSheetId="7">#REF!</definedName>
    <definedName name="_8B_1" localSheetId="8">#REF!</definedName>
    <definedName name="_8B_1" localSheetId="9">#REF!</definedName>
    <definedName name="_8B_1" localSheetId="10">#REF!</definedName>
    <definedName name="_8B_1" localSheetId="11">#REF!</definedName>
    <definedName name="_8B_1">#REF!</definedName>
    <definedName name="_9B_2" localSheetId="2">#REF!</definedName>
    <definedName name="_9B_2" localSheetId="30">#REF!</definedName>
    <definedName name="_9B_2" localSheetId="20">#REF!</definedName>
    <definedName name="_9B_2" localSheetId="29">#REF!</definedName>
    <definedName name="_9B_2" localSheetId="1">#REF!</definedName>
    <definedName name="_9B_2" localSheetId="22">#REF!</definedName>
    <definedName name="_9B_2" localSheetId="23">#REF!</definedName>
    <definedName name="_9B_2" localSheetId="24">#REF!</definedName>
    <definedName name="_9B_2" localSheetId="25">#REF!</definedName>
    <definedName name="_9B_2" localSheetId="26">#REF!</definedName>
    <definedName name="_9B_2" localSheetId="27">#REF!</definedName>
    <definedName name="_9B_2" localSheetId="28">#REF!</definedName>
    <definedName name="_9B_2" localSheetId="3">#REF!</definedName>
    <definedName name="_9B_2" localSheetId="13">#REF!</definedName>
    <definedName name="_9B_2" localSheetId="14">#REF!</definedName>
    <definedName name="_9B_2" localSheetId="15">#REF!</definedName>
    <definedName name="_9B_2" localSheetId="19">#REF!</definedName>
    <definedName name="_9B_2" localSheetId="18">#REF!</definedName>
    <definedName name="_9B_2" localSheetId="4">#REF!</definedName>
    <definedName name="_9B_2" localSheetId="5">#REF!</definedName>
    <definedName name="_9B_2" localSheetId="6">#REF!</definedName>
    <definedName name="_9B_2" localSheetId="7">#REF!</definedName>
    <definedName name="_9B_2" localSheetId="8">#REF!</definedName>
    <definedName name="_9B_2" localSheetId="9">#REF!</definedName>
    <definedName name="_9B_2" localSheetId="10">#REF!</definedName>
    <definedName name="_9B_2" localSheetId="11">#REF!</definedName>
    <definedName name="_9B_2">#REF!</definedName>
    <definedName name="a" localSheetId="2">#REF!</definedName>
    <definedName name="a" localSheetId="30">#REF!</definedName>
    <definedName name="a" localSheetId="20">#REF!</definedName>
    <definedName name="a" localSheetId="29">#REF!</definedName>
    <definedName name="a" localSheetId="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3">#REF!</definedName>
    <definedName name="a" localSheetId="14">#REF!</definedName>
    <definedName name="a" localSheetId="15">#REF!</definedName>
    <definedName name="a" localSheetId="19">#REF!</definedName>
    <definedName name="a" localSheetId="18">#REF!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1">#REF!</definedName>
    <definedName name="a">#REF!</definedName>
    <definedName name="AA" localSheetId="2">#REF!</definedName>
    <definedName name="AA" localSheetId="30">#REF!</definedName>
    <definedName name="AA" localSheetId="20">#REF!</definedName>
    <definedName name="AA" localSheetId="29">#REF!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14">#REF!</definedName>
    <definedName name="AA" localSheetId="15">#REF!</definedName>
    <definedName name="AA" localSheetId="19">#REF!</definedName>
    <definedName name="AA" localSheetId="18">#REF!</definedName>
    <definedName name="AA" localSheetId="5">#REF!</definedName>
    <definedName name="AA" localSheetId="7">#REF!</definedName>
    <definedName name="AA" localSheetId="8">#REF!</definedName>
    <definedName name="AA" localSheetId="9">#REF!</definedName>
    <definedName name="AA" localSheetId="11">#REF!</definedName>
    <definedName name="AA">#REF!</definedName>
    <definedName name="adss23" localSheetId="30">#REF!</definedName>
    <definedName name="adss23" localSheetId="22">#REF!</definedName>
    <definedName name="adss23" localSheetId="8">#REF!</definedName>
    <definedName name="adss23">#REF!</definedName>
    <definedName name="B" localSheetId="2">#REF!</definedName>
    <definedName name="B" localSheetId="30">#REF!</definedName>
    <definedName name="B" localSheetId="20">#REF!</definedName>
    <definedName name="B" localSheetId="29">#REF!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14">#REF!</definedName>
    <definedName name="B" localSheetId="15">#REF!</definedName>
    <definedName name="B" localSheetId="19">#REF!</definedName>
    <definedName name="B" localSheetId="18">#REF!</definedName>
    <definedName name="B" localSheetId="5">#REF!</definedName>
    <definedName name="B" localSheetId="7">#REF!</definedName>
    <definedName name="B" localSheetId="8">#REF!</definedName>
    <definedName name="B" localSheetId="9">#REF!</definedName>
    <definedName name="B" localSheetId="11">#REF!</definedName>
    <definedName name="B">#REF!</definedName>
    <definedName name="bb" localSheetId="2">#REF!</definedName>
    <definedName name="bb" localSheetId="30">#REF!</definedName>
    <definedName name="bb" localSheetId="20">#REF!</definedName>
    <definedName name="bb" localSheetId="29">#REF!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7">#REF!</definedName>
    <definedName name="bb" localSheetId="28">#REF!</definedName>
    <definedName name="bb" localSheetId="14">#REF!</definedName>
    <definedName name="bb" localSheetId="15">#REF!</definedName>
    <definedName name="bb" localSheetId="19">#REF!</definedName>
    <definedName name="bb" localSheetId="18">#REF!</definedName>
    <definedName name="bb" localSheetId="5">#REF!</definedName>
    <definedName name="bb" localSheetId="7">#REF!</definedName>
    <definedName name="bb" localSheetId="8">#REF!</definedName>
    <definedName name="bb" localSheetId="9">#REF!</definedName>
    <definedName name="bb" localSheetId="11">#REF!</definedName>
    <definedName name="bb">#REF!</definedName>
    <definedName name="bbb" localSheetId="30">#REF!</definedName>
    <definedName name="bbb" localSheetId="22">#REF!</definedName>
    <definedName name="bbb" localSheetId="27">#REF!</definedName>
    <definedName name="bbb" localSheetId="8">#REF!</definedName>
    <definedName name="bbb">#REF!</definedName>
    <definedName name="cc" localSheetId="2">#REF!</definedName>
    <definedName name="cc" localSheetId="30">#REF!</definedName>
    <definedName name="cc" localSheetId="20">#REF!</definedName>
    <definedName name="cc" localSheetId="29">#REF!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14">#REF!</definedName>
    <definedName name="cc" localSheetId="15">#REF!</definedName>
    <definedName name="cc" localSheetId="19">#REF!</definedName>
    <definedName name="cc" localSheetId="18">#REF!</definedName>
    <definedName name="cc" localSheetId="5">#REF!</definedName>
    <definedName name="cc" localSheetId="7">#REF!</definedName>
    <definedName name="cc" localSheetId="8">#REF!</definedName>
    <definedName name="cc" localSheetId="9">#REF!</definedName>
    <definedName name="cc" localSheetId="11">#REF!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30">#REF!</definedName>
    <definedName name="cons_12p" localSheetId="22">#REF!</definedName>
    <definedName name="cons_12p" localSheetId="27">#REF!</definedName>
    <definedName name="cons_12p" localSheetId="28">#REF!</definedName>
    <definedName name="cons_12p" localSheetId="8">#REF!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30">#REF!</definedName>
    <definedName name="cons_2013p" localSheetId="22">#REF!</definedName>
    <definedName name="cons_2013p" localSheetId="27">#REF!</definedName>
    <definedName name="cons_2013p" localSheetId="28">#REF!</definedName>
    <definedName name="cons_2013p" localSheetId="8">#REF!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30">#REF!</definedName>
    <definedName name="cur_12p" localSheetId="22">#REF!</definedName>
    <definedName name="cur_12p" localSheetId="27">#REF!</definedName>
    <definedName name="cur_12p" localSheetId="28">#REF!</definedName>
    <definedName name="cur_12p" localSheetId="8">#REF!</definedName>
    <definedName name="cur_12p">#REF!</definedName>
    <definedName name="cur_2013p" localSheetId="30">#REF!</definedName>
    <definedName name="cur_2013p" localSheetId="22">#REF!</definedName>
    <definedName name="cur_2013p" localSheetId="27">#REF!</definedName>
    <definedName name="cur_2013p" localSheetId="28">#REF!</definedName>
    <definedName name="cur_2013p" localSheetId="8">#REF!</definedName>
    <definedName name="cur_2013p">#REF!</definedName>
    <definedName name="ddg" localSheetId="30">#REF!</definedName>
    <definedName name="ddg" localSheetId="22">#REF!</definedName>
    <definedName name="ddg" localSheetId="8">#REF!</definedName>
    <definedName name="ddg">#REF!</definedName>
    <definedName name="e" localSheetId="30">#REF!</definedName>
    <definedName name="e" localSheetId="22">#REF!</definedName>
    <definedName name="e" localSheetId="8">#REF!</definedName>
    <definedName name="e">#REF!</definedName>
    <definedName name="ggfg" localSheetId="30">#REF!</definedName>
    <definedName name="ggfg" localSheetId="22">#REF!</definedName>
    <definedName name="ggfg" localSheetId="8">#REF!</definedName>
    <definedName name="ggfg">#REF!</definedName>
    <definedName name="head">'[1]VA-curr'!$B$4:$B$21</definedName>
    <definedName name="hhhh" localSheetId="30">#REF!</definedName>
    <definedName name="hhhh" localSheetId="22">#REF!</definedName>
    <definedName name="hhhh" localSheetId="17">#REF!</definedName>
    <definedName name="hhhh" localSheetId="8">#REF!</definedName>
    <definedName name="hhhh">#REF!</definedName>
    <definedName name="m" localSheetId="30">#REF!</definedName>
    <definedName name="m" localSheetId="22">#REF!</definedName>
    <definedName name="m" localSheetId="8">#REF!</definedName>
    <definedName name="m">#REF!</definedName>
    <definedName name="MMMM" localSheetId="30">#REF!</definedName>
    <definedName name="MMMM" localSheetId="22">#REF!</definedName>
    <definedName name="MMMM" localSheetId="8">#REF!</definedName>
    <definedName name="MMMM">#REF!</definedName>
    <definedName name="MukaDepan" localSheetId="2">#REF!</definedName>
    <definedName name="MukaDepan" localSheetId="30">#REF!</definedName>
    <definedName name="MukaDepan" localSheetId="20">#REF!</definedName>
    <definedName name="MukaDepan" localSheetId="29">#REF!</definedName>
    <definedName name="MukaDepan" localSheetId="22">#REF!</definedName>
    <definedName name="MukaDepan" localSheetId="23">#REF!</definedName>
    <definedName name="MukaDepan" localSheetId="24">#REF!</definedName>
    <definedName name="MukaDepan" localSheetId="25">#REF!</definedName>
    <definedName name="MukaDepan" localSheetId="26">#REF!</definedName>
    <definedName name="MukaDepan" localSheetId="27">#REF!</definedName>
    <definedName name="MukaDepan" localSheetId="28">#REF!</definedName>
    <definedName name="MukaDepan" localSheetId="14">#REF!</definedName>
    <definedName name="MukaDepan" localSheetId="15">#REF!</definedName>
    <definedName name="MukaDepan" localSheetId="19">#REF!</definedName>
    <definedName name="MukaDepan" localSheetId="18">#REF!</definedName>
    <definedName name="MukaDepan" localSheetId="5">#REF!</definedName>
    <definedName name="MukaDepan" localSheetId="7">#REF!</definedName>
    <definedName name="MukaDepan" localSheetId="8">#REF!</definedName>
    <definedName name="MukaDepan" localSheetId="9">#REF!</definedName>
    <definedName name="MukaDepan" localSheetId="11">#REF!</definedName>
    <definedName name="MukaDepan">#REF!</definedName>
    <definedName name="new" localSheetId="2">#REF!</definedName>
    <definedName name="new" localSheetId="30">#REF!</definedName>
    <definedName name="new" localSheetId="20">#REF!</definedName>
    <definedName name="new" localSheetId="29">#REF!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28">#REF!</definedName>
    <definedName name="new" localSheetId="14">#REF!</definedName>
    <definedName name="new" localSheetId="15">#REF!</definedName>
    <definedName name="new" localSheetId="19">#REF!</definedName>
    <definedName name="new" localSheetId="18">#REF!</definedName>
    <definedName name="new" localSheetId="5">#REF!</definedName>
    <definedName name="new" localSheetId="7">#REF!</definedName>
    <definedName name="new" localSheetId="8">#REF!</definedName>
    <definedName name="new" localSheetId="9">#REF!</definedName>
    <definedName name="new" localSheetId="11">#REF!</definedName>
    <definedName name="new">#REF!</definedName>
    <definedName name="Pg" localSheetId="2">#REF!</definedName>
    <definedName name="Pg" localSheetId="30">#REF!</definedName>
    <definedName name="Pg" localSheetId="20">#REF!</definedName>
    <definedName name="Pg" localSheetId="29">#REF!</definedName>
    <definedName name="Pg" localSheetId="22">#REF!</definedName>
    <definedName name="Pg" localSheetId="23">#REF!</definedName>
    <definedName name="Pg" localSheetId="24">#REF!</definedName>
    <definedName name="Pg" localSheetId="25">#REF!</definedName>
    <definedName name="Pg" localSheetId="26">#REF!</definedName>
    <definedName name="Pg" localSheetId="27">#REF!</definedName>
    <definedName name="Pg" localSheetId="28">#REF!</definedName>
    <definedName name="Pg" localSheetId="14">#REF!</definedName>
    <definedName name="Pg" localSheetId="15">#REF!</definedName>
    <definedName name="Pg" localSheetId="19">#REF!</definedName>
    <definedName name="Pg" localSheetId="18">#REF!</definedName>
    <definedName name="Pg" localSheetId="5">#REF!</definedName>
    <definedName name="Pg" localSheetId="7">#REF!</definedName>
    <definedName name="Pg" localSheetId="8">#REF!</definedName>
    <definedName name="Pg" localSheetId="9">#REF!</definedName>
    <definedName name="Pg" localSheetId="11">#REF!</definedName>
    <definedName name="Pg">#REF!</definedName>
    <definedName name="_xlnm.Print_Area" localSheetId="2">ARAHAN!$A$1:$AR$69</definedName>
    <definedName name="_xlnm.Print_Area" localSheetId="20">'Daya Saing'!$A$1:$T$61</definedName>
    <definedName name="_xlnm.Print_Area" localSheetId="29">'Kegunaan Pejabat'!$A$1:$AM$101</definedName>
    <definedName name="_xlnm.Print_Area" localSheetId="1">'Muka Depan'!$A$1:$AL$103</definedName>
    <definedName name="_xlnm.Print_Area" localSheetId="21">'Seksyen A'!$A$1:$AI$463</definedName>
    <definedName name="_xlnm.Print_Area" localSheetId="22">'Seksyen B'!$A$1:$AH$52</definedName>
    <definedName name="_xlnm.Print_Area" localSheetId="23">'Seksyen C'!$A$1:$AJ$176</definedName>
    <definedName name="_xlnm.Print_Area" localSheetId="24">'Seksyen D'!$A$1:$AB$53</definedName>
    <definedName name="_xlnm.Print_Area" localSheetId="25">'Seksyen E'!$A$1:$AI$78</definedName>
    <definedName name="_xlnm.Print_Area" localSheetId="26">'Seksyen F'!$A$1:$AK$260</definedName>
    <definedName name="_xlnm.Print_Area" localSheetId="27">'Seksyen G'!$A$1:$AJ$44</definedName>
    <definedName name="_xlnm.Print_Area" localSheetId="28">'Seksyen H'!$A$1:$AJ$155</definedName>
    <definedName name="_xlnm.Print_Area" localSheetId="3">'Soalan 1'!$A$1:$AI$270</definedName>
    <definedName name="_xlnm.Print_Area" localSheetId="13">'Soalan 10'!$A$1:$V$27</definedName>
    <definedName name="_xlnm.Print_Area" localSheetId="14">'Soalan 11'!$A$1:$V$82</definedName>
    <definedName name="_xlnm.Print_Area" localSheetId="15">'Soalan 12 '!$A$1:$R$255</definedName>
    <definedName name="_xlnm.Print_Area" localSheetId="16">'Soalan 13'!$A$1:$CA$224</definedName>
    <definedName name="_xlnm.Print_Area" localSheetId="17">'Soalan 14'!$A$1:$N$50</definedName>
    <definedName name="_xlnm.Print_Area" localSheetId="19">'Soalan 15'!$A$1:$W$172</definedName>
    <definedName name="_xlnm.Print_Area" localSheetId="18">'Soalan 15_lama'!$A$1:$AD$77</definedName>
    <definedName name="_xlnm.Print_Area" localSheetId="4">'Soalan 2'!$A$1:$AF$91</definedName>
    <definedName name="_xlnm.Print_Area" localSheetId="5">'Soalan 3'!$A$1:$AA$90</definedName>
    <definedName name="_xlnm.Print_Area" localSheetId="6">'Soalan 4'!$A$1:$CD$76</definedName>
    <definedName name="_xlnm.Print_Area" localSheetId="7">'Soalan 5A'!$A$1:$AO$81</definedName>
    <definedName name="_xlnm.Print_Area" localSheetId="8">'Soalan 5B'!$A$1:$AO$81</definedName>
    <definedName name="_xlnm.Print_Area" localSheetId="9">'Soalan 6'!$A$1:$AL$79</definedName>
    <definedName name="_xlnm.Print_Area" localSheetId="10">'Soalan 7'!$A$1:$AI$43</definedName>
    <definedName name="_xlnm.Print_Area" localSheetId="11">'Soalan 8'!$A$1:$AA$179</definedName>
    <definedName name="_xlnm.Print_Area" localSheetId="12">'Soalan 9'!$A$1:$V$396</definedName>
    <definedName name="rename12" localSheetId="30">#REF!</definedName>
    <definedName name="rename12" localSheetId="22">#REF!</definedName>
    <definedName name="rename12" localSheetId="17">#REF!</definedName>
    <definedName name="rename12" localSheetId="8">#REF!</definedName>
    <definedName name="rename12">#REF!</definedName>
    <definedName name="row_no">[2]ref!$B$3:$K$20</definedName>
    <definedName name="row_no_head">[2]ref!$B$3:$K$3</definedName>
    <definedName name="SFFDF" localSheetId="30">#REF!</definedName>
    <definedName name="SFFDF" localSheetId="22">#REF!</definedName>
    <definedName name="SFFDF" localSheetId="17">#REF!</definedName>
    <definedName name="SFFDF" localSheetId="8">#REF!</definedName>
    <definedName name="SFFDF">#REF!</definedName>
    <definedName name="sffsfs" localSheetId="30">#REF!</definedName>
    <definedName name="sffsfs" localSheetId="22">#REF!</definedName>
    <definedName name="sffsfs" localSheetId="8">#REF!</definedName>
    <definedName name="sffsfs">#REF!</definedName>
    <definedName name="shhe" localSheetId="30">#REF!</definedName>
    <definedName name="shhe" localSheetId="22">#REF!</definedName>
    <definedName name="shhe" localSheetId="8">#REF!</definedName>
    <definedName name="shhe">#REF!</definedName>
    <definedName name="soalan" localSheetId="30">#REF!</definedName>
    <definedName name="soalan" localSheetId="22">#REF!</definedName>
    <definedName name="soalan" localSheetId="8">#REF!</definedName>
    <definedName name="soalan">#REF!</definedName>
    <definedName name="state">[2]ref!$B$23:$C$38</definedName>
    <definedName name="table_no">[2]ref!$B$23:$E$38</definedName>
    <definedName name="wani" localSheetId="30">#REF!</definedName>
    <definedName name="wani" localSheetId="22">#REF!</definedName>
    <definedName name="wani" localSheetId="17">#REF!</definedName>
    <definedName name="wani" localSheetId="8">#REF!</definedName>
    <definedName name="wani">#REF!</definedName>
    <definedName name="xi" localSheetId="30">#REF!</definedName>
    <definedName name="xi" localSheetId="22">#REF!</definedName>
    <definedName name="xi" localSheetId="8">#REF!</definedName>
    <definedName name="xi">#REF!</definedName>
    <definedName name="xx" localSheetId="30">#REF!</definedName>
    <definedName name="xx" localSheetId="22">#REF!</definedName>
    <definedName name="xx" localSheetId="27">#REF!</definedName>
    <definedName name="xx" localSheetId="28">#REF!</definedName>
    <definedName name="xx" localSheetId="8">#REF!</definedName>
    <definedName name="xx">#REF!</definedName>
    <definedName name="Z_8106A741_5A1C_11D7_A90D_00D0B7DB5195_.wvu.Cols" localSheetId="2">'[3]Soalan 16, 17 (ms.26)'!#REF!</definedName>
    <definedName name="Z_8106A741_5A1C_11D7_A90D_00D0B7DB5195_.wvu.Cols" localSheetId="30">#REF!</definedName>
    <definedName name="Z_8106A741_5A1C_11D7_A90D_00D0B7DB5195_.wvu.Cols" localSheetId="20">'[4]Soalan 16, 17 (ms.26)'!#REF!</definedName>
    <definedName name="Z_8106A741_5A1C_11D7_A90D_00D0B7DB5195_.wvu.Cols" localSheetId="29">'[5]Soalan 16, 17 (ms.26)'!#REF!</definedName>
    <definedName name="Z_8106A741_5A1C_11D7_A90D_00D0B7DB5195_.wvu.Cols" localSheetId="1">'[3]Soalan 16, 17 (ms.26)'!#REF!</definedName>
    <definedName name="Z_8106A741_5A1C_11D7_A90D_00D0B7DB5195_.wvu.Cols" localSheetId="22">'[5]Soalan 16, 17 (ms.26)'!#REF!</definedName>
    <definedName name="Z_8106A741_5A1C_11D7_A90D_00D0B7DB5195_.wvu.Cols" localSheetId="23">#REF!</definedName>
    <definedName name="Z_8106A741_5A1C_11D7_A90D_00D0B7DB5195_.wvu.Cols" localSheetId="24">#REF!</definedName>
    <definedName name="Z_8106A741_5A1C_11D7_A90D_00D0B7DB5195_.wvu.Cols" localSheetId="25">'[5]Soalan 16, 17 (ms.26)'!#REF!</definedName>
    <definedName name="Z_8106A741_5A1C_11D7_A90D_00D0B7DB5195_.wvu.Cols" localSheetId="26">'[5]Soalan 16, 17 (ms.26)'!#REF!</definedName>
    <definedName name="Z_8106A741_5A1C_11D7_A90D_00D0B7DB5195_.wvu.Cols" localSheetId="27">'[5]Soalan 16, 17 (ms.26)'!#REF!</definedName>
    <definedName name="Z_8106A741_5A1C_11D7_A90D_00D0B7DB5195_.wvu.Cols" localSheetId="28">#REF!</definedName>
    <definedName name="Z_8106A741_5A1C_11D7_A90D_00D0B7DB5195_.wvu.Cols" localSheetId="3">'[3]Soalan 16, 17 (ms.26)'!#REF!</definedName>
    <definedName name="Z_8106A741_5A1C_11D7_A90D_00D0B7DB5195_.wvu.Cols" localSheetId="13">'[4]Soalan 16, 17 (ms.26)'!#REF!</definedName>
    <definedName name="Z_8106A741_5A1C_11D7_A90D_00D0B7DB5195_.wvu.Cols" localSheetId="14">'[4]Soalan 16, 17 (ms.26)'!#REF!</definedName>
    <definedName name="Z_8106A741_5A1C_11D7_A90D_00D0B7DB5195_.wvu.Cols" localSheetId="15">'[4]Soalan 16, 17 (ms.26)'!#REF!</definedName>
    <definedName name="Z_8106A741_5A1C_11D7_A90D_00D0B7DB5195_.wvu.Cols" localSheetId="17">#REF!</definedName>
    <definedName name="Z_8106A741_5A1C_11D7_A90D_00D0B7DB5195_.wvu.Cols" localSheetId="19">'[6]Soalan 16, 17 (ms.26)'!#REF!</definedName>
    <definedName name="Z_8106A741_5A1C_11D7_A90D_00D0B7DB5195_.wvu.Cols" localSheetId="18">'[6]Soalan 16, 17 (ms.26)'!#REF!</definedName>
    <definedName name="Z_8106A741_5A1C_11D7_A90D_00D0B7DB5195_.wvu.Cols" localSheetId="4">'[3]Soalan 16, 17 (ms.26)'!#REF!</definedName>
    <definedName name="Z_8106A741_5A1C_11D7_A90D_00D0B7DB5195_.wvu.Cols" localSheetId="5">'[3]Soalan 16, 17 (ms.26)'!#REF!</definedName>
    <definedName name="Z_8106A741_5A1C_11D7_A90D_00D0B7DB5195_.wvu.Cols" localSheetId="6">'[3]Soalan 16, 17 (ms.26)'!#REF!</definedName>
    <definedName name="Z_8106A741_5A1C_11D7_A90D_00D0B7DB5195_.wvu.Cols" localSheetId="7">'[4]Soalan 16, 17 (ms.26)'!#REF!</definedName>
    <definedName name="Z_8106A741_5A1C_11D7_A90D_00D0B7DB5195_.wvu.Cols" localSheetId="8">'[4]Soalan 16, 17 (ms.26)'!#REF!</definedName>
    <definedName name="Z_8106A741_5A1C_11D7_A90D_00D0B7DB5195_.wvu.Cols" localSheetId="9">'[4]Soalan 16, 17 (ms.26)'!#REF!</definedName>
    <definedName name="Z_8106A741_5A1C_11D7_A90D_00D0B7DB5195_.wvu.Cols" localSheetId="10">'[4]Soalan 16, 17 (ms.26)'!#REF!</definedName>
    <definedName name="Z_8106A741_5A1C_11D7_A90D_00D0B7DB5195_.wvu.Cols" localSheetId="11">#REF!</definedName>
    <definedName name="Z_8106A741_5A1C_11D7_A90D_00D0B7DB5195_.wvu.Cols">#REF!</definedName>
    <definedName name="Z_8106A741_5A1C_11D7_A90D_00D0B7DB5195_.wvu.PrintArea" localSheetId="2">#REF!</definedName>
    <definedName name="Z_8106A741_5A1C_11D7_A90D_00D0B7DB5195_.wvu.PrintArea" localSheetId="30">#REF!</definedName>
    <definedName name="Z_8106A741_5A1C_11D7_A90D_00D0B7DB5195_.wvu.PrintArea" localSheetId="20">#REF!</definedName>
    <definedName name="Z_8106A741_5A1C_11D7_A90D_00D0B7DB5195_.wvu.PrintArea" localSheetId="29">#REF!</definedName>
    <definedName name="Z_8106A741_5A1C_11D7_A90D_00D0B7DB5195_.wvu.PrintArea" localSheetId="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5">#REF!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8">#REF!</definedName>
    <definedName name="Z_8106A741_5A1C_11D7_A90D_00D0B7DB5195_.wvu.PrintArea" localSheetId="3">#REF!</definedName>
    <definedName name="Z_8106A741_5A1C_11D7_A90D_00D0B7DB5195_.wvu.PrintArea" localSheetId="13">#REF!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9">#REF!</definedName>
    <definedName name="Z_8106A741_5A1C_11D7_A90D_00D0B7DB5195_.wvu.PrintArea" localSheetId="18">#REF!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10">#REF!</definedName>
    <definedName name="Z_8106A741_5A1C_11D7_A90D_00D0B7DB5195_.wvu.PrintArea" localSheetId="11">#REF!</definedName>
    <definedName name="Z_8106A741_5A1C_11D7_A90D_00D0B7DB5195_.wvu.PrintArea">#REF!</definedName>
    <definedName name="Z_8106A741_5A1C_11D7_A90D_00D0B7DB5195_.wvu.Rows" localSheetId="2">#REF!</definedName>
    <definedName name="Z_8106A741_5A1C_11D7_A90D_00D0B7DB5195_.wvu.Rows" localSheetId="30">#REF!</definedName>
    <definedName name="Z_8106A741_5A1C_11D7_A90D_00D0B7DB5195_.wvu.Rows" localSheetId="20">'Daya Saing'!$53:$53</definedName>
    <definedName name="Z_8106A741_5A1C_11D7_A90D_00D0B7DB5195_.wvu.Rows" localSheetId="29">#REF!</definedName>
    <definedName name="Z_8106A741_5A1C_11D7_A90D_00D0B7DB5195_.wvu.Rows" localSheetId="1">#REF!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 localSheetId="25">#REF!</definedName>
    <definedName name="Z_8106A741_5A1C_11D7_A90D_00D0B7DB5195_.wvu.Rows" localSheetId="26">#REF!</definedName>
    <definedName name="Z_8106A741_5A1C_11D7_A90D_00D0B7DB5195_.wvu.Rows" localSheetId="27">#REF!</definedName>
    <definedName name="Z_8106A741_5A1C_11D7_A90D_00D0B7DB5195_.wvu.Rows" localSheetId="28">#REF!</definedName>
    <definedName name="Z_8106A741_5A1C_11D7_A90D_00D0B7DB5195_.wvu.Rows" localSheetId="14">#REF!</definedName>
    <definedName name="Z_8106A741_5A1C_11D7_A90D_00D0B7DB5195_.wvu.Rows" localSheetId="15">'Soalan 12 '!#REF!</definedName>
    <definedName name="Z_8106A741_5A1C_11D7_A90D_00D0B7DB5195_.wvu.Rows" localSheetId="19">'Soalan 15'!#REF!</definedName>
    <definedName name="Z_8106A741_5A1C_11D7_A90D_00D0B7DB5195_.wvu.Rows" localSheetId="18">#REF!</definedName>
    <definedName name="Z_8106A741_5A1C_11D7_A90D_00D0B7DB5195_.wvu.Rows" localSheetId="4">#REF!</definedName>
    <definedName name="Z_8106A741_5A1C_11D7_A90D_00D0B7DB5195_.wvu.Rows" localSheetId="5">#REF!</definedName>
    <definedName name="Z_8106A741_5A1C_11D7_A90D_00D0B7DB5195_.wvu.Rows" localSheetId="7">#REF!</definedName>
    <definedName name="Z_8106A741_5A1C_11D7_A90D_00D0B7DB5195_.wvu.Rows" localSheetId="8">#REF!</definedName>
    <definedName name="Z_8106A741_5A1C_11D7_A90D_00D0B7DB5195_.wvu.Rows" localSheetId="9">#REF!</definedName>
    <definedName name="Z_8106A741_5A1C_11D7_A90D_00D0B7DB5195_.wvu.Rows" localSheetId="11">#REF!</definedName>
    <definedName name="Z_8106A741_5A1C_11D7_A90D_00D0B7DB5195_.wvu.Rows">#REF!</definedName>
    <definedName name="zz" localSheetId="30">#REF!</definedName>
    <definedName name="zz" localSheetId="22">#REF!</definedName>
    <definedName name="zz" localSheetId="27">#REF!</definedName>
    <definedName name="zz" localSheetId="8">#REF!</definedName>
    <definedName name="zz">#REF!</definedName>
  </definedNames>
  <calcPr calcId="191029"/>
</workbook>
</file>

<file path=xl/calcChain.xml><?xml version="1.0" encoding="utf-8"?>
<calcChain xmlns="http://schemas.openxmlformats.org/spreadsheetml/2006/main">
  <c r="AQQ2" i="127" l="1"/>
  <c r="AHG2" i="127" l="1"/>
  <c r="BV43" i="80" l="1"/>
  <c r="BV14" i="80"/>
  <c r="APD2" i="127" l="1"/>
  <c r="APC2" i="127"/>
  <c r="APB2" i="127"/>
  <c r="APA2" i="127"/>
  <c r="AOZ2" i="127"/>
  <c r="AOY2" i="127"/>
  <c r="AOX2" i="127"/>
  <c r="AOW2" i="127"/>
  <c r="AOV2" i="127"/>
  <c r="AOU2" i="127"/>
  <c r="AOT2" i="127"/>
  <c r="AOS2" i="127"/>
  <c r="AOR2" i="127"/>
  <c r="APF2" i="127"/>
  <c r="AOQ2" i="127"/>
  <c r="AOP2" i="127"/>
  <c r="AOO2" i="127"/>
  <c r="AON2" i="127"/>
  <c r="AOM2" i="127"/>
  <c r="AOL2" i="127"/>
  <c r="AOK2" i="127"/>
  <c r="AOJ2" i="127"/>
  <c r="AOI2" i="127"/>
  <c r="AOH2" i="127"/>
  <c r="AOG2" i="127"/>
  <c r="ANU2" i="127"/>
  <c r="ANT2" i="127"/>
  <c r="ANS2" i="127"/>
  <c r="ANR2" i="127"/>
  <c r="ANQ2" i="127"/>
  <c r="ANP2" i="127"/>
  <c r="ANO2" i="127"/>
  <c r="ANN2" i="127"/>
  <c r="AMY2" i="127"/>
  <c r="AMX2" i="127"/>
  <c r="AMW2" i="127"/>
  <c r="AMV2" i="127"/>
  <c r="AMU2" i="127"/>
  <c r="AMT2" i="127"/>
  <c r="AMS2" i="127"/>
  <c r="AMP2" i="127"/>
  <c r="AMO2" i="127"/>
  <c r="AMN2" i="127"/>
  <c r="AMM2" i="127"/>
  <c r="AML2" i="127"/>
  <c r="AMK2" i="127"/>
  <c r="AMJ2" i="127"/>
  <c r="AMI2" i="127"/>
  <c r="AMH2" i="127"/>
  <c r="AMG2" i="127"/>
  <c r="AMF2" i="127"/>
  <c r="AME2" i="127"/>
  <c r="AMD2" i="127"/>
  <c r="AMC2" i="127"/>
  <c r="AMB2" i="127"/>
  <c r="AMA2" i="127"/>
  <c r="ALZ2" i="127"/>
  <c r="ALX2" i="127"/>
  <c r="ALW2" i="127"/>
  <c r="ALV2" i="127"/>
  <c r="ALU2" i="127"/>
  <c r="ALT2" i="127"/>
  <c r="ALS2" i="127"/>
  <c r="ALR2" i="127"/>
  <c r="ALQ2" i="127"/>
  <c r="ALP2" i="127"/>
  <c r="ALO2" i="127"/>
  <c r="ALN2" i="127"/>
  <c r="ALM2" i="127"/>
  <c r="ALL2" i="127"/>
  <c r="ALK2" i="127"/>
  <c r="ALJ2" i="127"/>
  <c r="ALI2" i="127"/>
  <c r="ALH2" i="127"/>
  <c r="ALG2" i="127"/>
  <c r="ALF2" i="127"/>
  <c r="ALE2" i="127"/>
  <c r="ALD2" i="127"/>
  <c r="AIZ2" i="127"/>
  <c r="AIY2" i="127"/>
  <c r="AIX2" i="127"/>
  <c r="AIW2" i="127"/>
  <c r="AIV2" i="127"/>
  <c r="AIU2" i="127"/>
  <c r="AIT2" i="127"/>
  <c r="AIS2" i="127"/>
  <c r="AIR2" i="127"/>
  <c r="AHP2" i="127" l="1"/>
  <c r="AHO2" i="127"/>
  <c r="AHN2" i="127"/>
  <c r="AHM2" i="127"/>
  <c r="AHL2" i="127"/>
  <c r="AHK2" i="127"/>
  <c r="AHJ2" i="127"/>
  <c r="AHE2" i="127"/>
  <c r="AHD2" i="127"/>
  <c r="AHC2" i="127"/>
  <c r="AHB2" i="127"/>
  <c r="AHA2" i="127"/>
  <c r="AGZ2" i="127"/>
  <c r="AGY2" i="127"/>
  <c r="AGX2" i="127"/>
  <c r="AGW2" i="127"/>
  <c r="AGU2" i="127"/>
  <c r="AGT2" i="127"/>
  <c r="AGS2" i="127"/>
  <c r="AGQ2" i="127"/>
  <c r="AGP2" i="127"/>
  <c r="AGO2" i="127"/>
  <c r="AGN2" i="127"/>
  <c r="AGM2" i="127"/>
  <c r="AGL2" i="127"/>
  <c r="AGK2" i="127"/>
  <c r="AGJ2" i="127"/>
  <c r="AGI2" i="127"/>
  <c r="AGH2" i="127"/>
  <c r="AGG2" i="127"/>
  <c r="AGV2" i="127"/>
  <c r="AGF2" i="127"/>
  <c r="AGE2" i="127"/>
  <c r="AGD2" i="127"/>
  <c r="AGC2" i="127"/>
  <c r="AGB2" i="127"/>
  <c r="AGA2" i="127"/>
  <c r="AFZ2" i="127"/>
  <c r="AFY2" i="127"/>
  <c r="AFX2" i="127"/>
  <c r="AFW2" i="127"/>
  <c r="AFV2" i="127"/>
  <c r="P249" i="57"/>
  <c r="UQ2" i="127"/>
  <c r="UR2" i="127"/>
  <c r="US2" i="127"/>
  <c r="UT2" i="127"/>
  <c r="UN2" i="127"/>
  <c r="UM2" i="127"/>
  <c r="UO2" i="127"/>
  <c r="UP2" i="127"/>
  <c r="UJ2" i="127"/>
  <c r="UK2" i="127"/>
  <c r="UL2" i="127"/>
  <c r="UI2" i="127"/>
  <c r="UH2" i="127"/>
  <c r="UG2" i="127"/>
  <c r="UF2" i="127"/>
  <c r="UE2" i="127"/>
  <c r="UD2" i="127"/>
  <c r="TL2" i="127"/>
  <c r="L371" i="9"/>
  <c r="AL25" i="115" l="1"/>
  <c r="AL30" i="115"/>
  <c r="AL34" i="115"/>
  <c r="AL38" i="115"/>
  <c r="AL42" i="115"/>
  <c r="AL46" i="115"/>
  <c r="AL50" i="115"/>
  <c r="AL54" i="115"/>
  <c r="AL58" i="115"/>
  <c r="AL62" i="115"/>
  <c r="AL68" i="115"/>
  <c r="S68" i="115"/>
  <c r="S62" i="115"/>
  <c r="S58" i="115"/>
  <c r="S54" i="115"/>
  <c r="S50" i="115"/>
  <c r="S46" i="115"/>
  <c r="S42" i="115"/>
  <c r="S38" i="115"/>
  <c r="S34" i="115"/>
  <c r="S30" i="115"/>
  <c r="S25" i="115"/>
  <c r="S21" i="115"/>
  <c r="S17" i="115"/>
  <c r="GI2" i="127"/>
  <c r="S65" i="115" l="1"/>
  <c r="BV73" i="80"/>
  <c r="ZI2" i="127" l="1"/>
  <c r="YW2" i="127"/>
  <c r="YK2" i="127"/>
  <c r="ZU2" i="127"/>
  <c r="AAG2" i="127"/>
  <c r="AAS2" i="127"/>
  <c r="ABE2" i="127"/>
  <c r="ABQ2" i="127"/>
  <c r="ABU2" i="127"/>
  <c r="ABT2" i="127"/>
  <c r="ABS2" i="127"/>
  <c r="ABV2" i="127"/>
  <c r="O2" i="127"/>
  <c r="N2" i="127"/>
  <c r="M2" i="127"/>
  <c r="BN69" i="80"/>
  <c r="P2" i="127" l="1"/>
  <c r="A2" i="127" l="1"/>
  <c r="BV49" i="80" l="1"/>
  <c r="F2" i="127" l="1"/>
  <c r="E2" i="127"/>
  <c r="ABP2" i="127" l="1"/>
  <c r="ABO2" i="127"/>
  <c r="ABN2" i="127"/>
  <c r="ABM2" i="127"/>
  <c r="ABL2" i="127"/>
  <c r="ABK2" i="127"/>
  <c r="ABJ2" i="127"/>
  <c r="ABI2" i="127"/>
  <c r="ABH2" i="127"/>
  <c r="ABG2" i="127"/>
  <c r="ABF2" i="127"/>
  <c r="ABD2" i="127"/>
  <c r="ABC2" i="127"/>
  <c r="ABB2" i="127"/>
  <c r="ABA2" i="127"/>
  <c r="AAZ2" i="127"/>
  <c r="AAY2" i="127"/>
  <c r="AAX2" i="127"/>
  <c r="AAW2" i="127"/>
  <c r="AAV2" i="127"/>
  <c r="AAU2" i="127"/>
  <c r="AAT2" i="127"/>
  <c r="AAR2" i="127"/>
  <c r="AAQ2" i="127"/>
  <c r="AAP2" i="127"/>
  <c r="AAN2" i="127"/>
  <c r="AAO2" i="127"/>
  <c r="AAM2" i="127"/>
  <c r="AAL2" i="127"/>
  <c r="AAK2" i="127"/>
  <c r="AAJ2" i="127"/>
  <c r="AAI2" i="127"/>
  <c r="AAH2" i="127"/>
  <c r="AAF2" i="127"/>
  <c r="AAE2" i="127"/>
  <c r="AAD2" i="127"/>
  <c r="AAC2" i="127"/>
  <c r="AAB2" i="127"/>
  <c r="AAA2" i="127"/>
  <c r="ZE2" i="127"/>
  <c r="ZC2" i="127"/>
  <c r="YQ2" i="127"/>
  <c r="ZB2" i="127"/>
  <c r="YS2" i="127"/>
  <c r="YP2" i="127"/>
  <c r="YG2" i="127"/>
  <c r="YE2" i="127"/>
  <c r="YD2" i="127"/>
  <c r="ZZ2" i="127"/>
  <c r="ZY2" i="127"/>
  <c r="ZX2" i="127"/>
  <c r="ZW2" i="127"/>
  <c r="ZV2" i="127"/>
  <c r="L214" i="118"/>
  <c r="AQL2" i="127" l="1"/>
  <c r="AQJ2" i="127"/>
  <c r="AQI2" i="127"/>
  <c r="AQK2" i="127"/>
  <c r="ST2" i="127"/>
  <c r="AB22" i="24"/>
  <c r="AB28" i="24" s="1"/>
  <c r="GS2" i="127"/>
  <c r="FY2" i="127"/>
  <c r="FF2" i="127"/>
  <c r="EL2" i="127"/>
  <c r="DR2" i="127"/>
  <c r="DC2" i="127"/>
  <c r="CO2" i="127"/>
  <c r="BU2" i="127"/>
  <c r="FP2" i="127"/>
  <c r="EV2" i="127"/>
  <c r="EB2" i="127"/>
  <c r="CW2" i="127"/>
  <c r="CE2" i="127"/>
  <c r="BK2" i="127"/>
  <c r="ANZ2" i="127"/>
  <c r="AOB2" i="127"/>
  <c r="APE2" i="127" l="1"/>
  <c r="ANX2" i="127"/>
  <c r="AMZ2" i="127"/>
  <c r="AMQ2" i="127"/>
  <c r="ALY2" i="127"/>
  <c r="AJN2" i="127"/>
  <c r="AIJ2" i="127"/>
  <c r="AII2" i="127"/>
  <c r="AIH2" i="127"/>
  <c r="AIG2" i="127"/>
  <c r="AIF2" i="127"/>
  <c r="AFT2" i="127"/>
  <c r="ZR2" i="127"/>
  <c r="ZP2" i="127"/>
  <c r="ZL2" i="127"/>
  <c r="ZK2" i="127"/>
  <c r="ZF2" i="127"/>
  <c r="ZD2" i="127"/>
  <c r="YZ2" i="127"/>
  <c r="YY2" i="127"/>
  <c r="YT2" i="127"/>
  <c r="YR2" i="127"/>
  <c r="YN2" i="127"/>
  <c r="YM2" i="127"/>
  <c r="YF2" i="127"/>
  <c r="YB2" i="127"/>
  <c r="YA2" i="127"/>
  <c r="YH2" i="127"/>
  <c r="C2" i="127" l="1"/>
  <c r="QS2" i="127"/>
  <c r="QM2" i="127"/>
  <c r="QA2" i="127"/>
  <c r="PY2" i="127"/>
  <c r="RY2" i="127"/>
  <c r="RE2" i="127"/>
  <c r="APG2" i="127"/>
  <c r="AOF2" i="127"/>
  <c r="ANV2" i="127"/>
  <c r="ANM2" i="127"/>
  <c r="ANJ2" i="127"/>
  <c r="ANG2" i="127"/>
  <c r="ANF2" i="127"/>
  <c r="ANE2" i="127"/>
  <c r="AND2" i="127"/>
  <c r="ANC2" i="127"/>
  <c r="ANB2" i="127"/>
  <c r="ANA2" i="127"/>
  <c r="AMR2" i="127"/>
  <c r="AKY2" i="127"/>
  <c r="AKX2" i="127"/>
  <c r="AKW2" i="127"/>
  <c r="AKV2" i="127"/>
  <c r="AKL2" i="127"/>
  <c r="AKK2" i="127"/>
  <c r="AKJ2" i="127"/>
  <c r="AJX2" i="127"/>
  <c r="AJA2" i="127"/>
  <c r="AIE2" i="127"/>
  <c r="AHX2" i="127"/>
  <c r="AHQ2" i="127"/>
  <c r="AHI2" i="127"/>
  <c r="AHH2" i="127"/>
  <c r="AHF2" i="127"/>
  <c r="AGR2" i="127"/>
  <c r="AFU2" i="127"/>
  <c r="AFS2" i="127"/>
  <c r="ZQ2" i="127"/>
  <c r="ZO2" i="127"/>
  <c r="ZN2" i="127"/>
  <c r="TI2" i="127"/>
  <c r="SM2" i="127"/>
  <c r="SK2" i="127"/>
  <c r="AQ2" i="127"/>
  <c r="AP2" i="127"/>
  <c r="AO2" i="127"/>
  <c r="AH2" i="127"/>
  <c r="AG2" i="127"/>
  <c r="AF2" i="127"/>
  <c r="AE2" i="127"/>
  <c r="L2" i="127"/>
  <c r="AOE2" i="127"/>
  <c r="AOD2" i="127"/>
  <c r="AOC2" i="127"/>
  <c r="AOA2" i="127"/>
  <c r="ANY2" i="127"/>
  <c r="ANW2" i="127"/>
  <c r="ANL2" i="127"/>
  <c r="ANK2" i="127"/>
  <c r="ANI2" i="127"/>
  <c r="ANH2" i="127"/>
  <c r="ALC2" i="127" l="1"/>
  <c r="ALB2" i="127"/>
  <c r="ALA2" i="127"/>
  <c r="AKZ2" i="127"/>
  <c r="AKU2" i="127"/>
  <c r="AKT2" i="127"/>
  <c r="AKS2" i="127"/>
  <c r="AKR2" i="127"/>
  <c r="AKQ2" i="127"/>
  <c r="AKP2" i="127"/>
  <c r="AKO2" i="127"/>
  <c r="AKN2" i="127"/>
  <c r="AKM2" i="127"/>
  <c r="AKI2" i="127" l="1"/>
  <c r="AKH2" i="127"/>
  <c r="AKG2" i="127"/>
  <c r="AKF2" i="127"/>
  <c r="AKE2" i="127"/>
  <c r="AKD2" i="127"/>
  <c r="AKC2" i="127"/>
  <c r="AKB2" i="127"/>
  <c r="AKA2" i="127"/>
  <c r="AJZ2" i="127"/>
  <c r="AJY2" i="127"/>
  <c r="AJW2" i="127"/>
  <c r="AJV2" i="127"/>
  <c r="AJU2" i="127"/>
  <c r="AJT2" i="127"/>
  <c r="AJS2" i="127"/>
  <c r="AJR2" i="127"/>
  <c r="AJQ2" i="127"/>
  <c r="AJP2" i="127"/>
  <c r="AJO2" i="127"/>
  <c r="AJM2" i="127"/>
  <c r="AJL2" i="127"/>
  <c r="AJK2" i="127"/>
  <c r="AJJ2" i="127"/>
  <c r="AJI2" i="127"/>
  <c r="AJH2" i="127"/>
  <c r="AJG2" i="127"/>
  <c r="AJF2" i="127"/>
  <c r="AJE2" i="127"/>
  <c r="AJD2" i="127"/>
  <c r="AJC2" i="127"/>
  <c r="AJB2" i="127"/>
  <c r="AIQ2" i="127"/>
  <c r="AIP2" i="127"/>
  <c r="AIO2" i="127"/>
  <c r="AIN2" i="127"/>
  <c r="AIM2" i="127"/>
  <c r="AIL2" i="127"/>
  <c r="AIK2" i="127"/>
  <c r="AID2" i="127"/>
  <c r="AIC2" i="127"/>
  <c r="AIB2" i="127"/>
  <c r="AIA2" i="127"/>
  <c r="AHZ2" i="127"/>
  <c r="AHY2" i="127"/>
  <c r="AHW2" i="127"/>
  <c r="AHV2" i="127"/>
  <c r="AHU2" i="127"/>
  <c r="AHT2" i="127"/>
  <c r="AHS2" i="127"/>
  <c r="AHR2" i="127"/>
  <c r="AFR2" i="127"/>
  <c r="AFQ2" i="127"/>
  <c r="AFP2" i="127"/>
  <c r="AFO2" i="127"/>
  <c r="AFN2" i="127"/>
  <c r="AFM2" i="127"/>
  <c r="AFL2" i="127"/>
  <c r="AFK2" i="127"/>
  <c r="AFJ2" i="127"/>
  <c r="AFI2" i="127"/>
  <c r="AFH2" i="127"/>
  <c r="AFG2" i="127"/>
  <c r="AFF2" i="127"/>
  <c r="AFE2" i="127"/>
  <c r="AFD2" i="127"/>
  <c r="AFC2" i="127"/>
  <c r="AFB2" i="127"/>
  <c r="AFA2" i="127"/>
  <c r="AEZ2" i="127"/>
  <c r="AEY2" i="127"/>
  <c r="AEX2" i="127"/>
  <c r="AEW2" i="127"/>
  <c r="AEV2" i="127"/>
  <c r="AEU2" i="127"/>
  <c r="AET2" i="127"/>
  <c r="AES2" i="127"/>
  <c r="AER2" i="127"/>
  <c r="AEQ2" i="127"/>
  <c r="AEP2" i="127"/>
  <c r="AEO2" i="127"/>
  <c r="AEN2" i="127"/>
  <c r="AEM2" i="127"/>
  <c r="AEL2" i="127"/>
  <c r="AEJ2" i="127"/>
  <c r="AEI2" i="127"/>
  <c r="AEH2" i="127"/>
  <c r="AEG2" i="127"/>
  <c r="AEF2" i="127"/>
  <c r="AEE2" i="127"/>
  <c r="AQP2" i="127" s="1"/>
  <c r="AED2" i="127"/>
  <c r="AEC2" i="127"/>
  <c r="AEB2" i="127"/>
  <c r="AEA2" i="127"/>
  <c r="ADZ2" i="127"/>
  <c r="ADY2" i="127"/>
  <c r="ADX2" i="127"/>
  <c r="ADW2" i="127"/>
  <c r="ADV2" i="127"/>
  <c r="ADU2" i="127"/>
  <c r="ADT2" i="127"/>
  <c r="ADS2" i="127"/>
  <c r="ADR2" i="127"/>
  <c r="ADQ2" i="127"/>
  <c r="ADP2" i="127"/>
  <c r="ADO2" i="127"/>
  <c r="ADN2" i="127"/>
  <c r="ADM2" i="127"/>
  <c r="ADL2" i="127"/>
  <c r="ADK2" i="127"/>
  <c r="ADJ2" i="127"/>
  <c r="ADI2" i="127"/>
  <c r="ADH2" i="127"/>
  <c r="ADG2" i="127"/>
  <c r="ADF2" i="127"/>
  <c r="ADE2" i="127"/>
  <c r="ADD2" i="127"/>
  <c r="ADC2" i="127"/>
  <c r="ADA2" i="127"/>
  <c r="ACZ2" i="127"/>
  <c r="ACY2" i="127"/>
  <c r="ACX2" i="127"/>
  <c r="ACW2" i="127"/>
  <c r="ACV2" i="127"/>
  <c r="ACU2" i="127"/>
  <c r="ACT2" i="127"/>
  <c r="ACS2" i="127"/>
  <c r="ACR2" i="127"/>
  <c r="ACQ2" i="127"/>
  <c r="ACP2" i="127"/>
  <c r="ACO2" i="127"/>
  <c r="ACN2" i="127"/>
  <c r="ACM2" i="127"/>
  <c r="ACL2" i="127"/>
  <c r="ACK2" i="127"/>
  <c r="ACJ2" i="127"/>
  <c r="ACI2" i="127"/>
  <c r="ACH2" i="127"/>
  <c r="ACG2" i="127"/>
  <c r="ACF2" i="127"/>
  <c r="ACE2" i="127"/>
  <c r="ACD2" i="127"/>
  <c r="ACC2" i="127"/>
  <c r="ACB2" i="127"/>
  <c r="ACA2" i="127"/>
  <c r="ABZ2" i="127"/>
  <c r="ABY2" i="127"/>
  <c r="ABX2" i="127"/>
  <c r="ABW2" i="127"/>
  <c r="ZT2" i="127"/>
  <c r="ZS2" i="127"/>
  <c r="ZH2" i="127"/>
  <c r="ZG2" i="127"/>
  <c r="YV2" i="127"/>
  <c r="YU2" i="127"/>
  <c r="YJ2" i="127"/>
  <c r="YI2" i="127"/>
  <c r="ABR2" i="127"/>
  <c r="ZM2" i="127"/>
  <c r="ZJ2" i="127"/>
  <c r="ZA2" i="127"/>
  <c r="YX2" i="127"/>
  <c r="YO2" i="127"/>
  <c r="YL2" i="127"/>
  <c r="YC2" i="127"/>
  <c r="XZ2" i="127"/>
  <c r="XX2" i="127"/>
  <c r="XW2" i="127"/>
  <c r="XV2" i="127"/>
  <c r="XU2" i="127"/>
  <c r="XT2" i="127"/>
  <c r="XS2" i="127"/>
  <c r="XR2" i="127"/>
  <c r="XQ2" i="127"/>
  <c r="XP2" i="127"/>
  <c r="XO2" i="127"/>
  <c r="XN2" i="127"/>
  <c r="XM2" i="127"/>
  <c r="XL2" i="127"/>
  <c r="XK2" i="127"/>
  <c r="XJ2" i="127"/>
  <c r="XI2" i="127"/>
  <c r="XH2" i="127"/>
  <c r="XG2" i="127"/>
  <c r="XF2" i="127"/>
  <c r="XE2" i="127"/>
  <c r="XD2" i="127"/>
  <c r="XC2" i="127"/>
  <c r="XB2" i="127"/>
  <c r="XA2" i="127"/>
  <c r="WZ2" i="127"/>
  <c r="WY2" i="127"/>
  <c r="WX2" i="127"/>
  <c r="WW2" i="127"/>
  <c r="WL2" i="127"/>
  <c r="WK2" i="127"/>
  <c r="WJ2" i="127"/>
  <c r="WI2" i="127"/>
  <c r="WH2" i="127"/>
  <c r="WG2" i="127"/>
  <c r="WF2" i="127"/>
  <c r="WE2" i="127"/>
  <c r="WD2" i="127"/>
  <c r="WC2" i="127"/>
  <c r="WB2" i="127"/>
  <c r="WA2" i="127"/>
  <c r="VZ2" i="127"/>
  <c r="VY2" i="127"/>
  <c r="VX2" i="127"/>
  <c r="VW2" i="127"/>
  <c r="VV2" i="127"/>
  <c r="VU2" i="127"/>
  <c r="VT2" i="127"/>
  <c r="VS2" i="127"/>
  <c r="VR2" i="127"/>
  <c r="VQ2" i="127"/>
  <c r="VP2" i="127"/>
  <c r="VO2" i="127"/>
  <c r="VN2" i="127"/>
  <c r="VM2" i="127"/>
  <c r="VL2" i="127"/>
  <c r="VK2" i="127"/>
  <c r="VJ2" i="127"/>
  <c r="AQF2" i="127" l="1"/>
  <c r="AQH2" i="127"/>
  <c r="AQE2" i="127"/>
  <c r="AQC2" i="127"/>
  <c r="AQN2" i="127"/>
  <c r="AQG2" i="127"/>
  <c r="WV2" i="127"/>
  <c r="WU2" i="127"/>
  <c r="WQ2" i="127"/>
  <c r="WP2" i="127"/>
  <c r="WT2" i="127"/>
  <c r="WS2" i="127"/>
  <c r="WR2" i="127"/>
  <c r="WO2" i="127"/>
  <c r="WN2" i="127"/>
  <c r="WM2" i="127"/>
  <c r="VI2" i="127" l="1"/>
  <c r="VH2" i="127"/>
  <c r="VG2" i="127"/>
  <c r="VF2" i="127"/>
  <c r="VE2" i="127"/>
  <c r="VA2" i="127"/>
  <c r="UZ2" i="127"/>
  <c r="VD2" i="127"/>
  <c r="VC2" i="127"/>
  <c r="VB2" i="127"/>
  <c r="UY2" i="127"/>
  <c r="UX2" i="127"/>
  <c r="UW2" i="127"/>
  <c r="UV2" i="127"/>
  <c r="UU2" i="127"/>
  <c r="UC2" i="127"/>
  <c r="UB2" i="127"/>
  <c r="TZ2" i="127"/>
  <c r="TY2" i="127"/>
  <c r="TX2" i="127"/>
  <c r="TV2" i="127"/>
  <c r="TU2" i="127"/>
  <c r="TT2" i="127"/>
  <c r="TR2" i="127"/>
  <c r="TQ2" i="127"/>
  <c r="TP2" i="127"/>
  <c r="TO2" i="127"/>
  <c r="TM2" i="127"/>
  <c r="TK2" i="127"/>
  <c r="TJ2" i="127"/>
  <c r="TH2" i="127"/>
  <c r="TG2" i="127"/>
  <c r="TF2" i="127"/>
  <c r="TE2" i="127"/>
  <c r="TD2" i="127"/>
  <c r="TC2" i="127"/>
  <c r="TB2" i="127"/>
  <c r="TA2" i="127"/>
  <c r="SZ2" i="127"/>
  <c r="SY2" i="127"/>
  <c r="SX2" i="127"/>
  <c r="SW2" i="127"/>
  <c r="APQ2" i="127" s="1"/>
  <c r="SV2" i="127"/>
  <c r="SU2" i="127"/>
  <c r="SS2" i="127"/>
  <c r="SR2" i="127"/>
  <c r="SQ2" i="127"/>
  <c r="SP2" i="127"/>
  <c r="SO2" i="127"/>
  <c r="SN2" i="127"/>
  <c r="SL2" i="127"/>
  <c r="SJ2" i="127"/>
  <c r="SI2" i="127"/>
  <c r="SH2" i="127"/>
  <c r="SG2" i="127"/>
  <c r="SF2" i="127"/>
  <c r="SE2" i="127"/>
  <c r="SD2" i="127"/>
  <c r="SC2" i="127"/>
  <c r="SB2" i="127"/>
  <c r="SA2" i="127"/>
  <c r="RZ2" i="127"/>
  <c r="RX2" i="127"/>
  <c r="RW2" i="127"/>
  <c r="RV2" i="127"/>
  <c r="RU2" i="127"/>
  <c r="RT2" i="127"/>
  <c r="RS2" i="127"/>
  <c r="RR2" i="127"/>
  <c r="RQ2" i="127"/>
  <c r="RP2" i="127"/>
  <c r="RO2" i="127"/>
  <c r="RN2" i="127"/>
  <c r="RM2" i="127"/>
  <c r="RL2" i="127"/>
  <c r="RK2" i="127"/>
  <c r="RJ2" i="127"/>
  <c r="RI2" i="127"/>
  <c r="RH2" i="127"/>
  <c r="RG2" i="127"/>
  <c r="RF2" i="127"/>
  <c r="RD2" i="127"/>
  <c r="RC2" i="127"/>
  <c r="RB2" i="127"/>
  <c r="AQA2" i="127" s="1"/>
  <c r="RA2" i="127"/>
  <c r="APZ2" i="127" s="1"/>
  <c r="QZ2" i="127"/>
  <c r="APY2" i="127" s="1"/>
  <c r="QY2" i="127"/>
  <c r="QX2" i="127"/>
  <c r="QW2" i="127"/>
  <c r="QU2" i="127"/>
  <c r="QR2" i="127"/>
  <c r="QQ2" i="127"/>
  <c r="QP2" i="127"/>
  <c r="QO2" i="127"/>
  <c r="QN2" i="127"/>
  <c r="QL2" i="127"/>
  <c r="QK2" i="127"/>
  <c r="QJ2" i="127"/>
  <c r="QI2" i="127"/>
  <c r="QH2" i="127"/>
  <c r="QG2" i="127"/>
  <c r="QF2" i="127"/>
  <c r="QE2" i="127"/>
  <c r="QD2" i="127"/>
  <c r="QC2" i="127"/>
  <c r="QB2" i="127"/>
  <c r="PZ2" i="127"/>
  <c r="PX2" i="127"/>
  <c r="PW2" i="127"/>
  <c r="PV2" i="127"/>
  <c r="PU2" i="127"/>
  <c r="PT2" i="127"/>
  <c r="PS2" i="127"/>
  <c r="PR2" i="127"/>
  <c r="PQ2" i="127"/>
  <c r="PP2" i="127"/>
  <c r="PO2" i="127"/>
  <c r="PN2" i="127"/>
  <c r="PM2" i="127"/>
  <c r="PL2" i="127"/>
  <c r="PK2" i="127"/>
  <c r="PJ2" i="127"/>
  <c r="PI2" i="127"/>
  <c r="PG2" i="127"/>
  <c r="PF2" i="127"/>
  <c r="PE2" i="127"/>
  <c r="PD2" i="127"/>
  <c r="PC2" i="127"/>
  <c r="PB2" i="127"/>
  <c r="PA2" i="127"/>
  <c r="OZ2" i="127"/>
  <c r="OY2" i="127"/>
  <c r="OX2" i="127"/>
  <c r="OW2" i="127"/>
  <c r="OU2" i="127"/>
  <c r="OT2" i="127"/>
  <c r="OS2" i="127"/>
  <c r="OR2" i="127"/>
  <c r="OQ2" i="127"/>
  <c r="OP2" i="127"/>
  <c r="OO2" i="127"/>
  <c r="ON2" i="127"/>
  <c r="OM2" i="127"/>
  <c r="OL2" i="127"/>
  <c r="OK2" i="127"/>
  <c r="NV2" i="127"/>
  <c r="NT2" i="127"/>
  <c r="NS2" i="127"/>
  <c r="NR2" i="127"/>
  <c r="NQ2" i="127"/>
  <c r="NP2" i="127"/>
  <c r="NO2" i="127"/>
  <c r="NN2" i="127"/>
  <c r="NM2" i="127"/>
  <c r="NL2" i="127"/>
  <c r="NK2" i="127"/>
  <c r="NI2" i="127"/>
  <c r="NG2" i="127"/>
  <c r="NF2" i="127"/>
  <c r="NE2" i="127"/>
  <c r="ND2" i="127"/>
  <c r="NC2" i="127"/>
  <c r="NB2" i="127"/>
  <c r="NA2" i="127"/>
  <c r="MZ2" i="127"/>
  <c r="MY2" i="127"/>
  <c r="MX2" i="127"/>
  <c r="MU2" i="127"/>
  <c r="MT2" i="127"/>
  <c r="MS2" i="127"/>
  <c r="MR2" i="127"/>
  <c r="MQ2" i="127"/>
  <c r="MP2" i="127"/>
  <c r="MO2" i="127"/>
  <c r="MN2" i="127"/>
  <c r="MM2" i="127"/>
  <c r="ML2" i="127"/>
  <c r="LU2" i="127"/>
  <c r="LS2" i="127"/>
  <c r="LR2" i="127"/>
  <c r="LQ2" i="127"/>
  <c r="LP2" i="127"/>
  <c r="LO2" i="127"/>
  <c r="LN2" i="127"/>
  <c r="LM2" i="127"/>
  <c r="LL2" i="127"/>
  <c r="LK2" i="127"/>
  <c r="LJ2" i="127"/>
  <c r="LI2" i="127"/>
  <c r="LH2" i="127"/>
  <c r="LF2" i="127"/>
  <c r="LD2" i="127"/>
  <c r="LC2" i="127"/>
  <c r="LB2" i="127"/>
  <c r="LA2" i="127"/>
  <c r="KZ2" i="127"/>
  <c r="KY2" i="127"/>
  <c r="KX2" i="127"/>
  <c r="KW2" i="127"/>
  <c r="KV2" i="127"/>
  <c r="KU2" i="127"/>
  <c r="KT2" i="127"/>
  <c r="KS2" i="127"/>
  <c r="KD2" i="127"/>
  <c r="KB2" i="127"/>
  <c r="KA2" i="127"/>
  <c r="JZ2" i="127"/>
  <c r="JY2" i="127"/>
  <c r="JX2" i="127"/>
  <c r="JW2" i="127"/>
  <c r="JV2" i="127"/>
  <c r="JU2" i="127"/>
  <c r="JT2" i="127"/>
  <c r="JS2" i="127"/>
  <c r="JQ2" i="127"/>
  <c r="JO2" i="127"/>
  <c r="JN2" i="127"/>
  <c r="JM2" i="127"/>
  <c r="JL2" i="127"/>
  <c r="JK2" i="127"/>
  <c r="JJ2" i="127"/>
  <c r="JI2" i="127"/>
  <c r="JH2" i="127"/>
  <c r="JG2" i="127"/>
  <c r="JF2" i="127"/>
  <c r="JC2" i="127"/>
  <c r="JB2" i="127"/>
  <c r="JA2" i="127"/>
  <c r="IZ2" i="127"/>
  <c r="IY2" i="127"/>
  <c r="IX2" i="127"/>
  <c r="IW2" i="127"/>
  <c r="IV2" i="127"/>
  <c r="IU2" i="127"/>
  <c r="IT2" i="127"/>
  <c r="IC2" i="127"/>
  <c r="IA2" i="127"/>
  <c r="HZ2" i="127"/>
  <c r="HY2" i="127"/>
  <c r="HX2" i="127"/>
  <c r="HW2" i="127"/>
  <c r="HV2" i="127"/>
  <c r="HU2" i="127"/>
  <c r="HT2" i="127"/>
  <c r="HS2" i="127"/>
  <c r="HR2" i="127"/>
  <c r="HQ2" i="127"/>
  <c r="HP2" i="127"/>
  <c r="HN2" i="127"/>
  <c r="HL2" i="127"/>
  <c r="HK2" i="127"/>
  <c r="HJ2" i="127"/>
  <c r="HI2" i="127"/>
  <c r="HH2" i="127"/>
  <c r="HG2" i="127"/>
  <c r="HF2" i="127"/>
  <c r="HE2" i="127"/>
  <c r="HD2" i="127"/>
  <c r="HC2" i="127"/>
  <c r="HB2" i="127"/>
  <c r="HA2" i="127"/>
  <c r="GY2" i="127"/>
  <c r="GX2" i="127"/>
  <c r="GW2" i="127"/>
  <c r="GV2" i="127"/>
  <c r="GU2" i="127"/>
  <c r="BV17" i="80"/>
  <c r="GB2" i="127" s="1"/>
  <c r="GA2" i="127"/>
  <c r="FX2" i="127"/>
  <c r="FW2" i="127"/>
  <c r="FV2" i="127"/>
  <c r="FU2" i="127"/>
  <c r="FT2" i="127"/>
  <c r="FS2" i="127"/>
  <c r="FR2" i="127"/>
  <c r="FQ2" i="127"/>
  <c r="FO2" i="127"/>
  <c r="FN2" i="127"/>
  <c r="FM2" i="127"/>
  <c r="FL2" i="127"/>
  <c r="FK2" i="127"/>
  <c r="FJ2" i="127"/>
  <c r="FI2" i="127"/>
  <c r="APU2" i="127" s="1"/>
  <c r="FE2" i="127"/>
  <c r="FD2" i="127"/>
  <c r="FC2" i="127"/>
  <c r="FB2" i="127"/>
  <c r="FA2" i="127"/>
  <c r="EZ2" i="127"/>
  <c r="EY2" i="127"/>
  <c r="EX2" i="127"/>
  <c r="EW2" i="127"/>
  <c r="EU2" i="127"/>
  <c r="ET2" i="127"/>
  <c r="ES2" i="127"/>
  <c r="ER2" i="127"/>
  <c r="EQ2" i="127"/>
  <c r="EP2" i="127"/>
  <c r="EO2" i="127"/>
  <c r="EN2" i="127"/>
  <c r="BE69" i="80"/>
  <c r="FG2" i="127" s="1"/>
  <c r="AV69" i="80"/>
  <c r="EM2" i="127" s="1"/>
  <c r="AM69" i="80"/>
  <c r="DS2" i="127" s="1"/>
  <c r="EK2" i="127"/>
  <c r="EJ2" i="127"/>
  <c r="EI2" i="127"/>
  <c r="EH2" i="127"/>
  <c r="EG2" i="127"/>
  <c r="EF2" i="127"/>
  <c r="EE2" i="127"/>
  <c r="ED2" i="127"/>
  <c r="EC2" i="127"/>
  <c r="EA2" i="127"/>
  <c r="DZ2" i="127"/>
  <c r="DY2" i="127"/>
  <c r="DX2" i="127"/>
  <c r="DW2" i="127"/>
  <c r="DV2" i="127"/>
  <c r="DU2" i="127"/>
  <c r="DT2" i="127"/>
  <c r="DQ2" i="127"/>
  <c r="DP2" i="127"/>
  <c r="DO2" i="127"/>
  <c r="DN2" i="127"/>
  <c r="DM2" i="127"/>
  <c r="DL2" i="127"/>
  <c r="DK2" i="127"/>
  <c r="DJ2" i="127"/>
  <c r="DI2" i="127"/>
  <c r="DH2" i="127"/>
  <c r="DG2" i="127"/>
  <c r="DF2" i="127"/>
  <c r="DE2" i="127"/>
  <c r="DB2" i="127"/>
  <c r="DA2" i="127"/>
  <c r="CZ2" i="127"/>
  <c r="CY2" i="127"/>
  <c r="CX2" i="127"/>
  <c r="CV2" i="127"/>
  <c r="CU2" i="127"/>
  <c r="CT2" i="127"/>
  <c r="CS2" i="127"/>
  <c r="CR2" i="127"/>
  <c r="CQ2" i="127"/>
  <c r="U69" i="80"/>
  <c r="CP2" i="127" s="1"/>
  <c r="CN2" i="127"/>
  <c r="CM2" i="127"/>
  <c r="CL2" i="127"/>
  <c r="CK2" i="127"/>
  <c r="CJ2" i="127"/>
  <c r="CI2" i="127"/>
  <c r="CH2" i="127"/>
  <c r="CG2" i="127"/>
  <c r="CF2" i="127"/>
  <c r="CD2" i="127"/>
  <c r="CC2" i="127"/>
  <c r="CB2" i="127"/>
  <c r="CA2" i="127"/>
  <c r="BZ2" i="127"/>
  <c r="BY2" i="127"/>
  <c r="BX2" i="127"/>
  <c r="BW2" i="127"/>
  <c r="M69" i="80"/>
  <c r="BV2" i="127" s="1"/>
  <c r="BT2" i="127"/>
  <c r="BS2" i="127"/>
  <c r="BR2" i="127"/>
  <c r="BQ2" i="127"/>
  <c r="BP2" i="127"/>
  <c r="BO2" i="127"/>
  <c r="BN2" i="127"/>
  <c r="BM2" i="127"/>
  <c r="BL2" i="127"/>
  <c r="BJ2" i="127"/>
  <c r="BI2" i="127"/>
  <c r="BH2" i="127"/>
  <c r="BG2" i="127"/>
  <c r="BF2" i="127"/>
  <c r="BE2" i="127"/>
  <c r="BD2" i="127"/>
  <c r="BC2" i="127"/>
  <c r="BB2" i="127"/>
  <c r="BA2" i="127"/>
  <c r="AZ2" i="127"/>
  <c r="AY2" i="127"/>
  <c r="AX2" i="127"/>
  <c r="AW2" i="127"/>
  <c r="AV2" i="127"/>
  <c r="AU2" i="127"/>
  <c r="AT2" i="127"/>
  <c r="AS2" i="127"/>
  <c r="AR2" i="127"/>
  <c r="AN2" i="127"/>
  <c r="AM2" i="127"/>
  <c r="AL2" i="127"/>
  <c r="AK2" i="127"/>
  <c r="AJ2" i="127"/>
  <c r="AI2" i="127"/>
  <c r="AD2" i="127"/>
  <c r="AC2" i="127"/>
  <c r="AB2" i="127"/>
  <c r="AA2" i="127"/>
  <c r="Z2" i="127"/>
  <c r="Y2" i="127"/>
  <c r="X2" i="127"/>
  <c r="W2" i="127"/>
  <c r="V2" i="127"/>
  <c r="AQR2" i="127" s="1"/>
  <c r="U2" i="127"/>
  <c r="T2" i="127"/>
  <c r="APH2" i="127" s="1"/>
  <c r="S2" i="127"/>
  <c r="R2" i="127"/>
  <c r="Q2" i="127"/>
  <c r="K2" i="127"/>
  <c r="J2" i="127"/>
  <c r="I2" i="127"/>
  <c r="H2" i="127"/>
  <c r="G2" i="127"/>
  <c r="D2" i="127"/>
  <c r="B2" i="127"/>
  <c r="L164" i="81"/>
  <c r="L172" i="81" s="1"/>
  <c r="QV2" i="127" s="1"/>
  <c r="APJ2" i="127" l="1"/>
  <c r="AQM2" i="127"/>
  <c r="API2" i="127"/>
  <c r="AQT2" i="127"/>
  <c r="AQU2" i="127"/>
  <c r="AQS2" i="127"/>
  <c r="APK2" i="127"/>
  <c r="APL2" i="127"/>
  <c r="AQO2" i="127"/>
  <c r="APP2" i="127"/>
  <c r="APO2" i="127"/>
  <c r="APN2" i="127"/>
  <c r="APR2" i="127"/>
  <c r="AQD2" i="127"/>
  <c r="QT2" i="127"/>
  <c r="GZ2" i="127"/>
  <c r="APS2" i="127" l="1"/>
  <c r="APX2" i="127"/>
  <c r="APT2" i="127"/>
  <c r="APV2" i="127"/>
  <c r="APM2" i="127"/>
  <c r="TN2" i="127"/>
  <c r="AQB2" i="127" s="1"/>
  <c r="L160" i="86" l="1"/>
  <c r="AEK2" i="127" s="1"/>
  <c r="AL68" i="125" l="1"/>
  <c r="OI2" i="127" s="1"/>
  <c r="S68" i="125"/>
  <c r="MJ2" i="127" s="1"/>
  <c r="AH65" i="125"/>
  <c r="AD65" i="125"/>
  <c r="W65" i="125"/>
  <c r="O65" i="125"/>
  <c r="K65" i="125"/>
  <c r="AL62" i="125"/>
  <c r="OG2" i="127" s="1"/>
  <c r="S62" i="125"/>
  <c r="MH2" i="127" s="1"/>
  <c r="AL58" i="125"/>
  <c r="OF2" i="127" s="1"/>
  <c r="S58" i="125"/>
  <c r="MG2" i="127" s="1"/>
  <c r="AL54" i="125"/>
  <c r="OE2" i="127" s="1"/>
  <c r="S54" i="125"/>
  <c r="MF2" i="127" s="1"/>
  <c r="AL50" i="125"/>
  <c r="OD2" i="127" s="1"/>
  <c r="S50" i="125"/>
  <c r="ME2" i="127" s="1"/>
  <c r="AL46" i="125"/>
  <c r="OC2" i="127" s="1"/>
  <c r="S46" i="125"/>
  <c r="MD2" i="127" s="1"/>
  <c r="AL42" i="125"/>
  <c r="OB2" i="127" s="1"/>
  <c r="S42" i="125"/>
  <c r="MC2" i="127" s="1"/>
  <c r="AL38" i="125"/>
  <c r="OA2" i="127" s="1"/>
  <c r="S38" i="125"/>
  <c r="MB2" i="127" s="1"/>
  <c r="AL34" i="125"/>
  <c r="NZ2" i="127" s="1"/>
  <c r="S34" i="125"/>
  <c r="MA2" i="127" s="1"/>
  <c r="AL30" i="125"/>
  <c r="NY2" i="127" s="1"/>
  <c r="S30" i="125"/>
  <c r="LZ2" i="127" s="1"/>
  <c r="AL25" i="125"/>
  <c r="NX2" i="127" s="1"/>
  <c r="S25" i="125"/>
  <c r="LY2" i="127" s="1"/>
  <c r="S21" i="125"/>
  <c r="LX2" i="127" s="1"/>
  <c r="S17" i="125"/>
  <c r="LW2" i="127" s="1"/>
  <c r="XY2" i="127"/>
  <c r="W71" i="125" l="1"/>
  <c r="MW2" i="127" s="1"/>
  <c r="MV2" i="127"/>
  <c r="AH71" i="125"/>
  <c r="NW2" i="127" s="1"/>
  <c r="NU2" i="127"/>
  <c r="K71" i="125"/>
  <c r="LG2" i="127" s="1"/>
  <c r="LE2" i="127"/>
  <c r="O71" i="125"/>
  <c r="LV2" i="127" s="1"/>
  <c r="LT2" i="127"/>
  <c r="AD71" i="125"/>
  <c r="NJ2" i="127" s="1"/>
  <c r="NH2" i="127"/>
  <c r="S65" i="125"/>
  <c r="MI2" i="127" s="1"/>
  <c r="AL65" i="125"/>
  <c r="H45" i="124"/>
  <c r="ADB2" i="127" s="1"/>
  <c r="S71" i="125" l="1"/>
  <c r="MK2" i="127" s="1"/>
  <c r="AL71" i="125"/>
  <c r="OJ2" i="127" s="1"/>
  <c r="OH2" i="127"/>
  <c r="AE63" i="62"/>
  <c r="PH2" i="127" s="1"/>
  <c r="V63" i="62"/>
  <c r="OV2" i="127" s="1"/>
  <c r="FZ2" i="127"/>
  <c r="AD69" i="80"/>
  <c r="DD2" i="127" s="1"/>
  <c r="APW2" i="127" l="1"/>
  <c r="MI2" i="119"/>
  <c r="MH2" i="119"/>
  <c r="E2" i="119" l="1"/>
  <c r="D2" i="119"/>
  <c r="AG2" i="119" l="1"/>
  <c r="RW2" i="119"/>
  <c r="BSS2" i="119"/>
  <c r="BSQ2" i="119"/>
  <c r="BSP2" i="119"/>
  <c r="BSO2" i="119"/>
  <c r="BSN2" i="119"/>
  <c r="BSM2" i="119"/>
  <c r="BRN2" i="119"/>
  <c r="BRK2" i="119"/>
  <c r="BQK2" i="119"/>
  <c r="BQC2" i="119"/>
  <c r="BRJ2" i="119"/>
  <c r="BRI2" i="119"/>
  <c r="BQB2" i="119"/>
  <c r="BPU2" i="119"/>
  <c r="BPT2" i="119"/>
  <c r="BPK2" i="119"/>
  <c r="BOY2" i="119"/>
  <c r="BOM2" i="119"/>
  <c r="BNV2" i="119"/>
  <c r="BNL2" i="119"/>
  <c r="BNE2" i="119"/>
  <c r="BMS2" i="119"/>
  <c r="BKD2" i="119"/>
  <c r="BKC2" i="119"/>
  <c r="BKB2" i="119"/>
  <c r="BJU2" i="119"/>
  <c r="BJT2" i="119"/>
  <c r="BJS2" i="119"/>
  <c r="BJA2" i="119"/>
  <c r="BHD2" i="119"/>
  <c r="BEE2" i="119"/>
  <c r="BDV2" i="119"/>
  <c r="BCW2" i="119"/>
  <c r="BCH2" i="119"/>
  <c r="BCF2" i="119"/>
  <c r="BCE2" i="119"/>
  <c r="BAN2" i="119" l="1"/>
  <c r="BBB2" i="119"/>
  <c r="BBA2" i="119"/>
  <c r="AXA2" i="119"/>
  <c r="AWZ2" i="119"/>
  <c r="AWY2" i="119"/>
  <c r="AWX2" i="119"/>
  <c r="AWW2" i="119"/>
  <c r="AWV2" i="119"/>
  <c r="AWU2" i="119"/>
  <c r="AWT2" i="119"/>
  <c r="AWS2" i="119"/>
  <c r="AWR2" i="119"/>
  <c r="AWQ2" i="119"/>
  <c r="AWP2" i="119"/>
  <c r="AWO2" i="119"/>
  <c r="AWM2" i="119"/>
  <c r="AWL2" i="119"/>
  <c r="AWK2" i="119"/>
  <c r="AWJ2" i="119"/>
  <c r="AWI2" i="119"/>
  <c r="AWH2" i="119"/>
  <c r="AWG2" i="119"/>
  <c r="AWF2" i="119"/>
  <c r="AWE2" i="119"/>
  <c r="AWD2" i="119"/>
  <c r="AWC2" i="119"/>
  <c r="AWB2" i="119"/>
  <c r="AWA2" i="119"/>
  <c r="AVY2" i="119"/>
  <c r="AVX2" i="119"/>
  <c r="AVW2" i="119"/>
  <c r="AVV2" i="119"/>
  <c r="AVU2" i="119"/>
  <c r="AVT2" i="119"/>
  <c r="AVS2" i="119"/>
  <c r="AVR2" i="119"/>
  <c r="AVQ2" i="119"/>
  <c r="AVP2" i="119"/>
  <c r="AVO2" i="119"/>
  <c r="AVN2" i="119"/>
  <c r="AVM2" i="119"/>
  <c r="AVK2" i="119"/>
  <c r="AVJ2" i="119"/>
  <c r="AVI2" i="119"/>
  <c r="AVH2" i="119"/>
  <c r="AVG2" i="119"/>
  <c r="AVF2" i="119"/>
  <c r="AVE2" i="119"/>
  <c r="AVD2" i="119"/>
  <c r="AVC2" i="119"/>
  <c r="AVB2" i="119"/>
  <c r="AVA2" i="119"/>
  <c r="AUZ2" i="119"/>
  <c r="AUY2" i="119"/>
  <c r="Z14" i="85" l="1"/>
  <c r="AXQ2" i="119" s="1"/>
  <c r="X14" i="85"/>
  <c r="AXC2" i="119" s="1"/>
  <c r="AUW2" i="119"/>
  <c r="ASI2" i="119"/>
  <c r="ASH2" i="119"/>
  <c r="ASG2" i="119"/>
  <c r="ASC2" i="119"/>
  <c r="ASB2" i="119"/>
  <c r="ASA2" i="119"/>
  <c r="ARC2" i="119"/>
  <c r="AIL2" i="119"/>
  <c r="AIM2" i="119"/>
  <c r="AIN2" i="119"/>
  <c r="AIO2" i="119"/>
  <c r="AIP2" i="119"/>
  <c r="AIQ2" i="119"/>
  <c r="AIR2" i="119"/>
  <c r="AIS2" i="119"/>
  <c r="AIT2" i="119"/>
  <c r="AFS2" i="119"/>
  <c r="AIU2" i="119"/>
  <c r="YG2" i="119"/>
  <c r="YF2" i="119"/>
  <c r="YE2" i="119"/>
  <c r="YD2" i="119"/>
  <c r="YC2" i="119"/>
  <c r="YB2" i="119"/>
  <c r="YA2" i="119"/>
  <c r="XZ2" i="119"/>
  <c r="XY2" i="119"/>
  <c r="XX2" i="119"/>
  <c r="XW2" i="119"/>
  <c r="XV2" i="119"/>
  <c r="XU2" i="119"/>
  <c r="XT2" i="119"/>
  <c r="XS2" i="119"/>
  <c r="XR2" i="119"/>
  <c r="XQ2" i="119"/>
  <c r="XP2" i="119"/>
  <c r="WO2" i="119"/>
  <c r="WH2" i="119"/>
  <c r="UU2" i="119"/>
  <c r="TZ2" i="119"/>
  <c r="A2" i="119"/>
  <c r="RZ2" i="119"/>
  <c r="RA2" i="119"/>
  <c r="QZ2" i="119"/>
  <c r="QY2" i="119"/>
  <c r="QX2" i="119"/>
  <c r="QW2" i="119"/>
  <c r="QV2" i="119"/>
  <c r="QU2" i="119"/>
  <c r="QT2" i="119"/>
  <c r="QS2" i="119"/>
  <c r="QR2" i="119"/>
  <c r="RB2" i="119"/>
  <c r="QQ2" i="119"/>
  <c r="QO2" i="119"/>
  <c r="QL2" i="119"/>
  <c r="QK2" i="119"/>
  <c r="QJ2" i="119"/>
  <c r="QH2" i="119"/>
  <c r="QG2" i="119"/>
  <c r="QF2" i="119"/>
  <c r="QD2" i="119"/>
  <c r="QC2" i="119"/>
  <c r="QB2" i="119"/>
  <c r="PZ2" i="119"/>
  <c r="PY2" i="119"/>
  <c r="PX2" i="119"/>
  <c r="PW2" i="119"/>
  <c r="PV2" i="119"/>
  <c r="PU2" i="119"/>
  <c r="PT2" i="119"/>
  <c r="PS2" i="119"/>
  <c r="PR2" i="119"/>
  <c r="PQ2" i="119"/>
  <c r="PP2" i="119"/>
  <c r="PO2" i="119"/>
  <c r="PB2" i="119"/>
  <c r="PM2" i="119"/>
  <c r="PL2" i="119"/>
  <c r="PK2" i="119"/>
  <c r="PJ2" i="119"/>
  <c r="PI2" i="119"/>
  <c r="PH2" i="119"/>
  <c r="PG2" i="119"/>
  <c r="PF2" i="119"/>
  <c r="PE2" i="119"/>
  <c r="PD2" i="119"/>
  <c r="PC2" i="119"/>
  <c r="QA2" i="119"/>
  <c r="PN2" i="119"/>
  <c r="W65" i="115"/>
  <c r="JD2" i="127" s="1"/>
  <c r="KQ2" i="127"/>
  <c r="IR2" i="127"/>
  <c r="BV67" i="80"/>
  <c r="GR2" i="127" s="1"/>
  <c r="BV64" i="80"/>
  <c r="GQ2" i="127" s="1"/>
  <c r="BV62" i="80"/>
  <c r="GP2" i="127" s="1"/>
  <c r="BV59" i="80"/>
  <c r="GO2" i="127" s="1"/>
  <c r="BV56" i="80"/>
  <c r="GN2" i="127" s="1"/>
  <c r="BV52" i="80"/>
  <c r="GM2" i="127" s="1"/>
  <c r="GL2" i="127"/>
  <c r="BV47" i="80"/>
  <c r="GK2" i="127" s="1"/>
  <c r="GJ2" i="127"/>
  <c r="BV39" i="80"/>
  <c r="GH2" i="127" s="1"/>
  <c r="BV35" i="80"/>
  <c r="GG2" i="127" s="1"/>
  <c r="BV31" i="80"/>
  <c r="GF2" i="127" s="1"/>
  <c r="BV28" i="80"/>
  <c r="GE2" i="127" s="1"/>
  <c r="BV25" i="80"/>
  <c r="GD2" i="127" s="1"/>
  <c r="BV21" i="80"/>
  <c r="GC2" i="127" s="1"/>
  <c r="BV69" i="80" l="1"/>
  <c r="GT2" i="127" s="1"/>
  <c r="AB14" i="85"/>
  <c r="AYE2" i="119" s="1"/>
  <c r="BSR2" i="119"/>
  <c r="BSL2" i="119"/>
  <c r="BSK2" i="119"/>
  <c r="BSJ2" i="119"/>
  <c r="BSI2" i="119"/>
  <c r="BSH2" i="119"/>
  <c r="BSG2" i="119"/>
  <c r="BSF2" i="119"/>
  <c r="BSE2" i="119"/>
  <c r="BSD2" i="119"/>
  <c r="BSC2" i="119"/>
  <c r="BSB2" i="119"/>
  <c r="BSA2" i="119"/>
  <c r="BRZ2" i="119"/>
  <c r="BRY2" i="119"/>
  <c r="BRX2" i="119"/>
  <c r="BRW2" i="119"/>
  <c r="BRV2" i="119" l="1"/>
  <c r="AUV2" i="119"/>
  <c r="AUU2" i="119"/>
  <c r="AUT2" i="119"/>
  <c r="AUS2" i="119"/>
  <c r="AUR2" i="119"/>
  <c r="AUQ2" i="119"/>
  <c r="AUP2" i="119"/>
  <c r="AUO2" i="119"/>
  <c r="AUN2" i="119"/>
  <c r="AUM2" i="119"/>
  <c r="AUL2" i="119"/>
  <c r="AUK2" i="119"/>
  <c r="AUJ2" i="119"/>
  <c r="AUI2" i="119"/>
  <c r="AUH2" i="119"/>
  <c r="AUG2" i="119"/>
  <c r="AUF2" i="119"/>
  <c r="AUE2" i="119"/>
  <c r="AUD2" i="119"/>
  <c r="AUC2" i="119"/>
  <c r="AUB2" i="119"/>
  <c r="AUA2" i="119"/>
  <c r="ATZ2" i="119"/>
  <c r="ATY2" i="119"/>
  <c r="ATX2" i="119"/>
  <c r="ATW2" i="119"/>
  <c r="ATV2" i="119"/>
  <c r="ATU2" i="119"/>
  <c r="ATT2" i="119"/>
  <c r="ATR2" i="119"/>
  <c r="ATQ2" i="119"/>
  <c r="ATP2" i="119"/>
  <c r="ATO2" i="119"/>
  <c r="ATN2" i="119"/>
  <c r="ATM2" i="119"/>
  <c r="ATL2" i="119"/>
  <c r="ATK2" i="119"/>
  <c r="ATJ2" i="119"/>
  <c r="ATI2" i="119"/>
  <c r="ATH2" i="119"/>
  <c r="ATG2" i="119"/>
  <c r="ATF2" i="119"/>
  <c r="ATE2" i="119"/>
  <c r="ATD2" i="119"/>
  <c r="ATC2" i="119"/>
  <c r="ATB2" i="119"/>
  <c r="ATA2" i="119"/>
  <c r="ASZ2" i="119"/>
  <c r="ASY2" i="119"/>
  <c r="ASX2" i="119"/>
  <c r="ASW2" i="119"/>
  <c r="ASV2" i="119"/>
  <c r="ASU2" i="119"/>
  <c r="AST2" i="119"/>
  <c r="ASS2" i="119"/>
  <c r="ASR2" i="119"/>
  <c r="ASQ2" i="119"/>
  <c r="ASP2" i="119"/>
  <c r="ASO2" i="119"/>
  <c r="ASN2" i="119"/>
  <c r="ASM2" i="119"/>
  <c r="ASL2" i="119"/>
  <c r="ASK2" i="119"/>
  <c r="ASJ2" i="119"/>
  <c r="RN2" i="119"/>
  <c r="LH2" i="119"/>
  <c r="KU2" i="119"/>
  <c r="KS2" i="119"/>
  <c r="KR2" i="119"/>
  <c r="KQ2" i="119"/>
  <c r="KP2" i="119"/>
  <c r="KO2" i="119"/>
  <c r="KN2" i="119"/>
  <c r="KM2" i="119"/>
  <c r="KL2" i="119"/>
  <c r="KK2" i="119"/>
  <c r="KJ2" i="119"/>
  <c r="KH2" i="119"/>
  <c r="KF2" i="119"/>
  <c r="KE2" i="119"/>
  <c r="KD2" i="119"/>
  <c r="KC2" i="119"/>
  <c r="KB2" i="119"/>
  <c r="KA2" i="119"/>
  <c r="JZ2" i="119"/>
  <c r="JY2" i="119"/>
  <c r="JX2" i="119"/>
  <c r="JW2" i="119"/>
  <c r="JT2" i="119"/>
  <c r="JS2" i="119"/>
  <c r="JR2" i="119"/>
  <c r="JQ2" i="119"/>
  <c r="JP2" i="119"/>
  <c r="JO2" i="119"/>
  <c r="JN2" i="119"/>
  <c r="JM2" i="119"/>
  <c r="JL2" i="119"/>
  <c r="JK2" i="119"/>
  <c r="JI2" i="119"/>
  <c r="IT2" i="119"/>
  <c r="IR2" i="119"/>
  <c r="IQ2" i="119"/>
  <c r="IP2" i="119"/>
  <c r="IO2" i="119"/>
  <c r="IN2" i="119"/>
  <c r="IM2" i="119"/>
  <c r="IL2" i="119"/>
  <c r="IK2" i="119"/>
  <c r="IJ2" i="119"/>
  <c r="II2" i="119"/>
  <c r="IH2" i="119"/>
  <c r="IG2" i="119"/>
  <c r="IE2" i="119"/>
  <c r="IC2" i="119"/>
  <c r="IB2" i="119"/>
  <c r="IA2" i="119"/>
  <c r="HZ2" i="119"/>
  <c r="HY2" i="119"/>
  <c r="HX2" i="119"/>
  <c r="HW2" i="119"/>
  <c r="HV2" i="119"/>
  <c r="HU2" i="119"/>
  <c r="HT2" i="119"/>
  <c r="HS2" i="119"/>
  <c r="HR2" i="119"/>
  <c r="OZ2" i="119"/>
  <c r="OM2" i="119"/>
  <c r="OK2" i="119"/>
  <c r="OJ2" i="119"/>
  <c r="OI2" i="119"/>
  <c r="OH2" i="119"/>
  <c r="OG2" i="119"/>
  <c r="OF2" i="119"/>
  <c r="OE2" i="119"/>
  <c r="OD2" i="119"/>
  <c r="OC2" i="119"/>
  <c r="OB2" i="119"/>
  <c r="NZ2" i="119"/>
  <c r="NX2" i="119"/>
  <c r="NW2" i="119"/>
  <c r="NV2" i="119"/>
  <c r="NU2" i="119"/>
  <c r="NT2" i="119"/>
  <c r="NS2" i="119"/>
  <c r="NR2" i="119"/>
  <c r="NQ2" i="119"/>
  <c r="NP2" i="119"/>
  <c r="NO2" i="119"/>
  <c r="NM2" i="119"/>
  <c r="NL2" i="119"/>
  <c r="NK2" i="119"/>
  <c r="NJ2" i="119"/>
  <c r="NI2" i="119"/>
  <c r="NH2" i="119"/>
  <c r="NG2" i="119"/>
  <c r="NF2" i="119"/>
  <c r="NE2" i="119"/>
  <c r="ND2" i="119"/>
  <c r="NC2" i="119"/>
  <c r="NA2" i="119"/>
  <c r="ML2" i="119"/>
  <c r="MJ2" i="119"/>
  <c r="MG2" i="119"/>
  <c r="MF2" i="119"/>
  <c r="ME2" i="119"/>
  <c r="MD2" i="119"/>
  <c r="MC2" i="119"/>
  <c r="MB2" i="119"/>
  <c r="MA2" i="119"/>
  <c r="LZ2" i="119"/>
  <c r="LY2" i="119"/>
  <c r="LW2" i="119"/>
  <c r="LU2" i="119"/>
  <c r="LT2" i="119"/>
  <c r="LS2" i="119"/>
  <c r="LR2" i="119"/>
  <c r="LQ2" i="119"/>
  <c r="LP2" i="119"/>
  <c r="LO2" i="119"/>
  <c r="LN2" i="119"/>
  <c r="LM2" i="119"/>
  <c r="LL2" i="119"/>
  <c r="LK2" i="119"/>
  <c r="LJ2" i="119"/>
  <c r="RC2" i="119"/>
  <c r="RD2" i="119"/>
  <c r="RE2" i="119"/>
  <c r="RF2" i="119"/>
  <c r="RG2" i="119"/>
  <c r="RH2" i="119"/>
  <c r="RI2" i="119"/>
  <c r="RJ2" i="119"/>
  <c r="RK2" i="119"/>
  <c r="RL2" i="119"/>
  <c r="RM2" i="119"/>
  <c r="RO2" i="119"/>
  <c r="RP2" i="119"/>
  <c r="RQ2" i="119"/>
  <c r="RR2" i="119"/>
  <c r="RS2" i="119"/>
  <c r="RT2" i="119"/>
  <c r="RU2" i="119"/>
  <c r="RV2" i="119"/>
  <c r="RX2" i="119"/>
  <c r="RY2" i="119"/>
  <c r="SB2" i="119"/>
  <c r="SD2" i="119"/>
  <c r="SE2" i="119"/>
  <c r="SF2" i="119"/>
  <c r="SG2" i="119"/>
  <c r="SH2" i="119"/>
  <c r="SI2" i="119"/>
  <c r="SJ2" i="119"/>
  <c r="SK2" i="119"/>
  <c r="SL2" i="119"/>
  <c r="SM2" i="119"/>
  <c r="SN2" i="119"/>
  <c r="SO2" i="119"/>
  <c r="SP2" i="119"/>
  <c r="SQ2" i="119"/>
  <c r="SR2" i="119"/>
  <c r="SS2" i="119"/>
  <c r="ST2" i="119"/>
  <c r="SU2" i="119"/>
  <c r="SV2" i="119"/>
  <c r="SW2" i="119"/>
  <c r="SX2" i="119"/>
  <c r="SY2" i="119"/>
  <c r="SZ2" i="119"/>
  <c r="TA2" i="119"/>
  <c r="TB2" i="119"/>
  <c r="TC2" i="119"/>
  <c r="TD2" i="119"/>
  <c r="TE2" i="119"/>
  <c r="TF2" i="119"/>
  <c r="TG2" i="119"/>
  <c r="TH2" i="119"/>
  <c r="TI2" i="119"/>
  <c r="TJ2" i="119"/>
  <c r="TK2" i="119"/>
  <c r="TL2" i="119"/>
  <c r="TM2" i="119"/>
  <c r="TN2" i="119"/>
  <c r="TO2" i="119"/>
  <c r="TP2" i="119"/>
  <c r="TQ2" i="119"/>
  <c r="ZC2" i="119" l="1"/>
  <c r="ZB2" i="119"/>
  <c r="ZA2" i="119"/>
  <c r="YZ2" i="119"/>
  <c r="YY2" i="119"/>
  <c r="YX2" i="119"/>
  <c r="YW2" i="119"/>
  <c r="YV2" i="119"/>
  <c r="YU2" i="119"/>
  <c r="YT2" i="119"/>
  <c r="YS2" i="119"/>
  <c r="YR2" i="119"/>
  <c r="YQ2" i="119"/>
  <c r="YP2" i="119"/>
  <c r="YO2" i="119"/>
  <c r="XO2" i="119"/>
  <c r="XN2" i="119"/>
  <c r="XM2" i="119"/>
  <c r="XL2" i="119"/>
  <c r="XK2" i="119"/>
  <c r="XJ2" i="119"/>
  <c r="XI2" i="119"/>
  <c r="XH2" i="119"/>
  <c r="XG2" i="119"/>
  <c r="XF2" i="119"/>
  <c r="XE2" i="119"/>
  <c r="XD2" i="119"/>
  <c r="XC2" i="119"/>
  <c r="XB2" i="119"/>
  <c r="XA2" i="119"/>
  <c r="WZ2" i="119"/>
  <c r="WY2" i="119"/>
  <c r="WX2" i="119"/>
  <c r="WW2" i="119"/>
  <c r="ZD2" i="119"/>
  <c r="ZE2" i="119"/>
  <c r="ZF2" i="119"/>
  <c r="ZH2" i="119"/>
  <c r="ZI2" i="119"/>
  <c r="ZJ2" i="119"/>
  <c r="ZK2" i="119"/>
  <c r="ZL2" i="119"/>
  <c r="ZM2" i="119"/>
  <c r="ZN2" i="119"/>
  <c r="ZO2" i="119"/>
  <c r="ZP2" i="119"/>
  <c r="ZQ2" i="119"/>
  <c r="HQ2" i="119" l="1"/>
  <c r="HP2" i="119"/>
  <c r="HO2" i="119"/>
  <c r="HN2" i="119"/>
  <c r="HM2" i="119"/>
  <c r="HL2" i="119"/>
  <c r="HJ2" i="119"/>
  <c r="HI2" i="119"/>
  <c r="HH2" i="119"/>
  <c r="HG2" i="119"/>
  <c r="HF2" i="119"/>
  <c r="HE2" i="119"/>
  <c r="HD2" i="119"/>
  <c r="HC2" i="119"/>
  <c r="HB2" i="119"/>
  <c r="HA2" i="119"/>
  <c r="GZ2" i="119"/>
  <c r="GY2" i="119"/>
  <c r="GX2" i="119"/>
  <c r="GW2" i="119"/>
  <c r="GV2" i="119"/>
  <c r="GU2" i="119"/>
  <c r="FZ2" i="119"/>
  <c r="FY2" i="119"/>
  <c r="FX2" i="119"/>
  <c r="FW2" i="119"/>
  <c r="FV2" i="119"/>
  <c r="FU2" i="119"/>
  <c r="FT2" i="119"/>
  <c r="FS2" i="119"/>
  <c r="FR2" i="119"/>
  <c r="FQ2" i="119"/>
  <c r="FP2" i="119"/>
  <c r="FO2" i="119"/>
  <c r="FN2" i="119"/>
  <c r="FM2" i="119"/>
  <c r="FL2" i="119"/>
  <c r="FK2" i="119"/>
  <c r="FJ2" i="119"/>
  <c r="FH2" i="119"/>
  <c r="FG2" i="119"/>
  <c r="FF2" i="119"/>
  <c r="FE2" i="119"/>
  <c r="FD2" i="119"/>
  <c r="FC2" i="119"/>
  <c r="FB2" i="119"/>
  <c r="FA2" i="119"/>
  <c r="EZ2" i="119"/>
  <c r="EY2" i="119"/>
  <c r="EX2" i="119"/>
  <c r="EW2" i="119"/>
  <c r="EV2" i="119"/>
  <c r="EU2" i="119"/>
  <c r="ET2" i="119"/>
  <c r="ES2" i="119"/>
  <c r="ER2" i="119"/>
  <c r="EQ2" i="119"/>
  <c r="EO2" i="119"/>
  <c r="EN2" i="119"/>
  <c r="EM2" i="119"/>
  <c r="EL2" i="119"/>
  <c r="EK2" i="119"/>
  <c r="EJ2" i="119"/>
  <c r="EI2" i="119"/>
  <c r="EH2" i="119"/>
  <c r="EG2" i="119"/>
  <c r="EF2" i="119"/>
  <c r="EE2" i="119"/>
  <c r="ED2" i="119"/>
  <c r="EC2" i="119"/>
  <c r="EB2" i="119"/>
  <c r="EA2" i="119"/>
  <c r="DZ2" i="119"/>
  <c r="DY2" i="119"/>
  <c r="DX2" i="119"/>
  <c r="DV2" i="119"/>
  <c r="DU2" i="119"/>
  <c r="DT2" i="119"/>
  <c r="DS2" i="119"/>
  <c r="DR2" i="119"/>
  <c r="DQ2" i="119"/>
  <c r="DP2" i="119"/>
  <c r="DO2" i="119"/>
  <c r="DN2" i="119"/>
  <c r="DM2" i="119"/>
  <c r="DL2" i="119"/>
  <c r="DK2" i="119"/>
  <c r="DJ2" i="119"/>
  <c r="DI2" i="119"/>
  <c r="DG2" i="119"/>
  <c r="DF2" i="119"/>
  <c r="DE2" i="119"/>
  <c r="DD2" i="119"/>
  <c r="DC2" i="119"/>
  <c r="DB2" i="119"/>
  <c r="DA2" i="119"/>
  <c r="CZ2" i="119"/>
  <c r="CY2" i="119"/>
  <c r="CX2" i="119"/>
  <c r="CW2" i="119"/>
  <c r="CV2" i="119"/>
  <c r="CT2" i="119"/>
  <c r="CS2" i="119"/>
  <c r="CR2" i="119"/>
  <c r="CQ2" i="119"/>
  <c r="CP2" i="119"/>
  <c r="CO2" i="119"/>
  <c r="CN2" i="119"/>
  <c r="CM2" i="119"/>
  <c r="CL2" i="119"/>
  <c r="CK2" i="119"/>
  <c r="CJ2" i="119"/>
  <c r="CI2" i="119"/>
  <c r="CH2" i="119"/>
  <c r="CG2" i="119"/>
  <c r="CF2" i="119"/>
  <c r="CE2" i="119"/>
  <c r="CD2" i="119"/>
  <c r="CC2" i="119"/>
  <c r="CA2" i="119"/>
  <c r="BZ2" i="119"/>
  <c r="BY2" i="119"/>
  <c r="BX2" i="119"/>
  <c r="BW2" i="119"/>
  <c r="BV2" i="119"/>
  <c r="BU2" i="119"/>
  <c r="BT2" i="119"/>
  <c r="BS2" i="119"/>
  <c r="BR2" i="119"/>
  <c r="BQ2" i="119"/>
  <c r="BP2" i="119"/>
  <c r="BO2" i="119"/>
  <c r="BN2" i="119"/>
  <c r="BM2" i="119"/>
  <c r="BL2" i="119"/>
  <c r="BK2" i="119"/>
  <c r="BJ2" i="119"/>
  <c r="YN2" i="119" l="1"/>
  <c r="YM2" i="119"/>
  <c r="YL2" i="119"/>
  <c r="YK2" i="119"/>
  <c r="YJ2" i="119"/>
  <c r="YI2" i="119"/>
  <c r="YH2" i="119"/>
  <c r="WV2" i="119"/>
  <c r="WU2" i="119"/>
  <c r="WT2" i="119"/>
  <c r="WS2" i="119"/>
  <c r="WR2" i="119"/>
  <c r="WQ2" i="119"/>
  <c r="WP2" i="119"/>
  <c r="WN2" i="119"/>
  <c r="WM2" i="119"/>
  <c r="WL2" i="119"/>
  <c r="WK2" i="119"/>
  <c r="WJ2" i="119"/>
  <c r="WI2" i="119"/>
  <c r="BI2" i="119"/>
  <c r="BH2" i="119"/>
  <c r="BG2" i="119"/>
  <c r="BF2" i="119"/>
  <c r="BE2" i="119"/>
  <c r="BD2" i="119"/>
  <c r="BC2" i="119"/>
  <c r="BB2" i="119"/>
  <c r="BA2" i="119"/>
  <c r="AZ2" i="119"/>
  <c r="AY2" i="119"/>
  <c r="AX2" i="119"/>
  <c r="AW2" i="119"/>
  <c r="AV2" i="119"/>
  <c r="AU2" i="119"/>
  <c r="AT2" i="119"/>
  <c r="AS2" i="119"/>
  <c r="AR2" i="119"/>
  <c r="AQ2" i="119"/>
  <c r="AP2" i="119"/>
  <c r="BFL2" i="119" l="1"/>
  <c r="BCL2" i="119"/>
  <c r="BQL2" i="119" l="1"/>
  <c r="BQM2" i="119"/>
  <c r="BQN2" i="119"/>
  <c r="BQO2" i="119"/>
  <c r="BQP2" i="119"/>
  <c r="BQQ2" i="119"/>
  <c r="BQR2" i="119"/>
  <c r="BNQ2" i="119"/>
  <c r="BRU2" i="119"/>
  <c r="BRT2" i="119"/>
  <c r="BRS2" i="119"/>
  <c r="BRR2" i="119"/>
  <c r="BRQ2" i="119"/>
  <c r="BRP2" i="119"/>
  <c r="BRO2" i="119"/>
  <c r="BRM2" i="119"/>
  <c r="BRL2" i="119"/>
  <c r="BRH2" i="119"/>
  <c r="BRG2" i="119"/>
  <c r="BRF2" i="119"/>
  <c r="BRE2" i="119"/>
  <c r="BRD2" i="119"/>
  <c r="BRC2" i="119"/>
  <c r="BRB2" i="119"/>
  <c r="BRA2" i="119"/>
  <c r="BQZ2" i="119"/>
  <c r="BQY2" i="119"/>
  <c r="BQX2" i="119"/>
  <c r="BQW2" i="119"/>
  <c r="BQV2" i="119"/>
  <c r="BQU2" i="119"/>
  <c r="BQT2" i="119"/>
  <c r="BQS2" i="119"/>
  <c r="BQJ2" i="119"/>
  <c r="BQI2" i="119"/>
  <c r="BQH2" i="119"/>
  <c r="BQG2" i="119"/>
  <c r="BQF2" i="119"/>
  <c r="BQE2" i="119"/>
  <c r="BQD2" i="119"/>
  <c r="BQA2" i="119"/>
  <c r="BPZ2" i="119"/>
  <c r="BPY2" i="119"/>
  <c r="BPX2" i="119"/>
  <c r="BPW2" i="119"/>
  <c r="BPV2" i="119"/>
  <c r="BPS2" i="119"/>
  <c r="BPR2" i="119"/>
  <c r="BPQ2" i="119"/>
  <c r="BPP2" i="119"/>
  <c r="BPO2" i="119"/>
  <c r="BPN2" i="119"/>
  <c r="BPM2" i="119"/>
  <c r="BPL2" i="119"/>
  <c r="BPJ2" i="119"/>
  <c r="BPI2" i="119"/>
  <c r="BPH2" i="119"/>
  <c r="BPG2" i="119"/>
  <c r="BPF2" i="119"/>
  <c r="BPE2" i="119"/>
  <c r="BPD2" i="119"/>
  <c r="BPC2" i="119"/>
  <c r="BPB2" i="119"/>
  <c r="BPA2" i="119"/>
  <c r="BOZ2" i="119"/>
  <c r="BOX2" i="119"/>
  <c r="BOW2" i="119"/>
  <c r="BOV2" i="119"/>
  <c r="BOU2" i="119"/>
  <c r="BOT2" i="119"/>
  <c r="BOS2" i="119"/>
  <c r="BOR2" i="119"/>
  <c r="BOQ2" i="119"/>
  <c r="BOP2" i="119"/>
  <c r="BOO2" i="119"/>
  <c r="BON2" i="119"/>
  <c r="BOL2" i="119"/>
  <c r="BOK2" i="119"/>
  <c r="BOJ2" i="119"/>
  <c r="BOI2" i="119"/>
  <c r="BOH2" i="119"/>
  <c r="BOG2" i="119"/>
  <c r="BOF2" i="119"/>
  <c r="BOE2" i="119"/>
  <c r="BOD2" i="119"/>
  <c r="BOC2" i="119"/>
  <c r="BOB2" i="119"/>
  <c r="BOA2" i="119"/>
  <c r="BNZ2" i="119"/>
  <c r="BNY2" i="119"/>
  <c r="BNX2" i="119"/>
  <c r="BNW2" i="119"/>
  <c r="BNU2" i="119"/>
  <c r="BNT2" i="119"/>
  <c r="BNS2" i="119"/>
  <c r="BNR2" i="119"/>
  <c r="BNP2" i="119"/>
  <c r="BNO2" i="119"/>
  <c r="BNN2" i="119"/>
  <c r="BNM2" i="119"/>
  <c r="BNK2" i="119"/>
  <c r="BNJ2" i="119"/>
  <c r="BNI2" i="119"/>
  <c r="BNH2" i="119"/>
  <c r="BNG2" i="119"/>
  <c r="BNF2" i="119"/>
  <c r="BND2" i="119"/>
  <c r="BNC2" i="119"/>
  <c r="BNB2" i="119"/>
  <c r="BNA2" i="119"/>
  <c r="BMZ2" i="119"/>
  <c r="BMY2" i="119"/>
  <c r="BMX2" i="119"/>
  <c r="BMW2" i="119"/>
  <c r="BMV2" i="119"/>
  <c r="BMR2" i="119"/>
  <c r="BFK2" i="119" l="1"/>
  <c r="BFJ2" i="119"/>
  <c r="BFI2" i="119"/>
  <c r="BFH2" i="119"/>
  <c r="BFG2" i="119"/>
  <c r="BFF2" i="119"/>
  <c r="BFE2" i="119"/>
  <c r="BFD2" i="119"/>
  <c r="BFC2" i="119"/>
  <c r="BFB2" i="119"/>
  <c r="BFA2" i="119"/>
  <c r="BEY2" i="119"/>
  <c r="BEX2" i="119"/>
  <c r="BEW2" i="119"/>
  <c r="BEV2" i="119"/>
  <c r="BEU2" i="119"/>
  <c r="BET2" i="119"/>
  <c r="BES2" i="119"/>
  <c r="BER2" i="119"/>
  <c r="BEQ2" i="119"/>
  <c r="BEP2" i="119"/>
  <c r="BEO2" i="119"/>
  <c r="BEN2" i="119"/>
  <c r="BEM2" i="119"/>
  <c r="BEL2" i="119"/>
  <c r="BEK2" i="119"/>
  <c r="BEJ2" i="119"/>
  <c r="BEI2" i="119"/>
  <c r="BEH2" i="119"/>
  <c r="BEF2" i="119"/>
  <c r="BED2" i="119"/>
  <c r="BEC2" i="119"/>
  <c r="BEB2" i="119"/>
  <c r="BEA2" i="119"/>
  <c r="BDZ2" i="119"/>
  <c r="BDY2" i="119"/>
  <c r="BDX2" i="119"/>
  <c r="BDW2" i="119"/>
  <c r="BDU2" i="119"/>
  <c r="BDT2" i="119"/>
  <c r="BDS2" i="119"/>
  <c r="BDR2" i="119"/>
  <c r="BDQ2" i="119"/>
  <c r="BDP2" i="119"/>
  <c r="BDO2" i="119"/>
  <c r="BDN2" i="119"/>
  <c r="BDM2" i="119"/>
  <c r="BDL2" i="119"/>
  <c r="BDK2" i="119"/>
  <c r="BDJ2" i="119"/>
  <c r="BDI2" i="119"/>
  <c r="BDH2" i="119"/>
  <c r="BDG2" i="119"/>
  <c r="BDF2" i="119"/>
  <c r="BDE2" i="119"/>
  <c r="BDD2" i="119"/>
  <c r="BDC2" i="119"/>
  <c r="BDB2" i="119"/>
  <c r="BDA2" i="119"/>
  <c r="BCZ2" i="119"/>
  <c r="BCY2" i="119"/>
  <c r="BCX2" i="119"/>
  <c r="BCV2" i="119"/>
  <c r="BCU2" i="119"/>
  <c r="BCT2" i="119"/>
  <c r="BCS2" i="119"/>
  <c r="BCR2" i="119"/>
  <c r="BCQ2" i="119"/>
  <c r="BCP2" i="119"/>
  <c r="BCO2" i="119"/>
  <c r="BCN2" i="119"/>
  <c r="BCM2" i="119"/>
  <c r="BCK2" i="119"/>
  <c r="BCJ2" i="119"/>
  <c r="BCI2" i="119"/>
  <c r="BCG2" i="119"/>
  <c r="BMU2" i="119" l="1"/>
  <c r="BMT2" i="119"/>
  <c r="BMQ2" i="119" l="1"/>
  <c r="BMP2" i="119"/>
  <c r="BMO2" i="119"/>
  <c r="BMN2" i="119"/>
  <c r="BMM2" i="119"/>
  <c r="BML2" i="119"/>
  <c r="BMK2" i="119"/>
  <c r="BMJ2" i="119"/>
  <c r="BMI2" i="119"/>
  <c r="BMH2" i="119"/>
  <c r="BMG2" i="119"/>
  <c r="BMF2" i="119"/>
  <c r="BME2" i="119"/>
  <c r="BMD2" i="119"/>
  <c r="BMC2" i="119"/>
  <c r="BMB2" i="119"/>
  <c r="BMA2" i="119"/>
  <c r="BLZ2" i="119"/>
  <c r="BLY2" i="119"/>
  <c r="BLX2" i="119"/>
  <c r="BLW2" i="119"/>
  <c r="BLV2" i="119"/>
  <c r="BLU2" i="119"/>
  <c r="BLT2" i="119"/>
  <c r="BLS2" i="119"/>
  <c r="BLR2" i="119"/>
  <c r="BLQ2" i="119"/>
  <c r="BLP2" i="119"/>
  <c r="BLO2" i="119"/>
  <c r="BLN2" i="119"/>
  <c r="BLM2" i="119"/>
  <c r="BLL2" i="119"/>
  <c r="BLK2" i="119"/>
  <c r="BLJ2" i="119"/>
  <c r="BLI2" i="119"/>
  <c r="BLH2" i="119"/>
  <c r="BLG2" i="119"/>
  <c r="BLF2" i="119"/>
  <c r="BLE2" i="119"/>
  <c r="BLD2" i="119"/>
  <c r="BLC2" i="119"/>
  <c r="BLB2" i="119"/>
  <c r="BLA2" i="119"/>
  <c r="BKZ2" i="119"/>
  <c r="BKY2" i="119"/>
  <c r="BKX2" i="119"/>
  <c r="BKW2" i="119"/>
  <c r="BKV2" i="119"/>
  <c r="BKU2" i="119"/>
  <c r="BKT2" i="119"/>
  <c r="BKS2" i="119"/>
  <c r="BKR2" i="119"/>
  <c r="BKQ2" i="119"/>
  <c r="BKP2" i="119"/>
  <c r="BKO2" i="119"/>
  <c r="BKN2" i="119"/>
  <c r="BKM2" i="119"/>
  <c r="BKL2" i="119"/>
  <c r="BKK2" i="119"/>
  <c r="BKJ2" i="119"/>
  <c r="BKI2" i="119"/>
  <c r="BKH2" i="119"/>
  <c r="BKG2" i="119" l="1"/>
  <c r="BKF2" i="119"/>
  <c r="BKE2" i="119"/>
  <c r="BKA2" i="119"/>
  <c r="BJZ2" i="119"/>
  <c r="BJY2" i="119"/>
  <c r="BJX2" i="119"/>
  <c r="BJW2" i="119"/>
  <c r="BJV2" i="119"/>
  <c r="BJR2" i="119"/>
  <c r="BJQ2" i="119"/>
  <c r="BJP2" i="119"/>
  <c r="BJO2" i="119"/>
  <c r="BJN2" i="119"/>
  <c r="BJM2" i="119"/>
  <c r="BJL2" i="119"/>
  <c r="BJK2" i="119"/>
  <c r="BJJ2" i="119"/>
  <c r="BJI2" i="119"/>
  <c r="BJH2" i="119"/>
  <c r="BJG2" i="119"/>
  <c r="BJF2" i="119"/>
  <c r="BJE2" i="119"/>
  <c r="BJD2" i="119"/>
  <c r="BJC2" i="119"/>
  <c r="BJB2" i="119"/>
  <c r="BIZ2" i="119"/>
  <c r="BIY2" i="119"/>
  <c r="BIX2" i="119"/>
  <c r="BIW2" i="119"/>
  <c r="BIV2" i="119"/>
  <c r="BIU2" i="119"/>
  <c r="BIT2" i="119"/>
  <c r="BIS2" i="119"/>
  <c r="BIR2" i="119"/>
  <c r="BIQ2" i="119"/>
  <c r="BIP2" i="119"/>
  <c r="BIO2" i="119"/>
  <c r="BIN2" i="119"/>
  <c r="BIM2" i="119"/>
  <c r="BIL2" i="119"/>
  <c r="BIK2" i="119"/>
  <c r="BIJ2" i="119"/>
  <c r="BII2" i="119"/>
  <c r="BIH2" i="119"/>
  <c r="BIG2" i="119"/>
  <c r="BIF2" i="119"/>
  <c r="BIE2" i="119"/>
  <c r="BID2" i="119"/>
  <c r="BIC2" i="119"/>
  <c r="BIB2" i="119"/>
  <c r="BIA2" i="119"/>
  <c r="BHZ2" i="119"/>
  <c r="BHY2" i="119"/>
  <c r="BHX2" i="119"/>
  <c r="BHW2" i="119"/>
  <c r="BHV2" i="119"/>
  <c r="BHU2" i="119"/>
  <c r="BHT2" i="119"/>
  <c r="BHS2" i="119"/>
  <c r="BHR2" i="119"/>
  <c r="B2" i="119"/>
  <c r="C2" i="119"/>
  <c r="F2" i="119"/>
  <c r="G2" i="119"/>
  <c r="H2" i="119"/>
  <c r="I2" i="119"/>
  <c r="J2" i="119"/>
  <c r="K2" i="119"/>
  <c r="L2" i="119"/>
  <c r="M2" i="119"/>
  <c r="N2" i="119"/>
  <c r="O2" i="119"/>
  <c r="P2" i="119"/>
  <c r="Q2" i="119"/>
  <c r="R2" i="119"/>
  <c r="S2" i="119"/>
  <c r="T2" i="119"/>
  <c r="U2" i="119"/>
  <c r="V2" i="119"/>
  <c r="W2" i="119"/>
  <c r="X2" i="119"/>
  <c r="Y2" i="119"/>
  <c r="Z2" i="119"/>
  <c r="AA2" i="119"/>
  <c r="AB2" i="119"/>
  <c r="AC2" i="119"/>
  <c r="AD2" i="119"/>
  <c r="AE2" i="119"/>
  <c r="AF2" i="119"/>
  <c r="AH2" i="119"/>
  <c r="AI2" i="119"/>
  <c r="AJ2" i="119"/>
  <c r="AK2" i="119"/>
  <c r="AL2" i="119"/>
  <c r="AM2" i="119"/>
  <c r="AN2" i="119"/>
  <c r="AO2" i="119"/>
  <c r="TR2" i="119"/>
  <c r="TS2" i="119"/>
  <c r="TT2" i="119"/>
  <c r="TU2" i="119"/>
  <c r="TV2" i="119"/>
  <c r="TW2" i="119"/>
  <c r="TX2" i="119"/>
  <c r="TY2" i="119"/>
  <c r="UA2" i="119"/>
  <c r="UB2" i="119"/>
  <c r="UC2" i="119"/>
  <c r="UD2" i="119"/>
  <c r="UE2" i="119"/>
  <c r="UF2" i="119"/>
  <c r="UG2" i="119"/>
  <c r="UH2" i="119"/>
  <c r="UI2" i="119"/>
  <c r="UJ2" i="119"/>
  <c r="UK2" i="119"/>
  <c r="UL2" i="119"/>
  <c r="UM2" i="119"/>
  <c r="UN2" i="119"/>
  <c r="UO2" i="119"/>
  <c r="UP2" i="119"/>
  <c r="UQ2" i="119"/>
  <c r="UR2" i="119"/>
  <c r="US2" i="119"/>
  <c r="UT2" i="119"/>
  <c r="UV2" i="119"/>
  <c r="UW2" i="119"/>
  <c r="UX2" i="119"/>
  <c r="UY2" i="119"/>
  <c r="VA2" i="119"/>
  <c r="VB2" i="119"/>
  <c r="VC2" i="119"/>
  <c r="VD2" i="119"/>
  <c r="VF2" i="119"/>
  <c r="VG2" i="119"/>
  <c r="VH2" i="119"/>
  <c r="VJ2" i="119"/>
  <c r="VK2" i="119"/>
  <c r="VL2" i="119"/>
  <c r="VN2" i="119"/>
  <c r="VO2" i="119"/>
  <c r="VP2" i="119"/>
  <c r="VQ2" i="119"/>
  <c r="VR2" i="119"/>
  <c r="VS2" i="119"/>
  <c r="VT2" i="119"/>
  <c r="VU2" i="119"/>
  <c r="VV2" i="119"/>
  <c r="VW2" i="119"/>
  <c r="VX2" i="119"/>
  <c r="VY2" i="119"/>
  <c r="VZ2" i="119"/>
  <c r="WA2" i="119"/>
  <c r="WB2" i="119"/>
  <c r="WC2" i="119"/>
  <c r="WD2" i="119"/>
  <c r="WE2" i="119"/>
  <c r="WF2" i="119"/>
  <c r="WG2" i="119"/>
  <c r="ZR2" i="119"/>
  <c r="ZS2" i="119"/>
  <c r="ZT2" i="119"/>
  <c r="ZU2" i="119"/>
  <c r="ZV2" i="119"/>
  <c r="ZW2" i="119"/>
  <c r="ZX2" i="119"/>
  <c r="ZY2" i="119"/>
  <c r="ZZ2" i="119"/>
  <c r="AAA2" i="119"/>
  <c r="AAB2" i="119"/>
  <c r="AAC2" i="119"/>
  <c r="AAD2" i="119"/>
  <c r="AAE2" i="119"/>
  <c r="AAF2" i="119"/>
  <c r="AAG2" i="119"/>
  <c r="AAH2" i="119"/>
  <c r="AAI2" i="119"/>
  <c r="AAJ2" i="119"/>
  <c r="AAK2" i="119"/>
  <c r="AAL2" i="119"/>
  <c r="AAM2" i="119"/>
  <c r="AAN2" i="119"/>
  <c r="AAO2" i="119"/>
  <c r="AAP2" i="119"/>
  <c r="AAQ2" i="119"/>
  <c r="AAR2" i="119"/>
  <c r="AAS2" i="119"/>
  <c r="AAT2" i="119"/>
  <c r="AAU2" i="119"/>
  <c r="AAV2" i="119"/>
  <c r="AAW2" i="119"/>
  <c r="AAX2" i="119"/>
  <c r="AAY2" i="119"/>
  <c r="AAZ2" i="119"/>
  <c r="ABA2" i="119"/>
  <c r="ABB2" i="119"/>
  <c r="ABC2" i="119"/>
  <c r="ABD2" i="119"/>
  <c r="ABE2" i="119"/>
  <c r="ABF2" i="119"/>
  <c r="ABG2" i="119"/>
  <c r="ABH2" i="119"/>
  <c r="ABI2" i="119"/>
  <c r="ABJ2" i="119"/>
  <c r="ABK2" i="119"/>
  <c r="ABL2" i="119"/>
  <c r="ABM2" i="119"/>
  <c r="ABN2" i="119"/>
  <c r="ABO2" i="119"/>
  <c r="ABP2" i="119"/>
  <c r="ABQ2" i="119"/>
  <c r="ABR2" i="119"/>
  <c r="ABS2" i="119"/>
  <c r="ABT2" i="119"/>
  <c r="ABU2" i="119"/>
  <c r="ABV2" i="119"/>
  <c r="ABW2" i="119"/>
  <c r="ABX2" i="119"/>
  <c r="ABY2" i="119"/>
  <c r="ABZ2" i="119"/>
  <c r="ACA2" i="119"/>
  <c r="ACB2" i="119"/>
  <c r="ACC2" i="119"/>
  <c r="ACD2" i="119"/>
  <c r="ACE2" i="119"/>
  <c r="ACF2" i="119"/>
  <c r="ACG2" i="119"/>
  <c r="ACH2" i="119"/>
  <c r="ACI2" i="119"/>
  <c r="ACJ2" i="119"/>
  <c r="ACK2" i="119"/>
  <c r="ACL2" i="119"/>
  <c r="ACM2" i="119"/>
  <c r="ACN2" i="119"/>
  <c r="ACO2" i="119"/>
  <c r="ACP2" i="119"/>
  <c r="ACQ2" i="119"/>
  <c r="ACR2" i="119"/>
  <c r="ACS2" i="119"/>
  <c r="ACT2" i="119"/>
  <c r="ACU2" i="119"/>
  <c r="ACV2" i="119"/>
  <c r="ACW2" i="119"/>
  <c r="ACX2" i="119"/>
  <c r="ACY2" i="119"/>
  <c r="ACZ2" i="119"/>
  <c r="ADA2" i="119"/>
  <c r="ADB2" i="119"/>
  <c r="ADC2" i="119"/>
  <c r="ADD2" i="119"/>
  <c r="ADE2" i="119"/>
  <c r="ADF2" i="119"/>
  <c r="ADG2" i="119"/>
  <c r="ADH2" i="119"/>
  <c r="ADI2" i="119"/>
  <c r="ADJ2" i="119"/>
  <c r="ADK2" i="119"/>
  <c r="ADL2" i="119"/>
  <c r="ADM2" i="119"/>
  <c r="ADN2" i="119"/>
  <c r="ADO2" i="119"/>
  <c r="ADP2" i="119"/>
  <c r="ADQ2" i="119"/>
  <c r="ADR2" i="119"/>
  <c r="ADS2" i="119"/>
  <c r="ADT2" i="119"/>
  <c r="ADU2" i="119"/>
  <c r="ADV2" i="119"/>
  <c r="ADW2" i="119"/>
  <c r="ADX2" i="119"/>
  <c r="ADY2" i="119"/>
  <c r="ADZ2" i="119"/>
  <c r="AEA2" i="119"/>
  <c r="AEB2" i="119"/>
  <c r="AEC2" i="119"/>
  <c r="AED2" i="119"/>
  <c r="AEE2" i="119"/>
  <c r="AEF2" i="119"/>
  <c r="AEG2" i="119"/>
  <c r="AEH2" i="119"/>
  <c r="AEI2" i="119"/>
  <c r="AEJ2" i="119"/>
  <c r="AEK2" i="119"/>
  <c r="AEL2" i="119"/>
  <c r="AEM2" i="119"/>
  <c r="AEN2" i="119"/>
  <c r="AEO2" i="119"/>
  <c r="AEP2" i="119"/>
  <c r="AEQ2" i="119"/>
  <c r="AER2" i="119"/>
  <c r="AES2" i="119"/>
  <c r="AET2" i="119"/>
  <c r="AEU2" i="119"/>
  <c r="AEV2" i="119"/>
  <c r="AEW2" i="119"/>
  <c r="AEX2" i="119"/>
  <c r="AEY2" i="119"/>
  <c r="AEZ2" i="119"/>
  <c r="AFA2" i="119"/>
  <c r="AFB2" i="119"/>
  <c r="AFC2" i="119"/>
  <c r="AFD2" i="119"/>
  <c r="AFE2" i="119"/>
  <c r="AFF2" i="119"/>
  <c r="AFG2" i="119"/>
  <c r="AFH2" i="119"/>
  <c r="AFI2" i="119"/>
  <c r="AFJ2" i="119"/>
  <c r="AFK2" i="119"/>
  <c r="AFL2" i="119"/>
  <c r="AFM2" i="119"/>
  <c r="AFN2" i="119"/>
  <c r="AFO2" i="119"/>
  <c r="AFP2" i="119"/>
  <c r="AFQ2" i="119"/>
  <c r="AFR2" i="119"/>
  <c r="AFT2" i="119"/>
  <c r="AFU2" i="119"/>
  <c r="AFV2" i="119"/>
  <c r="AFW2" i="119"/>
  <c r="AFX2" i="119"/>
  <c r="AFY2" i="119"/>
  <c r="AFZ2" i="119"/>
  <c r="AGA2" i="119"/>
  <c r="AGB2" i="119"/>
  <c r="AGC2" i="119"/>
  <c r="AGD2" i="119"/>
  <c r="AGE2" i="119"/>
  <c r="AGG2" i="119"/>
  <c r="AGH2" i="119"/>
  <c r="AGI2" i="119"/>
  <c r="AGJ2" i="119"/>
  <c r="AGK2" i="119"/>
  <c r="AGL2" i="119"/>
  <c r="AGM2" i="119"/>
  <c r="AGN2" i="119"/>
  <c r="AGO2" i="119"/>
  <c r="AGP2" i="119"/>
  <c r="AGQ2" i="119"/>
  <c r="AGS2" i="119"/>
  <c r="AGT2" i="119"/>
  <c r="AGU2" i="119"/>
  <c r="AGW2" i="119"/>
  <c r="AGX2" i="119"/>
  <c r="AGY2" i="119"/>
  <c r="AGZ2" i="119"/>
  <c r="AHA2" i="119"/>
  <c r="AHB2" i="119"/>
  <c r="AHC2" i="119"/>
  <c r="AHE2" i="119"/>
  <c r="AHF2" i="119"/>
  <c r="AHG2" i="119"/>
  <c r="AHH2" i="119"/>
  <c r="AHI2" i="119"/>
  <c r="AHJ2" i="119"/>
  <c r="AHK2" i="119"/>
  <c r="AHL2" i="119"/>
  <c r="AHM2" i="119"/>
  <c r="AHN2" i="119"/>
  <c r="AHO2" i="119"/>
  <c r="AHQ2" i="119"/>
  <c r="AHR2" i="119"/>
  <c r="AHS2" i="119"/>
  <c r="AHT2" i="119"/>
  <c r="AHU2" i="119"/>
  <c r="AHW2" i="119"/>
  <c r="AHX2" i="119"/>
  <c r="AHY2" i="119"/>
  <c r="AHZ2" i="119"/>
  <c r="AIA2" i="119"/>
  <c r="AIB2" i="119"/>
  <c r="AIC2" i="119"/>
  <c r="AID2" i="119"/>
  <c r="AIE2" i="119"/>
  <c r="AIF2" i="119"/>
  <c r="AIG2" i="119"/>
  <c r="AIH2" i="119"/>
  <c r="AII2" i="119"/>
  <c r="AIK2" i="119"/>
  <c r="AIV2" i="119"/>
  <c r="AIW2" i="119"/>
  <c r="AIX2" i="119"/>
  <c r="AIY2" i="119"/>
  <c r="AIZ2" i="119"/>
  <c r="AJA2" i="119"/>
  <c r="AJB2" i="119"/>
  <c r="AJC2" i="119"/>
  <c r="AJE2" i="119"/>
  <c r="AJF2" i="119"/>
  <c r="AJG2" i="119"/>
  <c r="AJH2" i="119"/>
  <c r="AJI2" i="119"/>
  <c r="AJJ2" i="119"/>
  <c r="AJK2" i="119"/>
  <c r="AJL2" i="119"/>
  <c r="AJM2" i="119"/>
  <c r="AJN2" i="119"/>
  <c r="AJO2" i="119"/>
  <c r="AJP2" i="119"/>
  <c r="AJQ2" i="119"/>
  <c r="AJR2" i="119"/>
  <c r="AJS2" i="119"/>
  <c r="AJT2" i="119"/>
  <c r="AJU2" i="119"/>
  <c r="AJV2" i="119"/>
  <c r="AJW2" i="119"/>
  <c r="AJX2" i="119"/>
  <c r="AJY2" i="119"/>
  <c r="AJZ2" i="119"/>
  <c r="AKA2" i="119"/>
  <c r="AKB2" i="119"/>
  <c r="AKC2" i="119"/>
  <c r="AKD2" i="119"/>
  <c r="AKE2" i="119"/>
  <c r="AKG2" i="119"/>
  <c r="AKH2" i="119"/>
  <c r="AKI2" i="119"/>
  <c r="AKJ2" i="119"/>
  <c r="AKK2" i="119"/>
  <c r="AKL2" i="119"/>
  <c r="AKM2" i="119"/>
  <c r="AKN2" i="119"/>
  <c r="AKO2" i="119"/>
  <c r="AKP2" i="119"/>
  <c r="AKQ2" i="119"/>
  <c r="AKR2" i="119"/>
  <c r="AKS2" i="119"/>
  <c r="AKT2" i="119"/>
  <c r="AKU2" i="119"/>
  <c r="AKV2" i="119"/>
  <c r="AKW2" i="119"/>
  <c r="AKX2" i="119"/>
  <c r="AKY2" i="119"/>
  <c r="AKZ2" i="119"/>
  <c r="ALA2" i="119"/>
  <c r="ALB2" i="119"/>
  <c r="ALC2" i="119"/>
  <c r="ALD2" i="119"/>
  <c r="ALE2" i="119"/>
  <c r="ALF2" i="119"/>
  <c r="ALG2" i="119"/>
  <c r="ALH2" i="119"/>
  <c r="ALI2" i="119"/>
  <c r="ALJ2" i="119"/>
  <c r="ALK2" i="119"/>
  <c r="ALL2" i="119"/>
  <c r="ALM2" i="119"/>
  <c r="ALN2" i="119"/>
  <c r="ALO2" i="119"/>
  <c r="ALP2" i="119"/>
  <c r="ALQ2" i="119"/>
  <c r="ALR2" i="119"/>
  <c r="ALS2" i="119"/>
  <c r="ALT2" i="119"/>
  <c r="ALV2" i="119"/>
  <c r="ALW2" i="119"/>
  <c r="ALX2" i="119"/>
  <c r="ALZ2" i="119"/>
  <c r="AMA2" i="119"/>
  <c r="AMB2" i="119"/>
  <c r="AMC2" i="119"/>
  <c r="AMD2" i="119"/>
  <c r="AME2" i="119"/>
  <c r="AMF2" i="119"/>
  <c r="AMG2" i="119"/>
  <c r="AMH2" i="119"/>
  <c r="AMI2" i="119"/>
  <c r="AMJ2" i="119"/>
  <c r="AMK2" i="119"/>
  <c r="AML2" i="119"/>
  <c r="AMM2" i="119"/>
  <c r="AMN2" i="119"/>
  <c r="AMO2" i="119"/>
  <c r="AMP2" i="119"/>
  <c r="AMQ2" i="119"/>
  <c r="AMR2" i="119"/>
  <c r="AMS2" i="119"/>
  <c r="AMT2" i="119"/>
  <c r="AMU2" i="119"/>
  <c r="AMV2" i="119"/>
  <c r="AMW2" i="119"/>
  <c r="AMX2" i="119"/>
  <c r="AMY2" i="119"/>
  <c r="AMZ2" i="119"/>
  <c r="ANA2" i="119"/>
  <c r="ANB2" i="119"/>
  <c r="ANC2" i="119"/>
  <c r="AND2" i="119"/>
  <c r="ANE2" i="119"/>
  <c r="ANF2" i="119"/>
  <c r="ANG2" i="119"/>
  <c r="ANH2" i="119"/>
  <c r="ANI2" i="119"/>
  <c r="ANJ2" i="119"/>
  <c r="ANK2" i="119"/>
  <c r="ANL2" i="119"/>
  <c r="ANM2" i="119"/>
  <c r="ANN2" i="119"/>
  <c r="ANO2" i="119"/>
  <c r="ANP2" i="119"/>
  <c r="ANQ2" i="119"/>
  <c r="ANR2" i="119"/>
  <c r="ANS2" i="119"/>
  <c r="ANT2" i="119"/>
  <c r="ANU2" i="119"/>
  <c r="ANV2" i="119"/>
  <c r="ANW2" i="119"/>
  <c r="ANX2" i="119"/>
  <c r="ANY2" i="119"/>
  <c r="ANZ2" i="119"/>
  <c r="AOA2" i="119"/>
  <c r="AOB2" i="119"/>
  <c r="AOC2" i="119"/>
  <c r="AOD2" i="119"/>
  <c r="AOE2" i="119"/>
  <c r="AOF2" i="119"/>
  <c r="AOG2" i="119"/>
  <c r="AOH2" i="119"/>
  <c r="AOI2" i="119"/>
  <c r="AOJ2" i="119"/>
  <c r="AOK2" i="119"/>
  <c r="AOL2" i="119"/>
  <c r="AOM2" i="119"/>
  <c r="AON2" i="119"/>
  <c r="AOO2" i="119"/>
  <c r="AOP2" i="119"/>
  <c r="AOQ2" i="119"/>
  <c r="AOR2" i="119"/>
  <c r="AOS2" i="119"/>
  <c r="AOT2" i="119"/>
  <c r="AOU2" i="119"/>
  <c r="AOV2" i="119"/>
  <c r="AOW2" i="119"/>
  <c r="AOX2" i="119"/>
  <c r="AOY2" i="119"/>
  <c r="AOZ2" i="119"/>
  <c r="APA2" i="119"/>
  <c r="APB2" i="119"/>
  <c r="APC2" i="119"/>
  <c r="APD2" i="119"/>
  <c r="APE2" i="119"/>
  <c r="APF2" i="119"/>
  <c r="APG2" i="119"/>
  <c r="APH2" i="119"/>
  <c r="API2" i="119"/>
  <c r="APJ2" i="119"/>
  <c r="APK2" i="119"/>
  <c r="APL2" i="119"/>
  <c r="APM2" i="119"/>
  <c r="APN2" i="119"/>
  <c r="APO2" i="119"/>
  <c r="APP2" i="119"/>
  <c r="APQ2" i="119"/>
  <c r="APR2" i="119"/>
  <c r="APS2" i="119"/>
  <c r="APT2" i="119"/>
  <c r="APU2" i="119"/>
  <c r="APV2" i="119"/>
  <c r="APW2" i="119"/>
  <c r="APX2" i="119"/>
  <c r="APY2" i="119"/>
  <c r="APZ2" i="119"/>
  <c r="AQA2" i="119"/>
  <c r="AQB2" i="119"/>
  <c r="AQC2" i="119"/>
  <c r="AQD2" i="119"/>
  <c r="AQE2" i="119"/>
  <c r="AQF2" i="119"/>
  <c r="AQG2" i="119"/>
  <c r="AQH2" i="119"/>
  <c r="AQI2" i="119"/>
  <c r="AQJ2" i="119"/>
  <c r="AQK2" i="119"/>
  <c r="AQL2" i="119"/>
  <c r="AQM2" i="119"/>
  <c r="AQN2" i="119"/>
  <c r="AQO2" i="119"/>
  <c r="AQP2" i="119"/>
  <c r="AQQ2" i="119"/>
  <c r="AQR2" i="119"/>
  <c r="AQS2" i="119"/>
  <c r="AQT2" i="119"/>
  <c r="AQU2" i="119"/>
  <c r="AQV2" i="119"/>
  <c r="AQW2" i="119"/>
  <c r="AQX2" i="119"/>
  <c r="AQY2" i="119"/>
  <c r="AQZ2" i="119"/>
  <c r="ARA2" i="119"/>
  <c r="ARB2" i="119"/>
  <c r="ARD2" i="119"/>
  <c r="ARE2" i="119"/>
  <c r="ARF2" i="119"/>
  <c r="ARG2" i="119"/>
  <c r="ARH2" i="119"/>
  <c r="ARI2" i="119"/>
  <c r="ARJ2" i="119"/>
  <c r="ARK2" i="119"/>
  <c r="ARL2" i="119"/>
  <c r="ARM2" i="119"/>
  <c r="ARN2" i="119"/>
  <c r="ARO2" i="119"/>
  <c r="ARP2" i="119"/>
  <c r="ARQ2" i="119"/>
  <c r="ARR2" i="119"/>
  <c r="ARS2" i="119"/>
  <c r="ART2" i="119"/>
  <c r="ARU2" i="119"/>
  <c r="ARV2" i="119"/>
  <c r="ARW2" i="119"/>
  <c r="ARX2" i="119"/>
  <c r="ARY2" i="119"/>
  <c r="ARZ2" i="119"/>
  <c r="ASD2" i="119"/>
  <c r="ASE2" i="119"/>
  <c r="ASF2" i="119"/>
  <c r="AYS2" i="119"/>
  <c r="AYT2" i="119"/>
  <c r="AYU2" i="119"/>
  <c r="AYV2" i="119"/>
  <c r="AYW2" i="119"/>
  <c r="AYX2" i="119"/>
  <c r="AYY2" i="119"/>
  <c r="AYZ2" i="119"/>
  <c r="AZA2" i="119"/>
  <c r="AZB2" i="119"/>
  <c r="AZC2" i="119"/>
  <c r="AZD2" i="119"/>
  <c r="AZE2" i="119"/>
  <c r="AZF2" i="119"/>
  <c r="AZG2" i="119"/>
  <c r="AZH2" i="119"/>
  <c r="AZI2" i="119"/>
  <c r="AZJ2" i="119"/>
  <c r="AZK2" i="119"/>
  <c r="AZL2" i="119"/>
  <c r="AZM2" i="119"/>
  <c r="AZN2" i="119"/>
  <c r="AZO2" i="119"/>
  <c r="AZP2" i="119"/>
  <c r="AZQ2" i="119"/>
  <c r="AZR2" i="119"/>
  <c r="AZS2" i="119"/>
  <c r="AZT2" i="119"/>
  <c r="AZU2" i="119"/>
  <c r="AZV2" i="119"/>
  <c r="AZW2" i="119"/>
  <c r="AZX2" i="119"/>
  <c r="AZY2" i="119"/>
  <c r="BAA2" i="119"/>
  <c r="BAB2" i="119"/>
  <c r="BAC2" i="119"/>
  <c r="BAD2" i="119"/>
  <c r="BAE2" i="119"/>
  <c r="BAF2" i="119"/>
  <c r="BAG2" i="119"/>
  <c r="BAH2" i="119"/>
  <c r="BAI2" i="119"/>
  <c r="BAJ2" i="119"/>
  <c r="BAK2" i="119"/>
  <c r="BAL2" i="119"/>
  <c r="BAM2" i="119"/>
  <c r="BAO2" i="119"/>
  <c r="BAP2" i="119"/>
  <c r="BAQ2" i="119"/>
  <c r="BAR2" i="119"/>
  <c r="BAS2" i="119"/>
  <c r="BAT2" i="119"/>
  <c r="BAU2" i="119"/>
  <c r="BAV2" i="119"/>
  <c r="BAW2" i="119"/>
  <c r="BAX2" i="119"/>
  <c r="BAY2" i="119"/>
  <c r="BAZ2" i="119"/>
  <c r="BBC2" i="119"/>
  <c r="BBD2" i="119"/>
  <c r="BBE2" i="119"/>
  <c r="BBF2" i="119"/>
  <c r="BBG2" i="119"/>
  <c r="BBH2" i="119"/>
  <c r="BBI2" i="119"/>
  <c r="BBJ2" i="119"/>
  <c r="BBK2" i="119"/>
  <c r="BBL2" i="119"/>
  <c r="BBM2" i="119"/>
  <c r="BBN2" i="119"/>
  <c r="BBO2" i="119"/>
  <c r="BBP2" i="119"/>
  <c r="BBQ2" i="119"/>
  <c r="BBR2" i="119"/>
  <c r="BBS2" i="119"/>
  <c r="BBT2" i="119"/>
  <c r="BBU2" i="119"/>
  <c r="BBV2" i="119"/>
  <c r="BBW2" i="119"/>
  <c r="BBX2" i="119"/>
  <c r="BBY2" i="119"/>
  <c r="BBZ2" i="119"/>
  <c r="BCA2" i="119"/>
  <c r="BCB2" i="119"/>
  <c r="BCC2" i="119"/>
  <c r="BCD2" i="119"/>
  <c r="BFM2" i="119"/>
  <c r="BFN2" i="119"/>
  <c r="BFO2" i="119"/>
  <c r="BFP2" i="119"/>
  <c r="BFQ2" i="119"/>
  <c r="BFR2" i="119"/>
  <c r="BFS2" i="119"/>
  <c r="BFT2" i="119"/>
  <c r="BFU2" i="119"/>
  <c r="BFV2" i="119"/>
  <c r="BFW2" i="119"/>
  <c r="BFX2" i="119"/>
  <c r="BFY2" i="119"/>
  <c r="BFZ2" i="119"/>
  <c r="BGA2" i="119"/>
  <c r="BGB2" i="119"/>
  <c r="BGC2" i="119"/>
  <c r="BGD2" i="119"/>
  <c r="BGE2" i="119"/>
  <c r="BGF2" i="119"/>
  <c r="BGG2" i="119"/>
  <c r="BGH2" i="119"/>
  <c r="BGI2" i="119"/>
  <c r="BGJ2" i="119"/>
  <c r="BGK2" i="119"/>
  <c r="BGL2" i="119"/>
  <c r="BGM2" i="119"/>
  <c r="BGN2" i="119"/>
  <c r="BGO2" i="119"/>
  <c r="BGP2" i="119"/>
  <c r="BGQ2" i="119"/>
  <c r="BGR2" i="119"/>
  <c r="BGS2" i="119"/>
  <c r="BGT2" i="119"/>
  <c r="BGU2" i="119"/>
  <c r="BGV2" i="119"/>
  <c r="BGW2" i="119"/>
  <c r="BGX2" i="119"/>
  <c r="BGY2" i="119"/>
  <c r="BGZ2" i="119"/>
  <c r="BHA2" i="119"/>
  <c r="BHB2" i="119"/>
  <c r="BHC2" i="119"/>
  <c r="BHE2" i="119"/>
  <c r="BHF2" i="119"/>
  <c r="BHG2" i="119"/>
  <c r="BHH2" i="119"/>
  <c r="BHI2" i="119"/>
  <c r="BHJ2" i="119"/>
  <c r="BHK2" i="119"/>
  <c r="BHL2" i="119"/>
  <c r="BHM2" i="119"/>
  <c r="BHN2" i="119"/>
  <c r="BHO2" i="119"/>
  <c r="BHP2" i="119"/>
  <c r="BHQ2" i="119"/>
  <c r="ALU2" i="119" l="1"/>
  <c r="AKF2" i="119"/>
  <c r="AGV2" i="119"/>
  <c r="AHD2" i="119"/>
  <c r="AHP2" i="119"/>
  <c r="AHV2" i="119"/>
  <c r="AIJ2" i="119"/>
  <c r="AGR2" i="119"/>
  <c r="AGF2" i="119"/>
  <c r="AJD2" i="119" l="1"/>
  <c r="NN2" i="119"/>
  <c r="OX2" i="119"/>
  <c r="MY2" i="119"/>
  <c r="OW2" i="119"/>
  <c r="MX2" i="119"/>
  <c r="OV2" i="119"/>
  <c r="MW2" i="119"/>
  <c r="OU2" i="119"/>
  <c r="MV2" i="119"/>
  <c r="OT2" i="119"/>
  <c r="MU2" i="119"/>
  <c r="OS2" i="119"/>
  <c r="MT2" i="119"/>
  <c r="OR2" i="119"/>
  <c r="MS2" i="119"/>
  <c r="OQ2" i="119"/>
  <c r="MR2" i="119"/>
  <c r="OP2" i="119"/>
  <c r="MQ2" i="119"/>
  <c r="MP2" i="119"/>
  <c r="MO2" i="119"/>
  <c r="MN2" i="119"/>
  <c r="AH65" i="115"/>
  <c r="KC2" i="127" s="1"/>
  <c r="AD65" i="115"/>
  <c r="JP2" i="127" s="1"/>
  <c r="O65" i="115"/>
  <c r="K65" i="115"/>
  <c r="JU2" i="119"/>
  <c r="KF2" i="127"/>
  <c r="IV2" i="119" l="1"/>
  <c r="IE2" i="127"/>
  <c r="IW2" i="119"/>
  <c r="IF2" i="127"/>
  <c r="IX2" i="119"/>
  <c r="IG2" i="127"/>
  <c r="IY2" i="119"/>
  <c r="IH2" i="127"/>
  <c r="KX2" i="119"/>
  <c r="KG2" i="127"/>
  <c r="IZ2" i="119"/>
  <c r="II2" i="127"/>
  <c r="KY2" i="119"/>
  <c r="KH2" i="127"/>
  <c r="JA2" i="119"/>
  <c r="IJ2" i="127"/>
  <c r="KZ2" i="119"/>
  <c r="KI2" i="127"/>
  <c r="JB2" i="119"/>
  <c r="IK2" i="127"/>
  <c r="LA2" i="119"/>
  <c r="KJ2" i="127"/>
  <c r="JC2" i="119"/>
  <c r="IL2" i="127"/>
  <c r="LB2" i="119"/>
  <c r="KK2" i="127"/>
  <c r="JD2" i="119"/>
  <c r="IM2" i="127"/>
  <c r="LC2" i="119"/>
  <c r="KL2" i="127"/>
  <c r="JF2" i="119"/>
  <c r="IO2" i="127"/>
  <c r="LE2" i="119"/>
  <c r="KN2" i="127"/>
  <c r="JG2" i="119"/>
  <c r="IP2" i="127"/>
  <c r="LF2" i="119"/>
  <c r="KO2" i="127"/>
  <c r="JE2" i="119"/>
  <c r="IN2" i="127"/>
  <c r="LD2" i="119"/>
  <c r="KM2" i="127"/>
  <c r="ID2" i="119"/>
  <c r="HM2" i="127"/>
  <c r="O71" i="115"/>
  <c r="ID2" i="127" s="1"/>
  <c r="IB2" i="127"/>
  <c r="ALY2" i="119"/>
  <c r="KG2" i="119"/>
  <c r="AD71" i="115"/>
  <c r="KT2" i="119"/>
  <c r="AH71" i="115"/>
  <c r="ON2" i="119"/>
  <c r="OL2" i="119"/>
  <c r="OA2" i="119"/>
  <c r="NY2" i="119"/>
  <c r="OO2" i="119"/>
  <c r="MM2" i="119"/>
  <c r="MK2" i="119"/>
  <c r="LX2" i="119"/>
  <c r="LV2" i="119"/>
  <c r="AL65" i="115"/>
  <c r="KW2" i="119"/>
  <c r="W71" i="115"/>
  <c r="IS2" i="119"/>
  <c r="K71" i="115"/>
  <c r="MZ2" i="119"/>
  <c r="IU2" i="119" l="1"/>
  <c r="JH2" i="119"/>
  <c r="IQ2" i="127"/>
  <c r="IF2" i="119"/>
  <c r="HO2" i="127"/>
  <c r="JV2" i="119"/>
  <c r="JE2" i="127"/>
  <c r="AL71" i="115"/>
  <c r="KR2" i="127" s="1"/>
  <c r="KP2" i="127"/>
  <c r="KV2" i="119"/>
  <c r="KE2" i="127"/>
  <c r="KI2" i="119"/>
  <c r="JR2" i="127"/>
  <c r="PA2" i="119"/>
  <c r="OY2" i="119"/>
  <c r="NB2" i="119"/>
  <c r="LI2" i="119"/>
  <c r="LG2" i="119"/>
  <c r="S71" i="115"/>
  <c r="X63" i="85"/>
  <c r="AXO2" i="119" s="1"/>
  <c r="ZG2" i="119"/>
  <c r="JJ2" i="119" l="1"/>
  <c r="IS2" i="127"/>
  <c r="SA2" i="119"/>
  <c r="BEG2" i="119"/>
  <c r="L391" i="9" l="1"/>
  <c r="BEZ2" i="119"/>
  <c r="UZ2" i="119"/>
  <c r="Z54" i="85"/>
  <c r="AYA2" i="119" s="1"/>
  <c r="X54" i="85"/>
  <c r="AXM2" i="119" s="1"/>
  <c r="Z63" i="85"/>
  <c r="AYC2" i="119" s="1"/>
  <c r="Z59" i="85"/>
  <c r="AYB2" i="119" s="1"/>
  <c r="X59" i="85"/>
  <c r="AXN2" i="119" s="1"/>
  <c r="Z50" i="85"/>
  <c r="AXZ2" i="119" s="1"/>
  <c r="X50" i="85"/>
  <c r="AXL2" i="119" s="1"/>
  <c r="Z46" i="85"/>
  <c r="AXY2" i="119" s="1"/>
  <c r="X46" i="85"/>
  <c r="AXK2" i="119" s="1"/>
  <c r="Z42" i="85"/>
  <c r="AXX2" i="119" s="1"/>
  <c r="X42" i="85"/>
  <c r="AXJ2" i="119" s="1"/>
  <c r="Z38" i="85"/>
  <c r="AXW2" i="119" s="1"/>
  <c r="X38" i="85"/>
  <c r="AXI2" i="119" s="1"/>
  <c r="Z34" i="85"/>
  <c r="AXV2" i="119" s="1"/>
  <c r="X34" i="85"/>
  <c r="AXH2" i="119" s="1"/>
  <c r="Z30" i="85"/>
  <c r="AXU2" i="119" s="1"/>
  <c r="X30" i="85"/>
  <c r="AXG2" i="119" s="1"/>
  <c r="Z26" i="85"/>
  <c r="AXT2" i="119" s="1"/>
  <c r="X26" i="85"/>
  <c r="AXF2" i="119" s="1"/>
  <c r="Z22" i="85"/>
  <c r="AXS2" i="119" s="1"/>
  <c r="X22" i="85"/>
  <c r="AXE2" i="119" s="1"/>
  <c r="Z18" i="85"/>
  <c r="AXR2" i="119" s="1"/>
  <c r="X18" i="85"/>
  <c r="AXD2" i="119" s="1"/>
  <c r="VE2" i="119" l="1"/>
  <c r="TS2" i="127"/>
  <c r="AB38" i="85"/>
  <c r="AYK2" i="119" s="1"/>
  <c r="AB34" i="85"/>
  <c r="AYJ2" i="119" s="1"/>
  <c r="AB54" i="85"/>
  <c r="AYO2" i="119" s="1"/>
  <c r="AB42" i="85"/>
  <c r="AYL2" i="119" s="1"/>
  <c r="AB50" i="85"/>
  <c r="AYN2" i="119" s="1"/>
  <c r="AB18" i="85"/>
  <c r="AYF2" i="119" s="1"/>
  <c r="AB26" i="85"/>
  <c r="AYH2" i="119" s="1"/>
  <c r="AB22" i="85"/>
  <c r="AYG2" i="119" s="1"/>
  <c r="Z66" i="85"/>
  <c r="AYD2" i="119" s="1"/>
  <c r="AB63" i="85"/>
  <c r="AYQ2" i="119" s="1"/>
  <c r="X66" i="85"/>
  <c r="AXP2" i="119" s="1"/>
  <c r="AB59" i="85"/>
  <c r="AYP2" i="119" s="1"/>
  <c r="AB30" i="85"/>
  <c r="AYI2" i="119" s="1"/>
  <c r="AB46" i="85"/>
  <c r="AYM2" i="119" s="1"/>
  <c r="ATS2" i="119"/>
  <c r="AB66" i="85" l="1"/>
  <c r="AYR2" i="119" s="1"/>
  <c r="AUX2" i="119"/>
  <c r="AZZ2" i="119"/>
  <c r="U66" i="85"/>
  <c r="AXB2" i="119" s="1"/>
  <c r="R66" i="85"/>
  <c r="AWN2" i="119" s="1"/>
  <c r="O66" i="85"/>
  <c r="AVZ2" i="119" s="1"/>
  <c r="L66" i="85"/>
  <c r="AVL2" i="119" s="1"/>
  <c r="Q21" i="16"/>
  <c r="J21" i="16"/>
  <c r="QM2" i="119"/>
  <c r="QI2" i="119"/>
  <c r="QE2" i="119"/>
  <c r="GA2" i="119"/>
  <c r="FI2" i="119"/>
  <c r="EP2" i="119"/>
  <c r="DW2" i="119"/>
  <c r="DH2" i="119"/>
  <c r="CU2" i="119"/>
  <c r="VI2" i="119" l="1"/>
  <c r="TW2" i="127"/>
  <c r="VM2" i="119"/>
  <c r="UA2" i="127"/>
  <c r="SC2" i="119"/>
  <c r="HK2" i="119" l="1"/>
  <c r="CB2" i="119"/>
  <c r="GS2" i="119"/>
  <c r="GR2" i="119"/>
  <c r="GQ2" i="119"/>
  <c r="GP2" i="119"/>
  <c r="GO2" i="119"/>
  <c r="GN2" i="119"/>
  <c r="GM2" i="119"/>
  <c r="GL2" i="119"/>
  <c r="GK2" i="119"/>
  <c r="GJ2" i="119"/>
  <c r="GI2" i="119"/>
  <c r="GH2" i="119"/>
  <c r="GG2" i="119"/>
  <c r="GF2" i="119"/>
  <c r="GE2" i="119"/>
  <c r="GD2" i="119"/>
  <c r="GC2" i="119"/>
  <c r="GB2" i="119"/>
  <c r="GT2" i="119" l="1"/>
  <c r="X72" i="9" l="1"/>
  <c r="QP2" i="119" l="1"/>
  <c r="QN2" i="1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 Shahida Jamil</author>
  </authors>
  <commentList>
    <comment ref="S14" authorId="0" shapeId="0" xr:uid="{00000000-0006-0000-0200-000001000000}">
      <text>
        <r>
          <rPr>
            <b/>
            <sz val="9"/>
            <color rgb="FF000000"/>
            <rFont val="Tahoma"/>
            <family val="2"/>
          </rPr>
          <t xml:space="preserve">Sila isi di sini
</t>
        </r>
        <r>
          <rPr>
            <i/>
            <sz val="9"/>
            <color rgb="FF000000"/>
            <rFont val="Tahoma"/>
            <family val="2"/>
          </rPr>
          <t>Please fill in here</t>
        </r>
      </text>
    </comment>
    <comment ref="AC22" authorId="0" shapeId="0" xr:uid="{00000000-0006-0000-0200-000002000000}">
      <text>
        <r>
          <rPr>
            <b/>
            <sz val="9"/>
            <color indexed="81"/>
            <rFont val="Tahoma"/>
            <family val="2"/>
          </rPr>
          <t xml:space="preserve">Sila isi di sini
</t>
        </r>
        <r>
          <rPr>
            <i/>
            <sz val="9"/>
            <color indexed="81"/>
            <rFont val="Tahoma"/>
            <family val="2"/>
          </rPr>
          <t>Please fill in here</t>
        </r>
      </text>
    </comment>
    <comment ref="E30" authorId="0" shapeId="0" xr:uid="{9E74FB52-F381-4908-9250-6ED0973CB0DB}">
      <text>
        <r>
          <rPr>
            <b/>
            <sz val="9"/>
            <color indexed="81"/>
            <rFont val="Tahoma"/>
            <family val="2"/>
          </rPr>
          <t xml:space="preserve">Sila isi di sini
</t>
        </r>
        <r>
          <rPr>
            <i/>
            <sz val="9"/>
            <color indexed="81"/>
            <rFont val="Tahoma"/>
            <family val="2"/>
          </rPr>
          <t>Please fill in here</t>
        </r>
      </text>
    </comment>
    <comment ref="H30" authorId="0" shapeId="0" xr:uid="{CABA395D-57E7-4484-957D-517BFC97F485}">
      <text>
        <r>
          <rPr>
            <b/>
            <sz val="9"/>
            <color indexed="81"/>
            <rFont val="Tahoma"/>
            <family val="2"/>
          </rPr>
          <t xml:space="preserve">Sila isi di sini
</t>
        </r>
        <r>
          <rPr>
            <i/>
            <sz val="9"/>
            <color indexed="81"/>
            <rFont val="Tahoma"/>
            <family val="2"/>
          </rPr>
          <t>Please fill in here</t>
        </r>
      </text>
    </comment>
    <comment ref="L30" authorId="0" shapeId="0" xr:uid="{6FA3D60A-F22D-4FFA-9441-AB9D7C458EB0}">
      <text>
        <r>
          <rPr>
            <b/>
            <sz val="9"/>
            <color indexed="81"/>
            <rFont val="Tahoma"/>
            <family val="2"/>
          </rPr>
          <t xml:space="preserve">Sila isi di sini
</t>
        </r>
        <r>
          <rPr>
            <i/>
            <sz val="9"/>
            <color indexed="81"/>
            <rFont val="Tahoma"/>
            <family val="2"/>
          </rPr>
          <t>Please fill in here</t>
        </r>
      </text>
    </comment>
    <comment ref="U30" authorId="0" shapeId="0" xr:uid="{DEAE859F-7156-497B-A12D-DF0493F078B1}">
      <text>
        <r>
          <rPr>
            <b/>
            <sz val="9"/>
            <color indexed="81"/>
            <rFont val="Tahoma"/>
            <family val="2"/>
          </rPr>
          <t xml:space="preserve">Sila isi di sini
</t>
        </r>
        <r>
          <rPr>
            <i/>
            <sz val="9"/>
            <color indexed="81"/>
            <rFont val="Tahoma"/>
            <family val="2"/>
          </rPr>
          <t>Please fill in here</t>
        </r>
      </text>
    </comment>
    <comment ref="Z30" authorId="0" shapeId="0" xr:uid="{4EB1071E-7E58-44A3-B1E0-398C4AB675F4}">
      <text>
        <r>
          <rPr>
            <b/>
            <sz val="9"/>
            <color indexed="81"/>
            <rFont val="Tahoma"/>
            <family val="2"/>
          </rPr>
          <t xml:space="preserve">Sila isi di sini
</t>
        </r>
        <r>
          <rPr>
            <i/>
            <sz val="9"/>
            <color indexed="81"/>
            <rFont val="Tahoma"/>
            <family val="2"/>
          </rPr>
          <t>Please fill in here</t>
        </r>
      </text>
    </comment>
    <comment ref="AD30" authorId="0" shapeId="0" xr:uid="{928B690A-ED91-49CB-B0D7-964CFD6E4D92}">
      <text>
        <r>
          <rPr>
            <b/>
            <sz val="9"/>
            <color indexed="81"/>
            <rFont val="Tahoma"/>
            <family val="2"/>
          </rPr>
          <t xml:space="preserve">Sila isi di sini
</t>
        </r>
        <r>
          <rPr>
            <i/>
            <sz val="9"/>
            <color indexed="81"/>
            <rFont val="Tahoma"/>
            <family val="2"/>
          </rPr>
          <t>Please fill in here</t>
        </r>
      </text>
    </comment>
    <comment ref="B37" authorId="0" shapeId="0" xr:uid="{00000000-0006-0000-0200-000011000000}">
      <text>
        <r>
          <rPr>
            <b/>
            <sz val="9"/>
            <color indexed="81"/>
            <rFont val="Tahoma"/>
            <family val="2"/>
          </rPr>
          <t xml:space="preserve">Sila isi di sini
</t>
        </r>
        <r>
          <rPr>
            <i/>
            <sz val="9"/>
            <color indexed="81"/>
            <rFont val="Tahoma"/>
            <family val="2"/>
          </rPr>
          <t>Please fill in here</t>
        </r>
      </text>
    </comment>
    <comment ref="B43" authorId="0" shapeId="0" xr:uid="{09208E0A-B4AC-4EB4-BA43-49F8D6B45F87}">
      <text>
        <r>
          <rPr>
            <b/>
            <sz val="9"/>
            <color indexed="81"/>
            <rFont val="Tahoma"/>
            <family val="2"/>
          </rPr>
          <t xml:space="preserve">Sila isi di sini
</t>
        </r>
        <r>
          <rPr>
            <i/>
            <sz val="9"/>
            <color indexed="81"/>
            <rFont val="Tahoma"/>
            <family val="2"/>
          </rPr>
          <t>Please fill in here</t>
        </r>
      </text>
    </comment>
    <comment ref="AC46" authorId="0" shapeId="0" xr:uid="{4C63F4C3-B9F7-49E7-8F86-C59FEC302E27}">
      <text>
        <r>
          <rPr>
            <b/>
            <sz val="9"/>
            <color indexed="81"/>
            <rFont val="Tahoma"/>
            <family val="2"/>
          </rPr>
          <t xml:space="preserve">Sila isi di sini
</t>
        </r>
        <r>
          <rPr>
            <i/>
            <sz val="9"/>
            <color indexed="81"/>
            <rFont val="Tahoma"/>
            <family val="2"/>
          </rPr>
          <t>Please fill in here</t>
        </r>
      </text>
    </comment>
    <comment ref="I52" authorId="0" shapeId="0" xr:uid="{A78A4270-8E40-4F12-8FB9-BB2E4849F499}">
      <text>
        <r>
          <rPr>
            <b/>
            <sz val="9"/>
            <color indexed="81"/>
            <rFont val="Tahoma"/>
            <family val="2"/>
          </rPr>
          <t xml:space="preserve">Sila isi di sini
</t>
        </r>
        <r>
          <rPr>
            <i/>
            <sz val="9"/>
            <color indexed="81"/>
            <rFont val="Tahoma"/>
            <family val="2"/>
          </rPr>
          <t>Please fill in here</t>
        </r>
      </text>
    </comment>
    <comment ref="I56" authorId="0" shapeId="0" xr:uid="{EC5AFA85-9D8F-4C10-B475-F9C51810C63E}">
      <text>
        <r>
          <rPr>
            <b/>
            <sz val="9"/>
            <color indexed="81"/>
            <rFont val="Tahoma"/>
            <family val="2"/>
          </rPr>
          <t xml:space="preserve">Sila isi di sini
</t>
        </r>
        <r>
          <rPr>
            <i/>
            <sz val="9"/>
            <color indexed="81"/>
            <rFont val="Tahoma"/>
            <family val="2"/>
          </rPr>
          <t>Please fill in here</t>
        </r>
      </text>
    </comment>
    <comment ref="B96" authorId="0" shapeId="0" xr:uid="{EFFB0C0E-6137-491F-A56A-B949EB6B7FD9}">
      <text>
        <r>
          <rPr>
            <b/>
            <sz val="9"/>
            <color indexed="81"/>
            <rFont val="Tahoma"/>
            <family val="2"/>
          </rPr>
          <t xml:space="preserve">Sila isi di sini
</t>
        </r>
        <r>
          <rPr>
            <i/>
            <sz val="9"/>
            <color indexed="81"/>
            <rFont val="Tahoma"/>
            <family val="2"/>
          </rPr>
          <t>Please fill in here</t>
        </r>
      </text>
    </comment>
    <comment ref="AB105" authorId="0" shapeId="0" xr:uid="{43EBBDF1-6E22-46E6-AF72-3858B9A2FE9A}">
      <text>
        <r>
          <rPr>
            <b/>
            <sz val="9"/>
            <color indexed="81"/>
            <rFont val="Tahoma"/>
            <family val="2"/>
          </rPr>
          <t xml:space="preserve">Sila isi di sini
</t>
        </r>
        <r>
          <rPr>
            <i/>
            <sz val="9"/>
            <color indexed="81"/>
            <rFont val="Tahoma"/>
            <family val="2"/>
          </rPr>
          <t>Please fill in here</t>
        </r>
      </text>
    </comment>
    <comment ref="AB108" authorId="0" shapeId="0" xr:uid="{B911EF16-A226-48A7-AEA3-1D758772BE1D}">
      <text>
        <r>
          <rPr>
            <b/>
            <sz val="9"/>
            <color indexed="81"/>
            <rFont val="Tahoma"/>
            <family val="2"/>
          </rPr>
          <t xml:space="preserve">Sila isi di sini
</t>
        </r>
        <r>
          <rPr>
            <i/>
            <sz val="9"/>
            <color indexed="81"/>
            <rFont val="Tahoma"/>
            <family val="2"/>
          </rPr>
          <t>Please fill in here</t>
        </r>
      </text>
    </comment>
    <comment ref="AB111" authorId="0" shapeId="0" xr:uid="{DB170C52-D9C1-4097-9170-9ADEFB830C92}">
      <text>
        <r>
          <rPr>
            <b/>
            <sz val="9"/>
            <color indexed="81"/>
            <rFont val="Tahoma"/>
            <family val="2"/>
          </rPr>
          <t xml:space="preserve">Sila isi di sini
</t>
        </r>
        <r>
          <rPr>
            <i/>
            <sz val="9"/>
            <color indexed="81"/>
            <rFont val="Tahoma"/>
            <family val="2"/>
          </rPr>
          <t>Please fill in here</t>
        </r>
      </text>
    </comment>
    <comment ref="AC119" authorId="0" shapeId="0" xr:uid="{89A3FD0A-9E5D-46E9-B7B9-63255723C27C}">
      <text>
        <r>
          <rPr>
            <b/>
            <sz val="9"/>
            <color indexed="81"/>
            <rFont val="Tahoma"/>
            <family val="2"/>
          </rPr>
          <t xml:space="preserve">Sila isi di sini
</t>
        </r>
        <r>
          <rPr>
            <i/>
            <sz val="9"/>
            <color indexed="81"/>
            <rFont val="Tahoma"/>
            <family val="2"/>
          </rPr>
          <t>Please fill in here</t>
        </r>
      </text>
    </comment>
    <comment ref="C125" authorId="0" shapeId="0" xr:uid="{0A66896A-77AD-4473-90DB-108916A23E75}">
      <text>
        <r>
          <rPr>
            <b/>
            <sz val="9"/>
            <color indexed="81"/>
            <rFont val="Tahoma"/>
            <family val="2"/>
          </rPr>
          <t xml:space="preserve">Sila isi di sini
</t>
        </r>
        <r>
          <rPr>
            <i/>
            <sz val="9"/>
            <color indexed="81"/>
            <rFont val="Tahoma"/>
            <family val="2"/>
          </rPr>
          <t>Please fill in here</t>
        </r>
      </text>
    </comment>
    <comment ref="AC127" authorId="0" shapeId="0" xr:uid="{99F6FB03-4440-4DD6-8221-993C52AE10CA}">
      <text>
        <r>
          <rPr>
            <b/>
            <sz val="9"/>
            <color indexed="81"/>
            <rFont val="Tahoma"/>
            <family val="2"/>
          </rPr>
          <t xml:space="preserve">Sila isi di sini
</t>
        </r>
        <r>
          <rPr>
            <i/>
            <sz val="9"/>
            <color indexed="81"/>
            <rFont val="Tahoma"/>
            <family val="2"/>
          </rPr>
          <t>Please fill in here</t>
        </r>
      </text>
    </comment>
    <comment ref="C133" authorId="0" shapeId="0" xr:uid="{21E3BBDB-B70D-4873-9E6E-0BA72CE867D0}">
      <text>
        <r>
          <rPr>
            <b/>
            <sz val="9"/>
            <color indexed="81"/>
            <rFont val="Tahoma"/>
            <family val="2"/>
          </rPr>
          <t xml:space="preserve">Sila isi di sini
</t>
        </r>
        <r>
          <rPr>
            <i/>
            <sz val="9"/>
            <color indexed="81"/>
            <rFont val="Tahoma"/>
            <family val="2"/>
          </rPr>
          <t>Please fill in here</t>
        </r>
      </text>
    </comment>
    <comment ref="AC135" authorId="0" shapeId="0" xr:uid="{5DE9E0C4-E47C-4537-BE07-792C6DBD7283}">
      <text>
        <r>
          <rPr>
            <b/>
            <sz val="9"/>
            <color indexed="81"/>
            <rFont val="Tahoma"/>
            <family val="2"/>
          </rPr>
          <t xml:space="preserve">Sila isi di sini
</t>
        </r>
        <r>
          <rPr>
            <i/>
            <sz val="9"/>
            <color indexed="81"/>
            <rFont val="Tahoma"/>
            <family val="2"/>
          </rPr>
          <t>Please fill in here</t>
        </r>
      </text>
    </comment>
    <comment ref="J148" authorId="0" shapeId="0" xr:uid="{A2D9ABEC-E818-4ECB-9C97-88192FB80B49}">
      <text>
        <r>
          <rPr>
            <b/>
            <sz val="9"/>
            <color indexed="81"/>
            <rFont val="Tahoma"/>
            <family val="2"/>
          </rPr>
          <t xml:space="preserve">Sila isi di sini
</t>
        </r>
        <r>
          <rPr>
            <i/>
            <sz val="9"/>
            <color indexed="81"/>
            <rFont val="Tahoma"/>
            <family val="2"/>
          </rPr>
          <t>Please fill in here</t>
        </r>
      </text>
    </comment>
    <comment ref="AB148" authorId="0" shapeId="0" xr:uid="{F7F203DB-7690-4CAE-95F9-AA05ECEF814B}">
      <text>
        <r>
          <rPr>
            <b/>
            <sz val="9"/>
            <color indexed="81"/>
            <rFont val="Tahoma"/>
            <family val="2"/>
          </rPr>
          <t xml:space="preserve">Sila isi di sini
</t>
        </r>
        <r>
          <rPr>
            <i/>
            <sz val="9"/>
            <color indexed="81"/>
            <rFont val="Tahoma"/>
            <family val="2"/>
          </rPr>
          <t>Please fill in here</t>
        </r>
      </text>
    </comment>
    <comment ref="J151" authorId="0" shapeId="0" xr:uid="{77C15F03-C20F-4A97-A0D3-CAF8BD487244}">
      <text>
        <r>
          <rPr>
            <b/>
            <sz val="9"/>
            <color indexed="81"/>
            <rFont val="Tahoma"/>
            <family val="2"/>
          </rPr>
          <t xml:space="preserve">Sila isi di sini
</t>
        </r>
        <r>
          <rPr>
            <i/>
            <sz val="9"/>
            <color indexed="81"/>
            <rFont val="Tahoma"/>
            <family val="2"/>
          </rPr>
          <t>Please fill in here</t>
        </r>
      </text>
    </comment>
    <comment ref="AB151" authorId="0" shapeId="0" xr:uid="{27ED9E47-617B-4758-8155-E4FC85DA77F9}">
      <text>
        <r>
          <rPr>
            <b/>
            <sz val="9"/>
            <color indexed="81"/>
            <rFont val="Tahoma"/>
            <family val="2"/>
          </rPr>
          <t xml:space="preserve">Sila isi di sini
</t>
        </r>
        <r>
          <rPr>
            <i/>
            <sz val="9"/>
            <color indexed="81"/>
            <rFont val="Tahoma"/>
            <family val="2"/>
          </rPr>
          <t>Please fill in here</t>
        </r>
      </text>
    </comment>
    <comment ref="C207" authorId="0" shapeId="0" xr:uid="{00000000-0006-0000-0200-000018000000}">
      <text>
        <r>
          <rPr>
            <b/>
            <sz val="9"/>
            <color indexed="81"/>
            <rFont val="Tahoma"/>
            <family val="2"/>
          </rPr>
          <t xml:space="preserve">Sila isi di sini
</t>
        </r>
        <r>
          <rPr>
            <i/>
            <sz val="9"/>
            <color indexed="81"/>
            <rFont val="Tahoma"/>
            <family val="2"/>
          </rPr>
          <t>Please fill in here</t>
        </r>
      </text>
    </comment>
    <comment ref="AB210" authorId="0" shapeId="0" xr:uid="{925E24F3-045A-4FAC-9930-1644E99569CE}">
      <text>
        <r>
          <rPr>
            <b/>
            <sz val="9"/>
            <color indexed="81"/>
            <rFont val="Tahoma"/>
            <family val="2"/>
          </rPr>
          <t xml:space="preserve">Sila isi di sini
</t>
        </r>
        <r>
          <rPr>
            <i/>
            <sz val="9"/>
            <color indexed="81"/>
            <rFont val="Tahoma"/>
            <family val="2"/>
          </rPr>
          <t>Please fill in here</t>
        </r>
      </text>
    </comment>
    <comment ref="C221" authorId="0" shapeId="0" xr:uid="{00000000-0006-0000-0200-000019000000}">
      <text>
        <r>
          <rPr>
            <b/>
            <sz val="9"/>
            <color indexed="81"/>
            <rFont val="Tahoma"/>
            <family val="2"/>
          </rPr>
          <t xml:space="preserve">Sila isi di sini
</t>
        </r>
        <r>
          <rPr>
            <i/>
            <sz val="9"/>
            <color indexed="81"/>
            <rFont val="Tahoma"/>
            <family val="2"/>
          </rPr>
          <t>Please fill in here</t>
        </r>
      </text>
    </comment>
    <comment ref="AB224" authorId="0" shapeId="0" xr:uid="{31241C82-7FF0-49A0-89A2-9E1C75041938}">
      <text>
        <r>
          <rPr>
            <b/>
            <sz val="9"/>
            <color indexed="81"/>
            <rFont val="Tahoma"/>
            <family val="2"/>
          </rPr>
          <t xml:space="preserve">Sila isi di sini
</t>
        </r>
        <r>
          <rPr>
            <i/>
            <sz val="9"/>
            <color indexed="81"/>
            <rFont val="Tahoma"/>
            <family val="2"/>
          </rPr>
          <t>Please fill in here</t>
        </r>
      </text>
    </comment>
    <comment ref="C231" authorId="0" shapeId="0" xr:uid="{00000000-0006-0000-0200-00001A000000}">
      <text>
        <r>
          <rPr>
            <b/>
            <sz val="9"/>
            <color indexed="81"/>
            <rFont val="Tahoma"/>
            <family val="2"/>
          </rPr>
          <t xml:space="preserve">Sila isi di sini
</t>
        </r>
        <r>
          <rPr>
            <i/>
            <sz val="9"/>
            <color indexed="81"/>
            <rFont val="Tahoma"/>
            <family val="2"/>
          </rPr>
          <t>Please fill in here</t>
        </r>
      </text>
    </comment>
    <comment ref="AB234" authorId="0" shapeId="0" xr:uid="{B17B42B7-F5B2-4671-A24E-113D02E0A271}">
      <text>
        <r>
          <rPr>
            <b/>
            <sz val="9"/>
            <color indexed="81"/>
            <rFont val="Tahoma"/>
            <family val="2"/>
          </rPr>
          <t xml:space="preserve">Sila isi di sini
</t>
        </r>
        <r>
          <rPr>
            <i/>
            <sz val="9"/>
            <color indexed="81"/>
            <rFont val="Tahoma"/>
            <family val="2"/>
          </rPr>
          <t>Please fill in here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J9" authorId="0" shapeId="0" xr:uid="{00000000-0006-0000-0C00-000001000000}">
      <text>
        <r>
          <rPr>
            <b/>
            <sz val="8"/>
            <color indexed="8"/>
            <rFont val="Tahoma"/>
            <family val="2"/>
          </rPr>
          <t xml:space="preserve">Sila isi di sini
</t>
        </r>
        <r>
          <rPr>
            <i/>
            <sz val="8"/>
            <color indexed="8"/>
            <rFont val="Tahoma"/>
            <family val="2"/>
          </rPr>
          <t>Please fill in here</t>
        </r>
      </text>
    </comment>
    <comment ref="Q9" authorId="0" shapeId="0" xr:uid="{00000000-0006-0000-0C00-000002000000}">
      <text>
        <r>
          <rPr>
            <b/>
            <sz val="8"/>
            <color indexed="8"/>
            <rFont val="Tahoma"/>
            <family val="2"/>
          </rPr>
          <t xml:space="preserve">Sila isi di sini
</t>
        </r>
        <r>
          <rPr>
            <i/>
            <sz val="8"/>
            <color indexed="8"/>
            <rFont val="Tahoma"/>
            <family val="2"/>
          </rPr>
          <t>Please fill in here</t>
        </r>
      </text>
    </comment>
    <comment ref="J13" authorId="0" shapeId="0" xr:uid="{00000000-0006-0000-0C00-000003000000}">
      <text>
        <r>
          <rPr>
            <b/>
            <sz val="8"/>
            <color indexed="8"/>
            <rFont val="Tahoma"/>
            <family val="2"/>
          </rPr>
          <t xml:space="preserve">Sila isi di sini
</t>
        </r>
        <r>
          <rPr>
            <i/>
            <sz val="8"/>
            <color indexed="8"/>
            <rFont val="Tahoma"/>
            <family val="2"/>
          </rPr>
          <t>Please fill in here</t>
        </r>
      </text>
    </comment>
    <comment ref="Q13" authorId="0" shapeId="0" xr:uid="{00000000-0006-0000-0C00-000004000000}">
      <text>
        <r>
          <rPr>
            <b/>
            <sz val="8"/>
            <color indexed="8"/>
            <rFont val="Tahoma"/>
            <family val="2"/>
          </rPr>
          <t xml:space="preserve">Sila isi di sini
</t>
        </r>
        <r>
          <rPr>
            <i/>
            <sz val="8"/>
            <color indexed="8"/>
            <rFont val="Tahoma"/>
            <family val="2"/>
          </rPr>
          <t>Please fill in here</t>
        </r>
      </text>
    </comment>
    <comment ref="J17" authorId="0" shapeId="0" xr:uid="{00000000-0006-0000-0C00-000005000000}">
      <text>
        <r>
          <rPr>
            <b/>
            <sz val="8"/>
            <color indexed="8"/>
            <rFont val="Tahoma"/>
            <family val="2"/>
          </rPr>
          <t xml:space="preserve">Sila isi di sini
</t>
        </r>
        <r>
          <rPr>
            <i/>
            <sz val="8"/>
            <color indexed="8"/>
            <rFont val="Tahoma"/>
            <family val="2"/>
          </rPr>
          <t>Please fill in here</t>
        </r>
      </text>
    </comment>
    <comment ref="Q17" authorId="0" shapeId="0" xr:uid="{00000000-0006-0000-0C00-000006000000}">
      <text>
        <r>
          <rPr>
            <b/>
            <sz val="8"/>
            <color indexed="8"/>
            <rFont val="Tahoma"/>
            <family val="2"/>
          </rPr>
          <t xml:space="preserve">Sila isi di sini
</t>
        </r>
        <r>
          <rPr>
            <i/>
            <sz val="8"/>
            <color indexed="8"/>
            <rFont val="Tahoma"/>
            <family val="2"/>
          </rPr>
          <t>Please fill in here</t>
        </r>
      </text>
    </comment>
    <comment ref="J21" authorId="0" shapeId="0" xr:uid="{00000000-0006-0000-0C00-000007000000}">
      <text>
        <r>
          <rPr>
            <b/>
            <sz val="8"/>
            <color indexed="8"/>
            <rFont val="Tahoma"/>
            <family val="2"/>
          </rPr>
          <t xml:space="preserve">Pengiraan automatik
</t>
        </r>
        <r>
          <rPr>
            <i/>
            <sz val="8"/>
            <color indexed="8"/>
            <rFont val="Tahoma"/>
            <family val="2"/>
          </rPr>
          <t>Automatic calculation</t>
        </r>
      </text>
    </comment>
    <comment ref="Q21" authorId="0" shapeId="0" xr:uid="{00000000-0006-0000-0C00-000008000000}">
      <text>
        <r>
          <rPr>
            <b/>
            <sz val="8"/>
            <color indexed="8"/>
            <rFont val="Tahoma"/>
            <family val="2"/>
          </rPr>
          <t xml:space="preserve">Pengiraan automatik
</t>
        </r>
        <r>
          <rPr>
            <i/>
            <sz val="8"/>
            <color indexed="8"/>
            <rFont val="Tahoma"/>
            <family val="2"/>
          </rPr>
          <t>Automatic calculation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wanaida</author>
    <author>Nor Shahida Jamil</author>
  </authors>
  <commentList>
    <comment ref="G12" authorId="0" shapeId="0" xr:uid="{00000000-0006-0000-0D00-000001000000}">
      <text>
        <r>
          <rPr>
            <b/>
            <sz val="8"/>
            <color indexed="81"/>
            <rFont val="Times New Roman"/>
            <family val="1"/>
          </rPr>
          <t xml:space="preserve">Sila isi di sini
</t>
        </r>
        <r>
          <rPr>
            <i/>
            <sz val="8"/>
            <color indexed="81"/>
            <rFont val="Times New Roman"/>
            <family val="1"/>
          </rPr>
          <t>Please fill in here</t>
        </r>
      </text>
    </comment>
    <comment ref="P12" authorId="0" shapeId="0" xr:uid="{00000000-0006-0000-0D00-000002000000}">
      <text>
        <r>
          <rPr>
            <b/>
            <sz val="8"/>
            <color indexed="81"/>
            <rFont val="Times New Roman"/>
            <family val="1"/>
          </rPr>
          <t xml:space="preserve">Sila isi di sini
</t>
        </r>
        <r>
          <rPr>
            <i/>
            <sz val="8"/>
            <color indexed="81"/>
            <rFont val="Times New Roman"/>
            <family val="1"/>
          </rPr>
          <t>Please fill in here</t>
        </r>
      </text>
    </comment>
    <comment ref="U24" authorId="1" shapeId="0" xr:uid="{00000000-0006-0000-0D00-000003000000}">
      <text>
        <r>
          <rPr>
            <b/>
            <sz val="8"/>
            <color indexed="81"/>
            <rFont val="Arial"/>
            <family val="2"/>
          </rPr>
          <t>Sila isi '1' jika berkaitan dan '0' bagi yang tidak berkaitan.</t>
        </r>
        <r>
          <rPr>
            <sz val="8"/>
            <color indexed="81"/>
            <rFont val="Arial"/>
            <family val="2"/>
          </rPr>
          <t xml:space="preserve">
</t>
        </r>
        <r>
          <rPr>
            <i/>
            <sz val="8"/>
            <color indexed="81"/>
            <rFont val="Arial"/>
            <family val="2"/>
          </rPr>
          <t>Please fill in '1' if relevant and '0' for not relevant.</t>
        </r>
      </text>
    </comment>
    <comment ref="U27" authorId="1" shapeId="0" xr:uid="{00000000-0006-0000-0D00-000004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30" authorId="1" shapeId="0" xr:uid="{00000000-0006-0000-0D00-000005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33" authorId="1" shapeId="0" xr:uid="{00000000-0006-0000-0D00-000006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36" authorId="1" shapeId="0" xr:uid="{00000000-0006-0000-0D00-000007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39" authorId="1" shapeId="0" xr:uid="{00000000-0006-0000-0D00-000008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42" authorId="1" shapeId="0" xr:uid="{00000000-0006-0000-0D00-000009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45" authorId="1" shapeId="0" xr:uid="{00000000-0006-0000-0D00-00000A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48" authorId="1" shapeId="0" xr:uid="{00000000-0006-0000-0D00-00000B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51" authorId="1" shapeId="0" xr:uid="{00000000-0006-0000-0D00-00000C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54" authorId="1" shapeId="0" xr:uid="{00000000-0006-0000-0D00-00000D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57" authorId="1" shapeId="0" xr:uid="{00000000-0006-0000-0D00-00000E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60" authorId="1" shapeId="0" xr:uid="{00000000-0006-0000-0D00-00000F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63" authorId="1" shapeId="0" xr:uid="{00000000-0006-0000-0D00-000010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66" authorId="1" shapeId="0" xr:uid="{00000000-0006-0000-0D00-000011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69" authorId="1" shapeId="0" xr:uid="{00000000-0006-0000-0D00-000012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U72" authorId="1" shapeId="0" xr:uid="{00000000-0006-0000-0D00-000013000000}">
      <text>
        <r>
          <rPr>
            <b/>
            <sz val="8"/>
            <color indexed="81"/>
            <rFont val="Arial"/>
            <family val="2"/>
          </rPr>
          <t xml:space="preserve">Sila isi '1' jika berkaitan dan '0' bagi yang tidak berkaitan.
</t>
        </r>
        <r>
          <rPr>
            <i/>
            <sz val="8"/>
            <color indexed="81"/>
            <rFont val="Arial"/>
            <family val="2"/>
          </rPr>
          <t>Please fill in '1' if relevant and '0' for not relevant.</t>
        </r>
      </text>
    </comment>
    <comment ref="D76" authorId="1" shapeId="0" xr:uid="{00000000-0006-0000-0D00-000014000000}">
      <text>
        <r>
          <rPr>
            <b/>
            <sz val="8"/>
            <color rgb="FF000000"/>
            <rFont val="Tahoma"/>
            <family val="2"/>
          </rPr>
          <t xml:space="preserve">Sila isi di sini
</t>
        </r>
        <r>
          <rPr>
            <i/>
            <sz val="8"/>
            <color rgb="FF000000"/>
            <rFont val="Tahoma"/>
            <family val="2"/>
          </rPr>
          <t>Please fill in here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wanaida</author>
    <author>Nor Shahida Jamil</author>
  </authors>
  <commentList>
    <comment ref="L17" authorId="0" shapeId="0" xr:uid="{00000000-0006-0000-0E00-000001000000}">
      <text>
        <r>
          <rPr>
            <b/>
            <sz val="8"/>
            <color rgb="FF000000"/>
            <rFont val="Tahoma"/>
            <family val="2"/>
          </rPr>
          <t xml:space="preserve">Sila isi di sini
</t>
        </r>
        <r>
          <rPr>
            <i/>
            <sz val="8"/>
            <color rgb="FF000000"/>
            <rFont val="Tahoma"/>
            <family val="2"/>
          </rPr>
          <t>Please fill in here</t>
        </r>
      </text>
    </comment>
    <comment ref="P17" authorId="1" shapeId="0" xr:uid="{00000000-0006-0000-0E00-000002000000}">
      <text>
        <r>
          <rPr>
            <b/>
            <sz val="8"/>
            <color rgb="FF000000"/>
            <rFont val="Tahoma"/>
            <family val="2"/>
          </rPr>
          <t xml:space="preserve">Sila isi di sini
</t>
        </r>
        <r>
          <rPr>
            <i/>
            <sz val="8"/>
            <color rgb="FF000000"/>
            <rFont val="Tahoma"/>
            <family val="2"/>
          </rPr>
          <t>Please fill in here</t>
        </r>
      </text>
    </comment>
    <comment ref="L20" authorId="0" shapeId="0" xr:uid="{00000000-0006-0000-0E00-000003000000}">
      <text>
        <r>
          <rPr>
            <b/>
            <sz val="9"/>
            <color rgb="FF000000"/>
            <rFont val="Times New Roman"/>
            <family val="1"/>
          </rPr>
          <t xml:space="preserve">Sila isi di sini
</t>
        </r>
        <r>
          <rPr>
            <i/>
            <sz val="9"/>
            <color rgb="FF000000"/>
            <rFont val="Times New Roman"/>
            <family val="1"/>
          </rPr>
          <t>Please fill in here</t>
        </r>
      </text>
    </comment>
    <comment ref="P20" authorId="1" shapeId="0" xr:uid="{00000000-0006-0000-0E00-000004000000}">
      <text>
        <r>
          <rPr>
            <b/>
            <sz val="8"/>
            <color rgb="FF000000"/>
            <rFont val="Tahoma"/>
            <family val="2"/>
          </rPr>
          <t xml:space="preserve">Sila isi di sini
</t>
        </r>
        <r>
          <rPr>
            <i/>
            <sz val="8"/>
            <color rgb="FF000000"/>
            <rFont val="Tahoma"/>
            <family val="2"/>
          </rPr>
          <t>Please fill in here</t>
        </r>
      </text>
    </comment>
    <comment ref="L23" authorId="0" shapeId="0" xr:uid="{47CAEDAC-6718-40AD-B7B6-BCB0AB48C890}">
      <text>
        <r>
          <rPr>
            <b/>
            <sz val="9"/>
            <color rgb="FF000000"/>
            <rFont val="Times New Roman"/>
            <family val="1"/>
          </rPr>
          <t xml:space="preserve">Sila isi di sini
</t>
        </r>
        <r>
          <rPr>
            <i/>
            <sz val="9"/>
            <color rgb="FF000000"/>
            <rFont val="Times New Roman"/>
            <family val="1"/>
          </rPr>
          <t>Please fill in here</t>
        </r>
      </text>
    </comment>
    <comment ref="P23" authorId="1" shapeId="0" xr:uid="{231F26EF-B4E9-4C97-BF6A-1BF06A07EB58}">
      <text>
        <r>
          <rPr>
            <b/>
            <sz val="8"/>
            <color rgb="FF000000"/>
            <rFont val="Tahoma"/>
            <family val="2"/>
          </rPr>
          <t xml:space="preserve">Sila isi di sini
</t>
        </r>
        <r>
          <rPr>
            <i/>
            <sz val="8"/>
            <color rgb="FF000000"/>
            <rFont val="Tahoma"/>
            <family val="2"/>
          </rPr>
          <t>Please fill in here</t>
        </r>
      </text>
    </comment>
    <comment ref="L28" authorId="0" shapeId="0" xr:uid="{636C449B-A8E2-4E61-A1A5-EEF446EDAF44}">
      <text>
        <r>
          <rPr>
            <b/>
            <sz val="9"/>
            <color rgb="FF000000"/>
            <rFont val="Times New Roman"/>
            <family val="1"/>
          </rPr>
          <t xml:space="preserve">Sila isi di sini
</t>
        </r>
        <r>
          <rPr>
            <i/>
            <sz val="9"/>
            <color rgb="FF000000"/>
            <rFont val="Times New Roman"/>
            <family val="1"/>
          </rPr>
          <t>Please fill in here</t>
        </r>
      </text>
    </comment>
    <comment ref="P28" authorId="1" shapeId="0" xr:uid="{C4C126F4-5F07-4945-8523-B18189A4670B}">
      <text>
        <r>
          <rPr>
            <b/>
            <sz val="8"/>
            <color rgb="FF000000"/>
            <rFont val="Tahoma"/>
            <family val="2"/>
          </rPr>
          <t xml:space="preserve">Sila isi di sini
</t>
        </r>
        <r>
          <rPr>
            <i/>
            <sz val="8"/>
            <color rgb="FF000000"/>
            <rFont val="Tahoma"/>
            <family val="2"/>
          </rPr>
          <t>Please fill in here</t>
        </r>
      </text>
    </comment>
    <comment ref="L32" authorId="0" shapeId="0" xr:uid="{00000000-0006-0000-0E00-000008000000}">
      <text>
        <r>
          <rPr>
            <b/>
            <sz val="9"/>
            <color rgb="FF000000"/>
            <rFont val="Times New Roman"/>
            <family val="1"/>
          </rPr>
          <t xml:space="preserve">Sila isi di sini
</t>
        </r>
        <r>
          <rPr>
            <i/>
            <sz val="9"/>
            <color rgb="FF000000"/>
            <rFont val="Times New Roman"/>
            <family val="1"/>
          </rPr>
          <t>Please fill in here</t>
        </r>
      </text>
    </comment>
    <comment ref="P32" authorId="1" shapeId="0" xr:uid="{00000000-0006-0000-0E00-000009000000}">
      <text>
        <r>
          <rPr>
            <b/>
            <sz val="9"/>
            <color rgb="FF000000"/>
            <rFont val="Tahoma"/>
            <family val="2"/>
          </rPr>
          <t xml:space="preserve">Sila isi di sini
</t>
        </r>
        <r>
          <rPr>
            <i/>
            <sz val="9"/>
            <color rgb="FF000000"/>
            <rFont val="Tahoma"/>
            <family val="2"/>
          </rPr>
          <t>Please fill in here</t>
        </r>
      </text>
    </comment>
    <comment ref="L35" authorId="0" shapeId="0" xr:uid="{00000000-0006-0000-0E00-00000A000000}">
      <text>
        <r>
          <rPr>
            <b/>
            <sz val="9"/>
            <color rgb="FF000000"/>
            <rFont val="Times New Roman"/>
            <family val="1"/>
          </rPr>
          <t xml:space="preserve">Sila isi di sini
</t>
        </r>
        <r>
          <rPr>
            <i/>
            <sz val="9"/>
            <color rgb="FF000000"/>
            <rFont val="Times New Roman"/>
            <family val="1"/>
          </rPr>
          <t>Please fill in here</t>
        </r>
      </text>
    </comment>
    <comment ref="P35" authorId="1" shapeId="0" xr:uid="{00000000-0006-0000-0E00-00000B000000}">
      <text>
        <r>
          <rPr>
            <b/>
            <sz val="8"/>
            <color indexed="81"/>
            <rFont val="Tahoma"/>
            <family val="2"/>
          </rPr>
          <t xml:space="preserve">Sila isi di sini
</t>
        </r>
        <r>
          <rPr>
            <i/>
            <sz val="8"/>
            <color indexed="81"/>
            <rFont val="Tahoma"/>
            <family val="2"/>
          </rPr>
          <t>Please fill in here</t>
        </r>
      </text>
    </comment>
    <comment ref="L43" authorId="0" shapeId="0" xr:uid="{293ED22F-AE45-4B29-8A31-4BE2407CE422}">
      <text>
        <r>
          <rPr>
            <b/>
            <sz val="9"/>
            <color rgb="FF000000"/>
            <rFont val="Times New Roman"/>
            <family val="1"/>
          </rPr>
          <t xml:space="preserve">Sila isi di sini
</t>
        </r>
        <r>
          <rPr>
            <i/>
            <sz val="9"/>
            <color rgb="FF000000"/>
            <rFont val="Times New Roman"/>
            <family val="1"/>
          </rPr>
          <t>Please fill in here</t>
        </r>
      </text>
    </comment>
    <comment ref="P43" authorId="1" shapeId="0" xr:uid="{BF904146-638F-4516-884F-7D27778B4D56}">
      <text>
        <r>
          <rPr>
            <b/>
            <sz val="8"/>
            <color rgb="FF000000"/>
            <rFont val="Tahoma"/>
            <family val="2"/>
          </rPr>
          <t xml:space="preserve">Sila isi di sini
</t>
        </r>
        <r>
          <rPr>
            <i/>
            <sz val="8"/>
            <color rgb="FF000000"/>
            <rFont val="Tahoma"/>
            <family val="2"/>
          </rPr>
          <t>Please fill in here</t>
        </r>
      </text>
    </comment>
    <comment ref="L47" authorId="0" shapeId="0" xr:uid="{DB8ECFA1-9393-4C68-A1FE-0742B7E3A13C}">
      <text>
        <r>
          <rPr>
            <b/>
            <sz val="9"/>
            <color rgb="FF000000"/>
            <rFont val="Times New Roman"/>
            <family val="1"/>
          </rPr>
          <t xml:space="preserve">Sila isi di sini
</t>
        </r>
        <r>
          <rPr>
            <i/>
            <sz val="9"/>
            <color rgb="FF000000"/>
            <rFont val="Times New Roman"/>
            <family val="1"/>
          </rPr>
          <t>Please fill in here</t>
        </r>
      </text>
    </comment>
    <comment ref="P47" authorId="1" shapeId="0" xr:uid="{FF63651D-C531-48F2-AFEF-B25B851C4B7B}">
      <text>
        <r>
          <rPr>
            <b/>
            <sz val="8"/>
            <color rgb="FF000000"/>
            <rFont val="Tahoma"/>
            <family val="2"/>
          </rPr>
          <t xml:space="preserve">Sila isi di sini
</t>
        </r>
        <r>
          <rPr>
            <i/>
            <sz val="8"/>
            <color rgb="FF000000"/>
            <rFont val="Tahoma"/>
            <family val="2"/>
          </rPr>
          <t>Please fill in here</t>
        </r>
      </text>
    </comment>
    <comment ref="L50" authorId="0" shapeId="0" xr:uid="{1D007FE4-AE5E-4DC1-B076-AEBD0724AD23}">
      <text>
        <r>
          <rPr>
            <b/>
            <sz val="9"/>
            <color rgb="FF000000"/>
            <rFont val="Times New Roman"/>
            <family val="1"/>
          </rPr>
          <t xml:space="preserve">Sila isi di sini
</t>
        </r>
        <r>
          <rPr>
            <i/>
            <sz val="9"/>
            <color rgb="FF000000"/>
            <rFont val="Times New Roman"/>
            <family val="1"/>
          </rPr>
          <t>Please fill in here</t>
        </r>
      </text>
    </comment>
    <comment ref="P50" authorId="1" shapeId="0" xr:uid="{711F0C74-AA08-4CA9-9966-A7AD35DCF480}">
      <text>
        <r>
          <rPr>
            <b/>
            <sz val="8"/>
            <color rgb="FF000000"/>
            <rFont val="Tahoma"/>
            <family val="2"/>
          </rPr>
          <t xml:space="preserve">Sila isi di sini
</t>
        </r>
        <r>
          <rPr>
            <i/>
            <sz val="8"/>
            <color rgb="FF000000"/>
            <rFont val="Tahoma"/>
            <family val="2"/>
          </rPr>
          <t>Please fill in here</t>
        </r>
      </text>
    </comment>
    <comment ref="L55" authorId="0" shapeId="0" xr:uid="{00000000-0006-0000-0E00-000012000000}">
      <text>
        <r>
          <rPr>
            <b/>
            <sz val="9"/>
            <color rgb="FF000000"/>
            <rFont val="Times New Roman"/>
            <family val="1"/>
          </rPr>
          <t xml:space="preserve">Sila isi di sini
</t>
        </r>
        <r>
          <rPr>
            <i/>
            <sz val="9"/>
            <color rgb="FF000000"/>
            <rFont val="Times New Roman"/>
            <family val="1"/>
          </rPr>
          <t>Please fill in here</t>
        </r>
      </text>
    </comment>
    <comment ref="P55" authorId="1" shapeId="0" xr:uid="{00000000-0006-0000-0E00-000013000000}">
      <text>
        <r>
          <rPr>
            <b/>
            <sz val="8"/>
            <color indexed="81"/>
            <rFont val="Tahoma"/>
            <family val="2"/>
          </rPr>
          <t xml:space="preserve">Sila isi di sini
</t>
        </r>
        <r>
          <rPr>
            <i/>
            <sz val="8"/>
            <color indexed="81"/>
            <rFont val="Tahoma"/>
            <family val="2"/>
          </rPr>
          <t>Please fill in here</t>
        </r>
      </text>
    </comment>
    <comment ref="L62" authorId="0" shapeId="0" xr:uid="{00000000-0006-0000-0E00-000014000000}">
      <text>
        <r>
          <rPr>
            <b/>
            <sz val="9"/>
            <color rgb="FF000000"/>
            <rFont val="Times New Roman"/>
            <family val="1"/>
          </rPr>
          <t xml:space="preserve">Sila isi di sini
</t>
        </r>
        <r>
          <rPr>
            <b/>
            <i/>
            <sz val="8"/>
            <color rgb="FF000000"/>
            <rFont val="Times New Roman"/>
            <family val="1"/>
          </rPr>
          <t>Please fill in here</t>
        </r>
      </text>
    </comment>
    <comment ref="P62" authorId="1" shapeId="0" xr:uid="{00000000-0006-0000-0E00-000015000000}">
      <text>
        <r>
          <rPr>
            <b/>
            <sz val="8"/>
            <color rgb="FF000000"/>
            <rFont val="Tahoma"/>
            <family val="2"/>
          </rPr>
          <t xml:space="preserve">Sila isi di sini
</t>
        </r>
        <r>
          <rPr>
            <i/>
            <sz val="8"/>
            <color rgb="FF000000"/>
            <rFont val="Tahoma"/>
            <family val="2"/>
          </rPr>
          <t>Please fill in here</t>
        </r>
      </text>
    </comment>
    <comment ref="L105" authorId="0" shapeId="0" xr:uid="{2CF1D230-AD75-450E-95DC-8C62FBE03894}">
      <text>
        <r>
          <rPr>
            <b/>
            <sz val="8"/>
            <rFont val="Tahoma"/>
            <family val="2"/>
          </rPr>
          <t xml:space="preserve">Sila isi di sini
</t>
        </r>
        <r>
          <rPr>
            <i/>
            <sz val="8"/>
            <color indexed="81"/>
            <rFont val="Tahoma"/>
            <family val="2"/>
          </rPr>
          <t>Please fill in here</t>
        </r>
      </text>
    </comment>
    <comment ref="P105" authorId="1" shapeId="0" xr:uid="{889C381B-E4D2-4073-BDC3-C98BB8A6BB0A}">
      <text>
        <r>
          <rPr>
            <b/>
            <sz val="8"/>
            <color indexed="81"/>
            <rFont val="Tahoma"/>
            <family val="2"/>
          </rPr>
          <t xml:space="preserve">Sila isi di sini
</t>
        </r>
        <r>
          <rPr>
            <i/>
            <sz val="8"/>
            <color indexed="81"/>
            <rFont val="Tahoma"/>
            <family val="2"/>
          </rPr>
          <t>Please fill in here</t>
        </r>
      </text>
    </comment>
    <comment ref="L112" authorId="0" shapeId="0" xr:uid="{A036EFFC-0F9B-466E-8575-C98629D26C58}">
      <text>
        <r>
          <rPr>
            <b/>
            <sz val="9"/>
            <rFont val="Times New Roman"/>
            <family val="1"/>
          </rPr>
          <t xml:space="preserve">Sila isi di sini
</t>
        </r>
        <r>
          <rPr>
            <i/>
            <sz val="9"/>
            <color indexed="81"/>
            <rFont val="Times New Roman"/>
            <family val="1"/>
          </rPr>
          <t>Please fill in here</t>
        </r>
      </text>
    </comment>
    <comment ref="P112" authorId="1" shapeId="0" xr:uid="{610AB2CA-6199-47A5-AE0A-4E4579692550}">
      <text>
        <r>
          <rPr>
            <b/>
            <sz val="8"/>
            <color indexed="81"/>
            <rFont val="Tahoma"/>
            <family val="2"/>
          </rPr>
          <t xml:space="preserve">Sila isi di sini
</t>
        </r>
        <r>
          <rPr>
            <i/>
            <sz val="8"/>
            <color indexed="81"/>
            <rFont val="Tahoma"/>
            <family val="2"/>
          </rPr>
          <t>Please fill in here</t>
        </r>
      </text>
    </comment>
    <comment ref="L115" authorId="0" shapeId="0" xr:uid="{6F5AB7FD-1BA1-4E41-8C87-9DBCEB9B4CB1}">
      <text>
        <r>
          <rPr>
            <b/>
            <sz val="9"/>
            <rFont val="Times New Roman"/>
            <family val="1"/>
          </rPr>
          <t xml:space="preserve">Sila isi di sini
</t>
        </r>
        <r>
          <rPr>
            <i/>
            <sz val="9"/>
            <color indexed="81"/>
            <rFont val="Times New Roman"/>
            <family val="1"/>
          </rPr>
          <t>Please fill in here</t>
        </r>
      </text>
    </comment>
    <comment ref="P115" authorId="1" shapeId="0" xr:uid="{447F0875-5F62-4C66-A1AB-B7F608A9622C}">
      <text>
        <r>
          <rPr>
            <b/>
            <sz val="8"/>
            <color indexed="81"/>
            <rFont val="Tahoma"/>
            <family val="2"/>
          </rPr>
          <t xml:space="preserve">Sila isi di sini
</t>
        </r>
        <r>
          <rPr>
            <i/>
            <sz val="8"/>
            <color indexed="81"/>
            <rFont val="Tahoma"/>
            <family val="2"/>
          </rPr>
          <t>Please fill in here</t>
        </r>
      </text>
    </comment>
    <comment ref="L118" authorId="0" shapeId="0" xr:uid="{3309C489-3B30-4140-B75D-B1B87B7E4597}">
      <text>
        <r>
          <rPr>
            <b/>
            <sz val="9"/>
            <rFont val="Times New Roman"/>
            <family val="1"/>
          </rPr>
          <t xml:space="preserve">Sila isi di sini
</t>
        </r>
        <r>
          <rPr>
            <i/>
            <sz val="9"/>
            <color indexed="81"/>
            <rFont val="Times New Roman"/>
            <family val="1"/>
          </rPr>
          <t>Please fill in here</t>
        </r>
      </text>
    </comment>
    <comment ref="P118" authorId="1" shapeId="0" xr:uid="{AC11D672-526B-420A-93EB-95A3B2F35A66}">
      <text>
        <r>
          <rPr>
            <b/>
            <sz val="8"/>
            <color indexed="81"/>
            <rFont val="Tahoma"/>
            <family val="2"/>
          </rPr>
          <t xml:space="preserve">Sila isi di sini
</t>
        </r>
        <r>
          <rPr>
            <i/>
            <sz val="8"/>
            <color indexed="81"/>
            <rFont val="Tahoma"/>
            <family val="2"/>
          </rPr>
          <t>Please fill in here</t>
        </r>
      </text>
    </comment>
    <comment ref="L121" authorId="0" shapeId="0" xr:uid="{612FA4F6-3EAC-40EE-9B45-57E7BBDA5F05}">
      <text>
        <r>
          <rPr>
            <b/>
            <sz val="9"/>
            <rFont val="Times New Roman"/>
            <family val="1"/>
          </rPr>
          <t xml:space="preserve">Sila isi di sini
</t>
        </r>
        <r>
          <rPr>
            <i/>
            <sz val="9"/>
            <color indexed="81"/>
            <rFont val="Times New Roman"/>
            <family val="1"/>
          </rPr>
          <t>Please fill in here</t>
        </r>
      </text>
    </comment>
    <comment ref="P121" authorId="1" shapeId="0" xr:uid="{2763D962-0759-45DD-9626-7C76833389EA}">
      <text>
        <r>
          <rPr>
            <b/>
            <sz val="8"/>
            <color indexed="81"/>
            <rFont val="Tahoma"/>
            <family val="2"/>
          </rPr>
          <t xml:space="preserve">Sila isi di sini
</t>
        </r>
        <r>
          <rPr>
            <i/>
            <sz val="8"/>
            <color indexed="81"/>
            <rFont val="Tahoma"/>
            <family val="2"/>
          </rPr>
          <t>Please fill in here</t>
        </r>
      </text>
    </comment>
    <comment ref="L124" authorId="0" shapeId="0" xr:uid="{0A4CE77A-BC82-4826-9C03-422AC02E7F00}">
      <text>
        <r>
          <rPr>
            <b/>
            <sz val="9"/>
            <rFont val="Times New Roman"/>
            <family val="1"/>
          </rPr>
          <t xml:space="preserve">Sila isi di sini
</t>
        </r>
        <r>
          <rPr>
            <i/>
            <sz val="9"/>
            <color indexed="81"/>
            <rFont val="Times New Roman"/>
            <family val="1"/>
          </rPr>
          <t>Please fill in here</t>
        </r>
      </text>
    </comment>
    <comment ref="P124" authorId="1" shapeId="0" xr:uid="{36C280C8-07DA-422C-8628-6392714D27EC}">
      <text>
        <r>
          <rPr>
            <b/>
            <sz val="8"/>
            <color indexed="81"/>
            <rFont val="Tahoma"/>
            <family val="2"/>
          </rPr>
          <t xml:space="preserve">Sila isi di sini
</t>
        </r>
        <r>
          <rPr>
            <i/>
            <sz val="8"/>
            <color indexed="81"/>
            <rFont val="Tahoma"/>
            <family val="2"/>
          </rPr>
          <t>Please fill in here</t>
        </r>
      </text>
    </comment>
    <comment ref="L127" authorId="0" shapeId="0" xr:uid="{0553A3DC-D69E-4528-92B6-B6379F13177F}">
      <text>
        <r>
          <rPr>
            <b/>
            <sz val="9"/>
            <rFont val="Times New Roman"/>
            <family val="1"/>
          </rPr>
          <t xml:space="preserve">Sila isi di sini
</t>
        </r>
        <r>
          <rPr>
            <i/>
            <sz val="9"/>
            <color indexed="81"/>
            <rFont val="Times New Roman"/>
            <family val="1"/>
          </rPr>
          <t>Please fill in here</t>
        </r>
      </text>
    </comment>
    <comment ref="P127" authorId="1" shapeId="0" xr:uid="{6258B6A6-F657-45F9-8E51-951FDD26F026}">
      <text>
        <r>
          <rPr>
            <b/>
            <sz val="8"/>
            <color indexed="81"/>
            <rFont val="Tahoma"/>
            <family val="2"/>
          </rPr>
          <t xml:space="preserve">Sila isi di sini
</t>
        </r>
        <r>
          <rPr>
            <i/>
            <sz val="8"/>
            <color indexed="81"/>
            <rFont val="Tahoma"/>
            <family val="2"/>
          </rPr>
          <t>Please fill in here</t>
        </r>
      </text>
    </comment>
    <comment ref="L130" authorId="0" shapeId="0" xr:uid="{AE28F3C3-152E-428C-9A24-5D71E0EAB459}">
      <text>
        <r>
          <rPr>
            <b/>
            <sz val="9"/>
            <rFont val="Times New Roman"/>
            <family val="1"/>
          </rPr>
          <t xml:space="preserve">Sila isi di sini
</t>
        </r>
        <r>
          <rPr>
            <i/>
            <sz val="9"/>
            <color indexed="81"/>
            <rFont val="Times New Roman"/>
            <family val="1"/>
          </rPr>
          <t>Please fill in here</t>
        </r>
      </text>
    </comment>
    <comment ref="P130" authorId="1" shapeId="0" xr:uid="{9262456E-69BB-4A6D-8916-3AEF31D7ACEE}">
      <text>
        <r>
          <rPr>
            <b/>
            <sz val="8"/>
            <color indexed="81"/>
            <rFont val="Tahoma"/>
            <family val="2"/>
          </rPr>
          <t xml:space="preserve">Sila isi di sini
</t>
        </r>
        <r>
          <rPr>
            <i/>
            <sz val="8"/>
            <color indexed="81"/>
            <rFont val="Tahoma"/>
            <family val="2"/>
          </rPr>
          <t>Please fill in here</t>
        </r>
      </text>
    </comment>
    <comment ref="L133" authorId="0" shapeId="0" xr:uid="{09359EDE-39AE-4BB0-8C06-94631034C0C3}">
      <text>
        <r>
          <rPr>
            <b/>
            <sz val="9"/>
            <rFont val="Times New Roman"/>
            <family val="1"/>
          </rPr>
          <t xml:space="preserve">Sila isi di sini
</t>
        </r>
        <r>
          <rPr>
            <i/>
            <sz val="9"/>
            <color indexed="81"/>
            <rFont val="Times New Roman"/>
            <family val="1"/>
          </rPr>
          <t>Please fill in here</t>
        </r>
      </text>
    </comment>
    <comment ref="P133" authorId="1" shapeId="0" xr:uid="{468432FC-B0DA-4FB9-B710-E150AF036FE0}">
      <text>
        <r>
          <rPr>
            <b/>
            <sz val="8"/>
            <color indexed="81"/>
            <rFont val="Tahoma"/>
            <family val="2"/>
          </rPr>
          <t xml:space="preserve">Sila isi di sini
</t>
        </r>
        <r>
          <rPr>
            <i/>
            <sz val="8"/>
            <color indexed="81"/>
            <rFont val="Tahoma"/>
            <family val="2"/>
          </rPr>
          <t>Please fill in here</t>
        </r>
      </text>
    </comment>
    <comment ref="L136" authorId="0" shapeId="0" xr:uid="{2C993070-27FB-403D-A69A-D9A834BFFD51}">
      <text>
        <r>
          <rPr>
            <b/>
            <sz val="9"/>
            <rFont val="Times New Roman"/>
            <family val="1"/>
          </rPr>
          <t xml:space="preserve">Sila isi di sini
</t>
        </r>
        <r>
          <rPr>
            <i/>
            <sz val="9"/>
            <color indexed="81"/>
            <rFont val="Times New Roman"/>
            <family val="1"/>
          </rPr>
          <t>Please fill in here</t>
        </r>
      </text>
    </comment>
    <comment ref="P136" authorId="1" shapeId="0" xr:uid="{16D75051-AF20-4621-B2B4-36D3B2326E44}">
      <text>
        <r>
          <rPr>
            <b/>
            <sz val="8"/>
            <color indexed="81"/>
            <rFont val="Tahoma"/>
            <family val="2"/>
          </rPr>
          <t xml:space="preserve">Sila isi di sini
</t>
        </r>
        <r>
          <rPr>
            <i/>
            <sz val="8"/>
            <color indexed="81"/>
            <rFont val="Tahoma"/>
            <family val="2"/>
          </rPr>
          <t>Please fill in here</t>
        </r>
      </text>
    </comment>
    <comment ref="L139" authorId="0" shapeId="0" xr:uid="{B9C7F332-FA87-4059-9E66-D06FD7993D55}">
      <text>
        <r>
          <rPr>
            <b/>
            <sz val="9"/>
            <rFont val="Times New Roman"/>
            <family val="1"/>
          </rPr>
          <t xml:space="preserve">Sila isi di sini
</t>
        </r>
        <r>
          <rPr>
            <i/>
            <sz val="9"/>
            <color indexed="81"/>
            <rFont val="Times New Roman"/>
            <family val="1"/>
          </rPr>
          <t>Please fill in here</t>
        </r>
      </text>
    </comment>
    <comment ref="P139" authorId="1" shapeId="0" xr:uid="{B65B6042-3507-4185-9DD0-6188ABBC8EF9}">
      <text>
        <r>
          <rPr>
            <b/>
            <sz val="8"/>
            <color indexed="81"/>
            <rFont val="Tahoma"/>
            <family val="2"/>
          </rPr>
          <t xml:space="preserve">Sila isi di sini
</t>
        </r>
        <r>
          <rPr>
            <i/>
            <sz val="8"/>
            <color indexed="81"/>
            <rFont val="Tahoma"/>
            <family val="2"/>
          </rPr>
          <t>Please fill in here</t>
        </r>
      </text>
    </comment>
    <comment ref="L142" authorId="0" shapeId="0" xr:uid="{66692AFB-B2EC-4D69-A18A-769694C5D638}">
      <text>
        <r>
          <rPr>
            <b/>
            <sz val="9"/>
            <rFont val="Times New Roman"/>
            <family val="1"/>
          </rPr>
          <t xml:space="preserve">Sila isi di sini
</t>
        </r>
        <r>
          <rPr>
            <i/>
            <sz val="9"/>
            <color indexed="81"/>
            <rFont val="Times New Roman"/>
            <family val="1"/>
          </rPr>
          <t>Please fill in here</t>
        </r>
      </text>
    </comment>
    <comment ref="P142" authorId="1" shapeId="0" xr:uid="{AC1C0C28-E471-4D19-A723-5AFE8CE70543}">
      <text>
        <r>
          <rPr>
            <b/>
            <sz val="8"/>
            <color indexed="81"/>
            <rFont val="Tahoma"/>
            <family val="2"/>
          </rPr>
          <t xml:space="preserve">Sila isi di sini
</t>
        </r>
        <r>
          <rPr>
            <i/>
            <sz val="8"/>
            <color indexed="81"/>
            <rFont val="Tahoma"/>
            <family val="2"/>
          </rPr>
          <t>Please fill in here</t>
        </r>
      </text>
    </comment>
    <comment ref="L152" authorId="0" shapeId="0" xr:uid="{B4133F89-F1EF-4731-9CB9-4EFD29767F0A}">
      <text>
        <r>
          <rPr>
            <b/>
            <sz val="8"/>
            <color indexed="81"/>
            <rFont val="Tahoma"/>
            <family val="2"/>
          </rPr>
          <t xml:space="preserve">Sila isi di sini
</t>
        </r>
        <r>
          <rPr>
            <i/>
            <sz val="8"/>
            <color indexed="81"/>
            <rFont val="Tahoma"/>
            <family val="2"/>
          </rPr>
          <t>Please fill in here</t>
        </r>
      </text>
    </comment>
    <comment ref="P152" authorId="1" shapeId="0" xr:uid="{5B1FC645-CAA1-49F2-814B-53F321A4D15D}">
      <text>
        <r>
          <rPr>
            <b/>
            <sz val="8"/>
            <color indexed="81"/>
            <rFont val="Tahoma"/>
            <family val="2"/>
          </rPr>
          <t xml:space="preserve">Sila isi di sini
</t>
        </r>
        <r>
          <rPr>
            <i/>
            <sz val="8"/>
            <color indexed="81"/>
            <rFont val="Tahoma"/>
            <family val="2"/>
          </rPr>
          <t>Please fill in here</t>
        </r>
      </text>
    </comment>
    <comment ref="L157" authorId="0" shapeId="0" xr:uid="{EF6BC16A-8D30-4499-9E5B-629899FB7FC9}">
      <text>
        <r>
          <rPr>
            <b/>
            <sz val="8"/>
            <color indexed="81"/>
            <rFont val="Tahoma"/>
            <family val="2"/>
          </rPr>
          <t xml:space="preserve">Sila isi di sini
</t>
        </r>
        <r>
          <rPr>
            <i/>
            <sz val="8"/>
            <color indexed="81"/>
            <rFont val="Tahoma"/>
            <family val="2"/>
          </rPr>
          <t>Please fill in here</t>
        </r>
      </text>
    </comment>
    <comment ref="P157" authorId="1" shapeId="0" xr:uid="{24EBE52D-C8B7-4C4D-9B91-C87DD4A4534A}">
      <text>
        <r>
          <rPr>
            <b/>
            <sz val="8"/>
            <color indexed="81"/>
            <rFont val="Tahoma"/>
            <family val="2"/>
          </rPr>
          <t xml:space="preserve">Sila isi di sini
</t>
        </r>
        <r>
          <rPr>
            <i/>
            <sz val="8"/>
            <color indexed="81"/>
            <rFont val="Tahoma"/>
            <family val="2"/>
          </rPr>
          <t>Please fill in here</t>
        </r>
      </text>
    </comment>
    <comment ref="L187" authorId="0" shapeId="0" xr:uid="{0BE078A4-0BA6-4662-AE71-D2E9CD636B82}">
      <text>
        <r>
          <rPr>
            <b/>
            <sz val="8"/>
            <color rgb="FF000000"/>
            <rFont val="Tahoma"/>
            <family val="2"/>
          </rPr>
          <t xml:space="preserve">Sila isi di sini
</t>
        </r>
        <r>
          <rPr>
            <i/>
            <sz val="8"/>
            <color rgb="FF000000"/>
            <rFont val="Tahoma"/>
            <family val="2"/>
          </rPr>
          <t>Please fill in here</t>
        </r>
      </text>
    </comment>
    <comment ref="P187" authorId="1" shapeId="0" xr:uid="{69248A1A-3E98-4A93-A524-99A82E5F081D}">
      <text>
        <r>
          <rPr>
            <b/>
            <sz val="8"/>
            <color rgb="FF000000"/>
            <rFont val="Tahoma"/>
            <family val="2"/>
          </rPr>
          <t xml:space="preserve">Sila isi di sini
</t>
        </r>
        <r>
          <rPr>
            <i/>
            <sz val="8"/>
            <color rgb="FF000000"/>
            <rFont val="Tahoma"/>
            <family val="2"/>
          </rPr>
          <t>Please fill in here</t>
        </r>
      </text>
    </comment>
    <comment ref="L192" authorId="0" shapeId="0" xr:uid="{4F59CD5C-46F1-4757-81A6-B6EF8A538B91}">
      <text>
        <r>
          <rPr>
            <b/>
            <sz val="8"/>
            <color rgb="FF000000"/>
            <rFont val="Tahoma"/>
            <family val="2"/>
          </rPr>
          <t xml:space="preserve">Sila isi di sini
</t>
        </r>
        <r>
          <rPr>
            <i/>
            <sz val="8"/>
            <color rgb="FF000000"/>
            <rFont val="Tahoma"/>
            <family val="2"/>
          </rPr>
          <t>Please fill in here</t>
        </r>
      </text>
    </comment>
    <comment ref="P192" authorId="1" shapeId="0" xr:uid="{34F22A1A-29A0-48C7-B3B4-13CDEEED98C4}">
      <text>
        <r>
          <rPr>
            <b/>
            <sz val="8"/>
            <color indexed="81"/>
            <rFont val="Tahoma"/>
            <family val="2"/>
          </rPr>
          <t xml:space="preserve">Sila isi di sini
</t>
        </r>
        <r>
          <rPr>
            <i/>
            <sz val="8"/>
            <color indexed="81"/>
            <rFont val="Tahoma"/>
            <family val="2"/>
          </rPr>
          <t>Please fill in here</t>
        </r>
      </text>
    </comment>
    <comment ref="L199" authorId="0" shapeId="0" xr:uid="{5D92B72A-D122-4790-9D62-B63EB54CBFFE}">
      <text>
        <r>
          <rPr>
            <b/>
            <sz val="8"/>
            <color rgb="FF000000"/>
            <rFont val="Tahoma"/>
            <family val="2"/>
          </rPr>
          <t xml:space="preserve">Sila isi di sini
</t>
        </r>
        <r>
          <rPr>
            <i/>
            <sz val="8"/>
            <color rgb="FF000000"/>
            <rFont val="Tahoma"/>
            <family val="2"/>
          </rPr>
          <t>Please fill in here</t>
        </r>
      </text>
    </comment>
    <comment ref="P199" authorId="1" shapeId="0" xr:uid="{695C3689-37A8-407A-9F4A-1413A8312D81}">
      <text>
        <r>
          <rPr>
            <b/>
            <sz val="8"/>
            <color rgb="FF000000"/>
            <rFont val="Tahoma"/>
            <family val="2"/>
          </rPr>
          <t xml:space="preserve">Sila isi di sini
</t>
        </r>
        <r>
          <rPr>
            <i/>
            <sz val="8"/>
            <color rgb="FF000000"/>
            <rFont val="Tahoma"/>
            <family val="2"/>
          </rPr>
          <t>Please fill in here</t>
        </r>
      </text>
    </comment>
    <comment ref="L202" authorId="0" shapeId="0" xr:uid="{6DA140FF-29D3-4154-95DE-C4486921E8FF}">
      <text>
        <r>
          <rPr>
            <b/>
            <sz val="8"/>
            <color rgb="FF000000"/>
            <rFont val="Tahoma"/>
            <family val="2"/>
          </rPr>
          <t xml:space="preserve">Sila isi di sini
</t>
        </r>
        <r>
          <rPr>
            <i/>
            <sz val="8"/>
            <color rgb="FF000000"/>
            <rFont val="Tahoma"/>
            <family val="2"/>
          </rPr>
          <t>Please fill in here</t>
        </r>
      </text>
    </comment>
    <comment ref="P202" authorId="1" shapeId="0" xr:uid="{FA025EA3-325D-4060-9177-C75BA6D49A11}">
      <text>
        <r>
          <rPr>
            <b/>
            <sz val="8"/>
            <color indexed="81"/>
            <rFont val="Tahoma"/>
            <family val="2"/>
          </rPr>
          <t xml:space="preserve">Sila isi di sini
</t>
        </r>
        <r>
          <rPr>
            <i/>
            <sz val="8"/>
            <color indexed="81"/>
            <rFont val="Tahoma"/>
            <family val="2"/>
          </rPr>
          <t>Please fill in here</t>
        </r>
      </text>
    </comment>
    <comment ref="L205" authorId="0" shapeId="0" xr:uid="{30103387-2BF0-4B74-9BFC-7C3CD0CADDED}">
      <text>
        <r>
          <rPr>
            <b/>
            <sz val="8"/>
            <color rgb="FF000000"/>
            <rFont val="Tahoma"/>
            <family val="2"/>
          </rPr>
          <t xml:space="preserve">Sila isi di sini
</t>
        </r>
        <r>
          <rPr>
            <i/>
            <sz val="8"/>
            <color rgb="FF000000"/>
            <rFont val="Tahoma"/>
            <family val="2"/>
          </rPr>
          <t>Please fill in here</t>
        </r>
      </text>
    </comment>
    <comment ref="P205" authorId="1" shapeId="0" xr:uid="{E5CD0EFA-9889-4630-80CC-C31CFCE66FCF}">
      <text>
        <r>
          <rPr>
            <b/>
            <sz val="8"/>
            <color rgb="FF000000"/>
            <rFont val="Tahoma"/>
            <family val="2"/>
          </rPr>
          <t xml:space="preserve">Sila isi di sini
</t>
        </r>
        <r>
          <rPr>
            <i/>
            <sz val="8"/>
            <color rgb="FF000000"/>
            <rFont val="Tahoma"/>
            <family val="2"/>
          </rPr>
          <t>Please fill in here</t>
        </r>
      </text>
    </comment>
    <comment ref="L208" authorId="0" shapeId="0" xr:uid="{031BE3C1-E53D-40B0-9114-FDA226FDFD32}">
      <text>
        <r>
          <rPr>
            <b/>
            <sz val="8"/>
            <color rgb="FF000000"/>
            <rFont val="Tahoma"/>
            <family val="2"/>
          </rPr>
          <t xml:space="preserve">Sila isi di sini
</t>
        </r>
        <r>
          <rPr>
            <i/>
            <sz val="8"/>
            <color rgb="FF000000"/>
            <rFont val="Tahoma"/>
            <family val="2"/>
          </rPr>
          <t>Please fill in here</t>
        </r>
      </text>
    </comment>
    <comment ref="P208" authorId="1" shapeId="0" xr:uid="{6A07604F-8E05-49FB-A717-B1DC8A7BB2B9}">
      <text>
        <r>
          <rPr>
            <b/>
            <sz val="8"/>
            <color indexed="81"/>
            <rFont val="Tahoma"/>
            <family val="2"/>
          </rPr>
          <t xml:space="preserve">Sila isi di sini
</t>
        </r>
        <r>
          <rPr>
            <i/>
            <sz val="8"/>
            <color indexed="81"/>
            <rFont val="Tahoma"/>
            <family val="2"/>
          </rPr>
          <t>Please fill in here</t>
        </r>
      </text>
    </comment>
    <comment ref="L211" authorId="0" shapeId="0" xr:uid="{64855950-1EA0-4A7B-B540-5999F5BCA253}">
      <text>
        <r>
          <rPr>
            <b/>
            <sz val="8"/>
            <color rgb="FF000000"/>
            <rFont val="Tahoma"/>
            <family val="2"/>
          </rPr>
          <t xml:space="preserve">Sila isi di sini
</t>
        </r>
        <r>
          <rPr>
            <i/>
            <sz val="8"/>
            <color rgb="FF000000"/>
            <rFont val="Tahoma"/>
            <family val="2"/>
          </rPr>
          <t>Please fill in here</t>
        </r>
      </text>
    </comment>
    <comment ref="P211" authorId="1" shapeId="0" xr:uid="{8B56167C-B9C2-4169-8BE1-629DE91C3930}">
      <text>
        <r>
          <rPr>
            <b/>
            <sz val="8"/>
            <color rgb="FF000000"/>
            <rFont val="Tahoma"/>
            <family val="2"/>
          </rPr>
          <t xml:space="preserve">Sila isi di sini
</t>
        </r>
        <r>
          <rPr>
            <i/>
            <sz val="8"/>
            <color rgb="FF000000"/>
            <rFont val="Tahoma"/>
            <family val="2"/>
          </rPr>
          <t>Please fill in here</t>
        </r>
      </text>
    </comment>
    <comment ref="L214" authorId="0" shapeId="0" xr:uid="{C89E76E2-D81A-403C-8165-EE056E6D7084}">
      <text>
        <r>
          <rPr>
            <b/>
            <sz val="8"/>
            <color rgb="FF000000"/>
            <rFont val="Tahoma"/>
            <family val="2"/>
          </rPr>
          <t xml:space="preserve">Sila isi di sini
</t>
        </r>
        <r>
          <rPr>
            <i/>
            <sz val="8"/>
            <color rgb="FF000000"/>
            <rFont val="Tahoma"/>
            <family val="2"/>
          </rPr>
          <t>Please fill in here</t>
        </r>
      </text>
    </comment>
    <comment ref="P214" authorId="1" shapeId="0" xr:uid="{D2612E06-F8F4-4DF7-8ADB-073A451B7F05}">
      <text>
        <r>
          <rPr>
            <b/>
            <sz val="8"/>
            <color indexed="81"/>
            <rFont val="Tahoma"/>
            <family val="2"/>
          </rPr>
          <t xml:space="preserve">Sila isi di sini
</t>
        </r>
        <r>
          <rPr>
            <i/>
            <sz val="8"/>
            <color indexed="81"/>
            <rFont val="Tahoma"/>
            <family val="2"/>
          </rPr>
          <t>Please fill in here</t>
        </r>
      </text>
    </comment>
    <comment ref="L217" authorId="0" shapeId="0" xr:uid="{F26A81A3-0130-4625-B005-49650C105FF4}">
      <text>
        <r>
          <rPr>
            <b/>
            <sz val="8"/>
            <color rgb="FF000000"/>
            <rFont val="Tahoma"/>
            <family val="2"/>
          </rPr>
          <t xml:space="preserve">Sila isi di sini
</t>
        </r>
        <r>
          <rPr>
            <sz val="8"/>
            <color rgb="FF000000"/>
            <rFont val="Tahoma"/>
            <family val="2"/>
          </rPr>
          <t>Please fill in here</t>
        </r>
      </text>
    </comment>
    <comment ref="P217" authorId="1" shapeId="0" xr:uid="{E88B95FB-3AB0-4C0A-9868-E0ACA639E147}">
      <text>
        <r>
          <rPr>
            <b/>
            <sz val="8"/>
            <color rgb="FF000000"/>
            <rFont val="Tahoma"/>
            <family val="2"/>
          </rPr>
          <t xml:space="preserve">Sila isi di sini
</t>
        </r>
        <r>
          <rPr>
            <i/>
            <sz val="8"/>
            <color rgb="FF000000"/>
            <rFont val="Tahoma"/>
            <family val="2"/>
          </rPr>
          <t>Please fill in here</t>
        </r>
      </text>
    </comment>
    <comment ref="L220" authorId="0" shapeId="0" xr:uid="{D7215612-2658-45BD-A3C3-3E2E54FDAB00}">
      <text>
        <r>
          <rPr>
            <b/>
            <sz val="8"/>
            <color rgb="FF000000"/>
            <rFont val="Tahoma"/>
            <family val="2"/>
          </rPr>
          <t xml:space="preserve">Sila isi di sini
</t>
        </r>
        <r>
          <rPr>
            <i/>
            <sz val="8"/>
            <color rgb="FF000000"/>
            <rFont val="Tahoma"/>
            <family val="2"/>
          </rPr>
          <t>Please fill in here</t>
        </r>
      </text>
    </comment>
    <comment ref="P220" authorId="1" shapeId="0" xr:uid="{EAEEEDA0-499B-4191-BA12-BFC544F0D4F6}">
      <text>
        <r>
          <rPr>
            <b/>
            <sz val="8"/>
            <color indexed="81"/>
            <rFont val="Tahoma"/>
            <family val="2"/>
          </rPr>
          <t xml:space="preserve">Sila isi di sini
</t>
        </r>
        <r>
          <rPr>
            <i/>
            <sz val="8"/>
            <color indexed="81"/>
            <rFont val="Tahoma"/>
            <family val="2"/>
          </rPr>
          <t>Please fill in here</t>
        </r>
      </text>
    </comment>
    <comment ref="L223" authorId="0" shapeId="0" xr:uid="{F7F31A3A-28AA-45D2-84B8-B8716A108227}">
      <text>
        <r>
          <rPr>
            <b/>
            <sz val="8"/>
            <color rgb="FF000000"/>
            <rFont val="Tahoma"/>
            <family val="2"/>
          </rPr>
          <t xml:space="preserve">Sila isi di sini
</t>
        </r>
        <r>
          <rPr>
            <i/>
            <sz val="8"/>
            <color rgb="FF000000"/>
            <rFont val="Tahoma"/>
            <family val="2"/>
          </rPr>
          <t>Please fill in here</t>
        </r>
      </text>
    </comment>
    <comment ref="P223" authorId="1" shapeId="0" xr:uid="{6676C862-22B1-40A7-8302-68FBF6C0BF71}">
      <text>
        <r>
          <rPr>
            <b/>
            <sz val="8"/>
            <color indexed="81"/>
            <rFont val="Tahoma"/>
            <family val="2"/>
          </rPr>
          <t xml:space="preserve">Sila isi di sini
</t>
        </r>
        <r>
          <rPr>
            <i/>
            <sz val="8"/>
            <color indexed="81"/>
            <rFont val="Tahoma"/>
            <family val="2"/>
          </rPr>
          <t>Please fill in here</t>
        </r>
      </text>
    </comment>
    <comment ref="G229" authorId="1" shapeId="0" xr:uid="{AED4C54B-B30E-4002-8348-B046B615F3AA}">
      <text>
        <r>
          <rPr>
            <b/>
            <sz val="8"/>
            <color indexed="81"/>
            <rFont val="Tahoma"/>
            <family val="2"/>
          </rPr>
          <t xml:space="preserve">Sila isi di sini
</t>
        </r>
        <r>
          <rPr>
            <i/>
            <sz val="8"/>
            <color indexed="81"/>
            <rFont val="Tahoma"/>
            <family val="2"/>
          </rPr>
          <t>Please fill in here</t>
        </r>
      </text>
    </comment>
    <comment ref="L233" authorId="0" shapeId="0" xr:uid="{01188DD2-B726-46EB-95E1-4CEEA5A35548}">
      <text>
        <r>
          <rPr>
            <b/>
            <sz val="8"/>
            <color rgb="FF000000"/>
            <rFont val="Tahoma"/>
            <family val="2"/>
          </rPr>
          <t xml:space="preserve">Sila isi di sini
</t>
        </r>
        <r>
          <rPr>
            <i/>
            <sz val="8"/>
            <color rgb="FF000000"/>
            <rFont val="Tahoma"/>
            <family val="2"/>
          </rPr>
          <t>Please fill in here</t>
        </r>
      </text>
    </comment>
    <comment ref="P233" authorId="1" shapeId="0" xr:uid="{66CAB299-1173-4BED-A04D-FE85066C42E5}">
      <text>
        <r>
          <rPr>
            <b/>
            <sz val="8"/>
            <color indexed="81"/>
            <rFont val="Tahoma"/>
            <family val="2"/>
          </rPr>
          <t xml:space="preserve">Sila isi di sini
</t>
        </r>
        <r>
          <rPr>
            <i/>
            <sz val="8"/>
            <color indexed="81"/>
            <rFont val="Tahoma"/>
            <family val="2"/>
          </rPr>
          <t>Please fill in here</t>
        </r>
      </text>
    </comment>
    <comment ref="Q240" authorId="1" shapeId="0" xr:uid="{F716C10C-FD28-4641-B123-AF587F545653}">
      <text>
        <r>
          <rPr>
            <b/>
            <sz val="8"/>
            <color rgb="FF000000"/>
            <rFont val="Tahoma"/>
            <family val="2"/>
          </rPr>
          <t xml:space="preserve">Sila isi di sini
</t>
        </r>
        <r>
          <rPr>
            <i/>
            <sz val="8"/>
            <color rgb="FF000000"/>
            <rFont val="Tahoma"/>
            <family val="2"/>
          </rPr>
          <t>Please fill in here</t>
        </r>
      </text>
    </comment>
    <comment ref="Q243" authorId="1" shapeId="0" xr:uid="{3CB684F6-A77A-4506-B8BF-5EDFDD956FD8}">
      <text>
        <r>
          <rPr>
            <b/>
            <sz val="8"/>
            <color rgb="FF000000"/>
            <rFont val="Tahoma"/>
            <family val="2"/>
          </rPr>
          <t xml:space="preserve">Sila isi di sini
</t>
        </r>
        <r>
          <rPr>
            <i/>
            <sz val="8"/>
            <color rgb="FF000000"/>
            <rFont val="Tahoma"/>
            <family val="2"/>
          </rPr>
          <t>Please fill in here</t>
        </r>
      </text>
    </comment>
    <comment ref="P249" authorId="1" shapeId="0" xr:uid="{520101A9-726B-423D-AF3A-53A1214C9348}">
      <text>
        <r>
          <rPr>
            <b/>
            <sz val="8"/>
            <color indexed="81"/>
            <rFont val="Tahoma"/>
            <family val="2"/>
          </rPr>
          <t xml:space="preserve">Pengiraan automatik
</t>
        </r>
        <r>
          <rPr>
            <i/>
            <sz val="8"/>
            <color indexed="81"/>
            <rFont val="Tahoma"/>
            <family val="2"/>
          </rPr>
          <t>Automatic calculation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Nor Shahida Jamil</author>
  </authors>
  <commentList>
    <comment ref="D16" authorId="0" shapeId="0" xr:uid="{12B96A4B-3C67-4FFE-8C59-7DE6D3CDA75F}">
      <text>
        <r>
          <rPr>
            <b/>
            <sz val="8"/>
            <color indexed="81"/>
            <rFont val="Tahoma"/>
            <family val="2"/>
          </rPr>
          <t xml:space="preserve">Sila isi di sini
</t>
        </r>
        <r>
          <rPr>
            <i/>
            <sz val="8"/>
            <color indexed="81"/>
            <rFont val="Tahoma"/>
            <family val="2"/>
          </rPr>
          <t>Please fill in here</t>
        </r>
      </text>
    </comment>
    <comment ref="AR19" authorId="0" shapeId="0" xr:uid="{CB59489A-F9FB-4BDA-B769-73076127C6CF}">
      <text>
        <r>
          <rPr>
            <b/>
            <sz val="9"/>
            <color indexed="81"/>
            <rFont val="Tahoma"/>
            <family val="2"/>
          </rPr>
          <t xml:space="preserve">Sila isi di sini
</t>
        </r>
        <r>
          <rPr>
            <i/>
            <sz val="9"/>
            <color indexed="81"/>
            <rFont val="Tahoma"/>
            <family val="2"/>
          </rPr>
          <t>Please fill in here</t>
        </r>
      </text>
    </comment>
    <comment ref="H25" authorId="0" shapeId="0" xr:uid="{7EAB7BD0-F3CA-4EBC-B048-8EC978F8E0AD}">
      <text>
        <r>
          <rPr>
            <b/>
            <sz val="8"/>
            <color indexed="81"/>
            <rFont val="Tahoma"/>
            <family val="2"/>
          </rPr>
          <t xml:space="preserve">Sila isi di sini
</t>
        </r>
        <r>
          <rPr>
            <i/>
            <sz val="8"/>
            <color indexed="81"/>
            <rFont val="Tahoma"/>
            <family val="2"/>
          </rPr>
          <t>Please fill in here</t>
        </r>
      </text>
    </comment>
    <comment ref="AN27" authorId="0" shapeId="0" xr:uid="{CA615479-8724-47E3-9DB1-046FCD44581C}">
      <text>
        <r>
          <rPr>
            <b/>
            <sz val="9"/>
            <color indexed="81"/>
            <rFont val="Tahoma"/>
            <family val="2"/>
          </rPr>
          <t xml:space="preserve">Sila isi di sini
</t>
        </r>
        <r>
          <rPr>
            <i/>
            <sz val="9"/>
            <color indexed="81"/>
            <rFont val="Tahoma"/>
            <family val="2"/>
          </rPr>
          <t>Please fill in here</t>
        </r>
      </text>
    </comment>
    <comment ref="BE27" authorId="0" shapeId="0" xr:uid="{74EAE988-B046-42AE-A654-5457B0B3F915}">
      <text>
        <r>
          <rPr>
            <b/>
            <sz val="9"/>
            <color indexed="81"/>
            <rFont val="Tahoma"/>
            <family val="2"/>
          </rPr>
          <t xml:space="preserve">Sila isi di sini
</t>
        </r>
        <r>
          <rPr>
            <i/>
            <sz val="9"/>
            <color indexed="81"/>
            <rFont val="Tahoma"/>
            <family val="2"/>
          </rPr>
          <t>Please fill in here</t>
        </r>
      </text>
    </comment>
    <comment ref="H29" authorId="0" shapeId="0" xr:uid="{4929FCB3-D8A6-41BE-9D3D-4DF514CC89CE}">
      <text>
        <r>
          <rPr>
            <b/>
            <sz val="8"/>
            <color indexed="81"/>
            <rFont val="Tahoma"/>
            <family val="2"/>
          </rPr>
          <t xml:space="preserve">Sila isi di sini
</t>
        </r>
        <r>
          <rPr>
            <i/>
            <sz val="8"/>
            <color indexed="81"/>
            <rFont val="Tahoma"/>
            <family val="2"/>
          </rPr>
          <t>Please fill in here</t>
        </r>
      </text>
    </comment>
    <comment ref="N29" authorId="0" shapeId="0" xr:uid="{1B4AC0E6-AE3B-4453-AAF3-F9088294D835}">
      <text>
        <r>
          <rPr>
            <b/>
            <sz val="8"/>
            <color indexed="81"/>
            <rFont val="Tahoma"/>
            <family val="2"/>
          </rPr>
          <t xml:space="preserve">Sila isi di sini
</t>
        </r>
        <r>
          <rPr>
            <i/>
            <sz val="8"/>
            <color indexed="81"/>
            <rFont val="Tahoma"/>
            <family val="2"/>
          </rPr>
          <t>Please fill in here</t>
        </r>
      </text>
    </comment>
    <comment ref="D39" authorId="0" shapeId="0" xr:uid="{6AD75E99-5806-43AB-8CEE-C69903E15C39}">
      <text>
        <r>
          <rPr>
            <b/>
            <sz val="8"/>
            <color indexed="81"/>
            <rFont val="Tahoma"/>
            <family val="2"/>
          </rPr>
          <t xml:space="preserve">Sila isi di sini
</t>
        </r>
        <r>
          <rPr>
            <i/>
            <sz val="8"/>
            <color indexed="81"/>
            <rFont val="Tahoma"/>
            <family val="2"/>
          </rPr>
          <t>Please fill in here</t>
        </r>
      </text>
    </comment>
    <comment ref="AR42" authorId="0" shapeId="0" xr:uid="{CE99CBC2-2B89-4DC5-8B44-03553AE3E28D}">
      <text>
        <r>
          <rPr>
            <b/>
            <sz val="9"/>
            <color indexed="81"/>
            <rFont val="Tahoma"/>
            <family val="2"/>
          </rPr>
          <t xml:space="preserve">Sila isi di sini
</t>
        </r>
        <r>
          <rPr>
            <i/>
            <sz val="9"/>
            <color indexed="81"/>
            <rFont val="Tahoma"/>
            <family val="2"/>
          </rPr>
          <t>Please fill in here</t>
        </r>
      </text>
    </comment>
    <comment ref="H48" authorId="0" shapeId="0" xr:uid="{DA391C2E-439A-407A-9250-259FCB64717A}">
      <text>
        <r>
          <rPr>
            <b/>
            <sz val="8"/>
            <color indexed="81"/>
            <rFont val="Tahoma"/>
            <family val="2"/>
          </rPr>
          <t xml:space="preserve">Sila isi di sini
</t>
        </r>
        <r>
          <rPr>
            <i/>
            <sz val="8"/>
            <color indexed="81"/>
            <rFont val="Tahoma"/>
            <family val="2"/>
          </rPr>
          <t>Please fill in here</t>
        </r>
      </text>
    </comment>
    <comment ref="AN50" authorId="0" shapeId="0" xr:uid="{DB941D4F-190B-406D-A42F-2598105FF7E1}">
      <text>
        <r>
          <rPr>
            <b/>
            <sz val="9"/>
            <color indexed="81"/>
            <rFont val="Tahoma"/>
            <family val="2"/>
          </rPr>
          <t xml:space="preserve">Sila isi di sini
</t>
        </r>
        <r>
          <rPr>
            <i/>
            <sz val="9"/>
            <color indexed="81"/>
            <rFont val="Tahoma"/>
            <family val="2"/>
          </rPr>
          <t>Please fill in here</t>
        </r>
      </text>
    </comment>
    <comment ref="BE50" authorId="0" shapeId="0" xr:uid="{37FF7E72-B481-48C8-B2E3-B906DCD98BA2}">
      <text>
        <r>
          <rPr>
            <b/>
            <sz val="9"/>
            <color indexed="81"/>
            <rFont val="Tahoma"/>
            <family val="2"/>
          </rPr>
          <t xml:space="preserve">Sila isi di sini
</t>
        </r>
        <r>
          <rPr>
            <i/>
            <sz val="9"/>
            <color indexed="81"/>
            <rFont val="Tahoma"/>
            <family val="2"/>
          </rPr>
          <t>Please fill in here</t>
        </r>
      </text>
    </comment>
    <comment ref="H52" authorId="0" shapeId="0" xr:uid="{91006F64-7C31-4DF7-A4FF-BD3BAE4C1C59}">
      <text>
        <r>
          <rPr>
            <b/>
            <sz val="8"/>
            <color indexed="81"/>
            <rFont val="Tahoma"/>
            <family val="2"/>
          </rPr>
          <t xml:space="preserve">Sila isi di sini
</t>
        </r>
        <r>
          <rPr>
            <i/>
            <sz val="8"/>
            <color indexed="81"/>
            <rFont val="Tahoma"/>
            <family val="2"/>
          </rPr>
          <t>Please fill in here</t>
        </r>
      </text>
    </comment>
    <comment ref="N52" authorId="0" shapeId="0" xr:uid="{473605E0-EC04-4028-92F3-7C3A8BEBF353}">
      <text>
        <r>
          <rPr>
            <b/>
            <sz val="8"/>
            <color indexed="81"/>
            <rFont val="Tahoma"/>
            <family val="2"/>
          </rPr>
          <t xml:space="preserve">Sila isi di sini
</t>
        </r>
        <r>
          <rPr>
            <i/>
            <sz val="8"/>
            <color indexed="81"/>
            <rFont val="Tahoma"/>
            <family val="2"/>
          </rPr>
          <t>Please fill in here</t>
        </r>
      </text>
    </comment>
    <comment ref="D62" authorId="0" shapeId="0" xr:uid="{92D21E28-7811-4388-9ED6-E94A2135F741}">
      <text>
        <r>
          <rPr>
            <b/>
            <sz val="8"/>
            <color indexed="81"/>
            <rFont val="Tahoma"/>
            <family val="2"/>
          </rPr>
          <t xml:space="preserve">Sila isi di sini
</t>
        </r>
        <r>
          <rPr>
            <i/>
            <sz val="8"/>
            <color indexed="81"/>
            <rFont val="Tahoma"/>
            <family val="2"/>
          </rPr>
          <t>Please fill in here</t>
        </r>
      </text>
    </comment>
    <comment ref="AR65" authorId="0" shapeId="0" xr:uid="{A4626955-4C41-4EAD-9C02-1AD4F8E352BA}">
      <text>
        <r>
          <rPr>
            <b/>
            <sz val="9"/>
            <color indexed="81"/>
            <rFont val="Tahoma"/>
            <family val="2"/>
          </rPr>
          <t xml:space="preserve">Sila isi di sini
</t>
        </r>
        <r>
          <rPr>
            <i/>
            <sz val="9"/>
            <color indexed="81"/>
            <rFont val="Tahoma"/>
            <family val="2"/>
          </rPr>
          <t>Please fill in here</t>
        </r>
      </text>
    </comment>
    <comment ref="H71" authorId="0" shapeId="0" xr:uid="{FF178971-A568-4BEF-AD8D-7EA40EC2D21D}">
      <text>
        <r>
          <rPr>
            <b/>
            <sz val="8"/>
            <color indexed="81"/>
            <rFont val="Tahoma"/>
            <family val="2"/>
          </rPr>
          <t xml:space="preserve">Sila isi di sini
</t>
        </r>
        <r>
          <rPr>
            <i/>
            <sz val="8"/>
            <color indexed="81"/>
            <rFont val="Tahoma"/>
            <family val="2"/>
          </rPr>
          <t>Please fill in here</t>
        </r>
      </text>
    </comment>
    <comment ref="AN73" authorId="0" shapeId="0" xr:uid="{28961A94-DC90-408C-BA76-9CFCEE5959CA}">
      <text>
        <r>
          <rPr>
            <b/>
            <sz val="9"/>
            <color indexed="81"/>
            <rFont val="Tahoma"/>
            <family val="2"/>
          </rPr>
          <t xml:space="preserve">Sila isi di sini
</t>
        </r>
        <r>
          <rPr>
            <i/>
            <sz val="9"/>
            <color indexed="81"/>
            <rFont val="Tahoma"/>
            <family val="2"/>
          </rPr>
          <t>Please fill in here</t>
        </r>
      </text>
    </comment>
    <comment ref="BE73" authorId="0" shapeId="0" xr:uid="{946026D2-B552-4F62-BA07-37891123FC01}">
      <text>
        <r>
          <rPr>
            <b/>
            <sz val="9"/>
            <color indexed="81"/>
            <rFont val="Tahoma"/>
            <family val="2"/>
          </rPr>
          <t xml:space="preserve">Sila isi di sini
</t>
        </r>
        <r>
          <rPr>
            <i/>
            <sz val="9"/>
            <color indexed="81"/>
            <rFont val="Tahoma"/>
            <family val="2"/>
          </rPr>
          <t>Please fill in here</t>
        </r>
      </text>
    </comment>
    <comment ref="H75" authorId="0" shapeId="0" xr:uid="{C3E967AB-F5E3-4517-BFA0-4067A204D690}">
      <text>
        <r>
          <rPr>
            <b/>
            <sz val="8"/>
            <color indexed="81"/>
            <rFont val="Tahoma"/>
            <family val="2"/>
          </rPr>
          <t xml:space="preserve">Sila isi di sini
</t>
        </r>
        <r>
          <rPr>
            <i/>
            <sz val="8"/>
            <color indexed="81"/>
            <rFont val="Tahoma"/>
            <family val="2"/>
          </rPr>
          <t>Please fill in here</t>
        </r>
      </text>
    </comment>
    <comment ref="N75" authorId="0" shapeId="0" xr:uid="{68FBD4E2-F030-49AA-B5AF-BF0BF2D6DDB2}">
      <text>
        <r>
          <rPr>
            <b/>
            <sz val="8"/>
            <color indexed="81"/>
            <rFont val="Tahoma"/>
            <family val="2"/>
          </rPr>
          <t xml:space="preserve">Sila isi di sini
</t>
        </r>
        <r>
          <rPr>
            <i/>
            <sz val="8"/>
            <color indexed="81"/>
            <rFont val="Tahoma"/>
            <family val="2"/>
          </rPr>
          <t>Please fill in here</t>
        </r>
      </text>
    </comment>
    <comment ref="D85" authorId="0" shapeId="0" xr:uid="{3ECADB08-51FD-4C20-B9CE-95AC781E2643}">
      <text>
        <r>
          <rPr>
            <b/>
            <sz val="8"/>
            <color indexed="81"/>
            <rFont val="Tahoma"/>
            <family val="2"/>
          </rPr>
          <t xml:space="preserve">Sila isi di sini
</t>
        </r>
        <r>
          <rPr>
            <i/>
            <sz val="8"/>
            <color indexed="81"/>
            <rFont val="Tahoma"/>
            <family val="2"/>
          </rPr>
          <t>Please fill in here</t>
        </r>
      </text>
    </comment>
    <comment ref="AR88" authorId="0" shapeId="0" xr:uid="{E4DAA6DC-CD2D-4754-A050-95D898DC0204}">
      <text>
        <r>
          <rPr>
            <b/>
            <sz val="9"/>
            <color indexed="81"/>
            <rFont val="Tahoma"/>
            <family val="2"/>
          </rPr>
          <t xml:space="preserve">Sila isi di sini
</t>
        </r>
        <r>
          <rPr>
            <i/>
            <sz val="9"/>
            <color indexed="81"/>
            <rFont val="Tahoma"/>
            <family val="2"/>
          </rPr>
          <t>Please fill in here</t>
        </r>
      </text>
    </comment>
    <comment ref="H94" authorId="0" shapeId="0" xr:uid="{2F38E114-429C-41C3-8A1C-5E8A5FCE1EB3}">
      <text>
        <r>
          <rPr>
            <b/>
            <sz val="8"/>
            <color indexed="81"/>
            <rFont val="Tahoma"/>
            <family val="2"/>
          </rPr>
          <t xml:space="preserve">Sila isi di sini
</t>
        </r>
        <r>
          <rPr>
            <i/>
            <sz val="8"/>
            <color indexed="81"/>
            <rFont val="Tahoma"/>
            <family val="2"/>
          </rPr>
          <t>Please fill in here</t>
        </r>
      </text>
    </comment>
    <comment ref="AN96" authorId="0" shapeId="0" xr:uid="{22BEE9D6-FD29-41B4-BF26-234F35F9D493}">
      <text>
        <r>
          <rPr>
            <b/>
            <sz val="9"/>
            <color indexed="81"/>
            <rFont val="Tahoma"/>
            <family val="2"/>
          </rPr>
          <t xml:space="preserve">Sila isi di sini
</t>
        </r>
        <r>
          <rPr>
            <i/>
            <sz val="9"/>
            <color indexed="81"/>
            <rFont val="Tahoma"/>
            <family val="2"/>
          </rPr>
          <t>Please fill in here</t>
        </r>
      </text>
    </comment>
    <comment ref="BE96" authorId="0" shapeId="0" xr:uid="{9C61C39D-7F6A-45DC-8EE8-78E4B0FAFB32}">
      <text>
        <r>
          <rPr>
            <b/>
            <sz val="9"/>
            <color indexed="81"/>
            <rFont val="Tahoma"/>
            <family val="2"/>
          </rPr>
          <t xml:space="preserve">Sila isi di sini
</t>
        </r>
        <r>
          <rPr>
            <i/>
            <sz val="9"/>
            <color indexed="81"/>
            <rFont val="Tahoma"/>
            <family val="2"/>
          </rPr>
          <t>Please fill in here</t>
        </r>
      </text>
    </comment>
    <comment ref="H98" authorId="0" shapeId="0" xr:uid="{AE52FEC2-E325-410D-A4A7-B6D8F75E4CC5}">
      <text>
        <r>
          <rPr>
            <b/>
            <sz val="8"/>
            <color indexed="81"/>
            <rFont val="Tahoma"/>
            <family val="2"/>
          </rPr>
          <t xml:space="preserve">Sila isi di sini
</t>
        </r>
        <r>
          <rPr>
            <i/>
            <sz val="8"/>
            <color indexed="81"/>
            <rFont val="Tahoma"/>
            <family val="2"/>
          </rPr>
          <t>Please fill in here</t>
        </r>
      </text>
    </comment>
    <comment ref="N98" authorId="0" shapeId="0" xr:uid="{F140A114-C710-42C4-9F65-A855A0729080}">
      <text>
        <r>
          <rPr>
            <b/>
            <sz val="8"/>
            <color indexed="81"/>
            <rFont val="Tahoma"/>
            <family val="2"/>
          </rPr>
          <t xml:space="preserve">Sila isi di sini
</t>
        </r>
        <r>
          <rPr>
            <i/>
            <sz val="8"/>
            <color indexed="81"/>
            <rFont val="Tahoma"/>
            <family val="2"/>
          </rPr>
          <t>Please fill in here</t>
        </r>
      </text>
    </comment>
    <comment ref="D125" authorId="0" shapeId="0" xr:uid="{8817EA12-522B-466C-AAC4-6D92F733CCF9}">
      <text>
        <r>
          <rPr>
            <b/>
            <sz val="8"/>
            <color indexed="81"/>
            <rFont val="Tahoma"/>
            <family val="2"/>
          </rPr>
          <t xml:space="preserve">Sila isi di sini
</t>
        </r>
        <r>
          <rPr>
            <i/>
            <sz val="8"/>
            <color indexed="81"/>
            <rFont val="Tahoma"/>
            <family val="2"/>
          </rPr>
          <t>Please fill in here</t>
        </r>
      </text>
    </comment>
    <comment ref="AR128" authorId="0" shapeId="0" xr:uid="{501FB344-94D2-4DFB-A822-91359A02804C}">
      <text>
        <r>
          <rPr>
            <b/>
            <sz val="9"/>
            <color indexed="81"/>
            <rFont val="Tahoma"/>
            <family val="2"/>
          </rPr>
          <t xml:space="preserve">Sila isi di sini
</t>
        </r>
        <r>
          <rPr>
            <i/>
            <sz val="9"/>
            <color indexed="81"/>
            <rFont val="Tahoma"/>
            <family val="2"/>
          </rPr>
          <t>Please fill in here</t>
        </r>
      </text>
    </comment>
    <comment ref="H134" authorId="0" shapeId="0" xr:uid="{98DB3EA3-68C9-4CE6-9DD6-D855F1AB0CFF}">
      <text>
        <r>
          <rPr>
            <b/>
            <sz val="8"/>
            <color indexed="81"/>
            <rFont val="Tahoma"/>
            <family val="2"/>
          </rPr>
          <t xml:space="preserve">Sila isi di sini
</t>
        </r>
        <r>
          <rPr>
            <i/>
            <sz val="8"/>
            <color indexed="81"/>
            <rFont val="Tahoma"/>
            <family val="2"/>
          </rPr>
          <t>Please fill in here</t>
        </r>
      </text>
    </comment>
    <comment ref="AN136" authorId="0" shapeId="0" xr:uid="{771B56EC-FC8B-4D16-9DF2-A4BB43F85F24}">
      <text>
        <r>
          <rPr>
            <b/>
            <sz val="9"/>
            <color indexed="81"/>
            <rFont val="Tahoma"/>
            <family val="2"/>
          </rPr>
          <t xml:space="preserve">Sila isi di sini
</t>
        </r>
        <r>
          <rPr>
            <i/>
            <sz val="9"/>
            <color indexed="81"/>
            <rFont val="Tahoma"/>
            <family val="2"/>
          </rPr>
          <t>Please fill in here</t>
        </r>
      </text>
    </comment>
    <comment ref="BE136" authorId="0" shapeId="0" xr:uid="{86C760CB-5C90-46A1-B8E7-69AB0A8AAF16}">
      <text>
        <r>
          <rPr>
            <b/>
            <sz val="9"/>
            <color indexed="81"/>
            <rFont val="Tahoma"/>
            <family val="2"/>
          </rPr>
          <t xml:space="preserve">Sila isi di sini
</t>
        </r>
        <r>
          <rPr>
            <i/>
            <sz val="9"/>
            <color indexed="81"/>
            <rFont val="Tahoma"/>
            <family val="2"/>
          </rPr>
          <t>Please fill in here</t>
        </r>
      </text>
    </comment>
    <comment ref="H138" authorId="0" shapeId="0" xr:uid="{15E0C5AA-A1A5-450E-A668-B764AB42C200}">
      <text>
        <r>
          <rPr>
            <b/>
            <sz val="8"/>
            <color indexed="81"/>
            <rFont val="Tahoma"/>
            <family val="2"/>
          </rPr>
          <t xml:space="preserve">Sila isi di sini
</t>
        </r>
        <r>
          <rPr>
            <i/>
            <sz val="8"/>
            <color indexed="81"/>
            <rFont val="Tahoma"/>
            <family val="2"/>
          </rPr>
          <t>Please fill in here</t>
        </r>
      </text>
    </comment>
    <comment ref="N138" authorId="0" shapeId="0" xr:uid="{5206D2D3-71A5-4ABE-AC48-B023CD56A17C}">
      <text>
        <r>
          <rPr>
            <b/>
            <sz val="8"/>
            <color indexed="81"/>
            <rFont val="Tahoma"/>
            <family val="2"/>
          </rPr>
          <t xml:space="preserve">Sila isi di sini
</t>
        </r>
        <r>
          <rPr>
            <i/>
            <sz val="8"/>
            <color indexed="81"/>
            <rFont val="Tahoma"/>
            <family val="2"/>
          </rPr>
          <t>Please fill in here</t>
        </r>
      </text>
    </comment>
    <comment ref="D148" authorId="0" shapeId="0" xr:uid="{09242C5D-7427-463E-BC18-CA36790FF62C}">
      <text>
        <r>
          <rPr>
            <b/>
            <sz val="8"/>
            <color indexed="81"/>
            <rFont val="Tahoma"/>
            <family val="2"/>
          </rPr>
          <t xml:space="preserve">Sila isi di sini
</t>
        </r>
        <r>
          <rPr>
            <i/>
            <sz val="8"/>
            <color indexed="81"/>
            <rFont val="Tahoma"/>
            <family val="2"/>
          </rPr>
          <t>Please fill in here</t>
        </r>
      </text>
    </comment>
    <comment ref="AR151" authorId="0" shapeId="0" xr:uid="{D88C35B3-B6E5-4547-894E-808DBF9C6F1E}">
      <text>
        <r>
          <rPr>
            <b/>
            <sz val="9"/>
            <color indexed="81"/>
            <rFont val="Tahoma"/>
            <family val="2"/>
          </rPr>
          <t xml:space="preserve">Sila isi di sini
</t>
        </r>
        <r>
          <rPr>
            <i/>
            <sz val="9"/>
            <color indexed="81"/>
            <rFont val="Tahoma"/>
            <family val="2"/>
          </rPr>
          <t>Please fill in here</t>
        </r>
      </text>
    </comment>
    <comment ref="H157" authorId="0" shapeId="0" xr:uid="{8132288D-FC9A-4516-A33A-5C6D4F86A329}">
      <text>
        <r>
          <rPr>
            <b/>
            <sz val="8"/>
            <color indexed="81"/>
            <rFont val="Tahoma"/>
            <family val="2"/>
          </rPr>
          <t xml:space="preserve">Sila isi di sini
</t>
        </r>
        <r>
          <rPr>
            <i/>
            <sz val="8"/>
            <color indexed="81"/>
            <rFont val="Tahoma"/>
            <family val="2"/>
          </rPr>
          <t>Please fill in here</t>
        </r>
      </text>
    </comment>
    <comment ref="AN159" authorId="0" shapeId="0" xr:uid="{E57841DA-B781-4E4B-94C0-54B0B29687DA}">
      <text>
        <r>
          <rPr>
            <b/>
            <sz val="9"/>
            <color indexed="81"/>
            <rFont val="Tahoma"/>
            <family val="2"/>
          </rPr>
          <t xml:space="preserve">Sila isi di sini
</t>
        </r>
        <r>
          <rPr>
            <i/>
            <sz val="9"/>
            <color indexed="81"/>
            <rFont val="Tahoma"/>
            <family val="2"/>
          </rPr>
          <t>Please fill in here</t>
        </r>
      </text>
    </comment>
    <comment ref="BE159" authorId="0" shapeId="0" xr:uid="{BF5BA27B-7D0C-4C1B-BF4C-002D166EDE61}">
      <text>
        <r>
          <rPr>
            <b/>
            <sz val="9"/>
            <color indexed="81"/>
            <rFont val="Tahoma"/>
            <family val="2"/>
          </rPr>
          <t xml:space="preserve">Sila isi di sini
</t>
        </r>
        <r>
          <rPr>
            <i/>
            <sz val="9"/>
            <color indexed="81"/>
            <rFont val="Tahoma"/>
            <family val="2"/>
          </rPr>
          <t>Please fill in here</t>
        </r>
      </text>
    </comment>
    <comment ref="H161" authorId="0" shapeId="0" xr:uid="{47373B40-3A4D-407A-A6EF-72BF974DDD96}">
      <text>
        <r>
          <rPr>
            <b/>
            <sz val="8"/>
            <color indexed="81"/>
            <rFont val="Tahoma"/>
            <family val="2"/>
          </rPr>
          <t xml:space="preserve">Sila isi di sini
</t>
        </r>
        <r>
          <rPr>
            <i/>
            <sz val="8"/>
            <color indexed="81"/>
            <rFont val="Tahoma"/>
            <family val="2"/>
          </rPr>
          <t>Please fill in here</t>
        </r>
      </text>
    </comment>
    <comment ref="N161" authorId="0" shapeId="0" xr:uid="{43C55474-3B03-452F-B8D2-28FB0179F49D}">
      <text>
        <r>
          <rPr>
            <b/>
            <sz val="8"/>
            <color indexed="81"/>
            <rFont val="Tahoma"/>
            <family val="2"/>
          </rPr>
          <t xml:space="preserve">Sila isi di sini
</t>
        </r>
        <r>
          <rPr>
            <i/>
            <sz val="8"/>
            <color indexed="81"/>
            <rFont val="Tahoma"/>
            <family val="2"/>
          </rPr>
          <t>Please fill in here</t>
        </r>
      </text>
    </comment>
    <comment ref="D171" authorId="0" shapeId="0" xr:uid="{F497991D-C275-4B5E-BB76-DAEBCBF4A8D8}">
      <text>
        <r>
          <rPr>
            <b/>
            <sz val="8"/>
            <color indexed="81"/>
            <rFont val="Tahoma"/>
            <family val="2"/>
          </rPr>
          <t xml:space="preserve">Sila isi di sini
</t>
        </r>
        <r>
          <rPr>
            <i/>
            <sz val="8"/>
            <color indexed="81"/>
            <rFont val="Tahoma"/>
            <family val="2"/>
          </rPr>
          <t>Please fill in here</t>
        </r>
      </text>
    </comment>
    <comment ref="AR174" authorId="0" shapeId="0" xr:uid="{23D236B5-5AF5-4E2F-8C56-937A02CDADBD}">
      <text>
        <r>
          <rPr>
            <b/>
            <sz val="9"/>
            <color indexed="81"/>
            <rFont val="Tahoma"/>
            <family val="2"/>
          </rPr>
          <t xml:space="preserve">Sila isi di sini
</t>
        </r>
        <r>
          <rPr>
            <i/>
            <sz val="9"/>
            <color indexed="81"/>
            <rFont val="Tahoma"/>
            <family val="2"/>
          </rPr>
          <t>Please fill in here</t>
        </r>
      </text>
    </comment>
    <comment ref="H180" authorId="0" shapeId="0" xr:uid="{D7E8264E-7A4D-44E5-9F4B-F716FC53653C}">
      <text>
        <r>
          <rPr>
            <b/>
            <sz val="8"/>
            <color indexed="81"/>
            <rFont val="Tahoma"/>
            <family val="2"/>
          </rPr>
          <t xml:space="preserve">Sila isi di sini
</t>
        </r>
        <r>
          <rPr>
            <i/>
            <sz val="8"/>
            <color indexed="81"/>
            <rFont val="Tahoma"/>
            <family val="2"/>
          </rPr>
          <t>Please fill in here</t>
        </r>
      </text>
    </comment>
    <comment ref="AN182" authorId="0" shapeId="0" xr:uid="{456A6C3C-95FE-49A8-8723-8296E1BBB13B}">
      <text>
        <r>
          <rPr>
            <b/>
            <sz val="9"/>
            <color indexed="81"/>
            <rFont val="Tahoma"/>
            <family val="2"/>
          </rPr>
          <t xml:space="preserve">Sila isi di sini
</t>
        </r>
        <r>
          <rPr>
            <i/>
            <sz val="9"/>
            <color indexed="81"/>
            <rFont val="Tahoma"/>
            <family val="2"/>
          </rPr>
          <t>Please fill in here</t>
        </r>
      </text>
    </comment>
    <comment ref="BE182" authorId="0" shapeId="0" xr:uid="{4DE77D4D-ED44-4A51-B403-D3A15540689A}">
      <text>
        <r>
          <rPr>
            <b/>
            <sz val="9"/>
            <color indexed="81"/>
            <rFont val="Tahoma"/>
            <family val="2"/>
          </rPr>
          <t xml:space="preserve">Sila isi di sini
</t>
        </r>
        <r>
          <rPr>
            <i/>
            <sz val="9"/>
            <color indexed="81"/>
            <rFont val="Tahoma"/>
            <family val="2"/>
          </rPr>
          <t>Please fill in here</t>
        </r>
      </text>
    </comment>
    <comment ref="H184" authorId="0" shapeId="0" xr:uid="{EAE946B6-1315-4721-BCFB-A6168C8004ED}">
      <text>
        <r>
          <rPr>
            <b/>
            <sz val="8"/>
            <color indexed="81"/>
            <rFont val="Tahoma"/>
            <family val="2"/>
          </rPr>
          <t xml:space="preserve">Sila isi di sini
</t>
        </r>
        <r>
          <rPr>
            <i/>
            <sz val="8"/>
            <color indexed="81"/>
            <rFont val="Tahoma"/>
            <family val="2"/>
          </rPr>
          <t>Please fill in here</t>
        </r>
      </text>
    </comment>
    <comment ref="N184" authorId="0" shapeId="0" xr:uid="{7196CE4E-7CC2-48F2-A60D-E65E88E17426}">
      <text>
        <r>
          <rPr>
            <b/>
            <sz val="8"/>
            <color indexed="81"/>
            <rFont val="Tahoma"/>
            <family val="2"/>
          </rPr>
          <t xml:space="preserve">Sila isi di sini
</t>
        </r>
        <r>
          <rPr>
            <i/>
            <sz val="8"/>
            <color indexed="81"/>
            <rFont val="Tahoma"/>
            <family val="2"/>
          </rPr>
          <t>Please fill in here</t>
        </r>
      </text>
    </comment>
    <comment ref="D194" authorId="0" shapeId="0" xr:uid="{D3C77065-3C14-4086-A767-10F2434D8A54}">
      <text>
        <r>
          <rPr>
            <b/>
            <sz val="8"/>
            <color indexed="81"/>
            <rFont val="Tahoma"/>
            <family val="2"/>
          </rPr>
          <t xml:space="preserve">Sila isi di sini
</t>
        </r>
        <r>
          <rPr>
            <i/>
            <sz val="8"/>
            <color indexed="81"/>
            <rFont val="Tahoma"/>
            <family val="2"/>
          </rPr>
          <t>Please fill in here</t>
        </r>
      </text>
    </comment>
    <comment ref="AR197" authorId="0" shapeId="0" xr:uid="{FBF696EF-FACA-44D0-85F9-807BCE21A42B}">
      <text>
        <r>
          <rPr>
            <b/>
            <sz val="9"/>
            <color indexed="81"/>
            <rFont val="Tahoma"/>
            <family val="2"/>
          </rPr>
          <t xml:space="preserve">Sila isi di sini
</t>
        </r>
        <r>
          <rPr>
            <i/>
            <sz val="9"/>
            <color indexed="81"/>
            <rFont val="Tahoma"/>
            <family val="2"/>
          </rPr>
          <t>Please fill in here</t>
        </r>
      </text>
    </comment>
    <comment ref="H203" authorId="0" shapeId="0" xr:uid="{DF717ED7-2476-4358-8B3C-A67A20392E67}">
      <text>
        <r>
          <rPr>
            <b/>
            <sz val="8"/>
            <color indexed="81"/>
            <rFont val="Tahoma"/>
            <family val="2"/>
          </rPr>
          <t xml:space="preserve">Sila isi di sini
</t>
        </r>
        <r>
          <rPr>
            <i/>
            <sz val="8"/>
            <color indexed="81"/>
            <rFont val="Tahoma"/>
            <family val="2"/>
          </rPr>
          <t>Please fill in here</t>
        </r>
      </text>
    </comment>
    <comment ref="AN205" authorId="0" shapeId="0" xr:uid="{320FDDDF-ABC6-415F-8AEB-E53B2593D293}">
      <text>
        <r>
          <rPr>
            <b/>
            <sz val="9"/>
            <color indexed="81"/>
            <rFont val="Tahoma"/>
            <family val="2"/>
          </rPr>
          <t xml:space="preserve">Sila isi di sini
</t>
        </r>
        <r>
          <rPr>
            <i/>
            <sz val="9"/>
            <color indexed="81"/>
            <rFont val="Tahoma"/>
            <family val="2"/>
          </rPr>
          <t>Please fill in here</t>
        </r>
      </text>
    </comment>
    <comment ref="BE205" authorId="0" shapeId="0" xr:uid="{A9621A37-D02A-4A39-9E4B-896908C3ABD4}">
      <text>
        <r>
          <rPr>
            <b/>
            <sz val="9"/>
            <color indexed="81"/>
            <rFont val="Tahoma"/>
            <family val="2"/>
          </rPr>
          <t xml:space="preserve">Sila isi di sini
</t>
        </r>
        <r>
          <rPr>
            <i/>
            <sz val="9"/>
            <color indexed="81"/>
            <rFont val="Tahoma"/>
            <family val="2"/>
          </rPr>
          <t>Please fill in here</t>
        </r>
      </text>
    </comment>
    <comment ref="H207" authorId="0" shapeId="0" xr:uid="{B9D5A39A-AD13-4C30-A072-D6D45C640B03}">
      <text>
        <r>
          <rPr>
            <b/>
            <sz val="8"/>
            <color indexed="81"/>
            <rFont val="Tahoma"/>
            <family val="2"/>
          </rPr>
          <t xml:space="preserve">Sila isi di sini
</t>
        </r>
        <r>
          <rPr>
            <i/>
            <sz val="8"/>
            <color indexed="81"/>
            <rFont val="Tahoma"/>
            <family val="2"/>
          </rPr>
          <t>Please fill in here</t>
        </r>
      </text>
    </comment>
    <comment ref="N207" authorId="0" shapeId="0" xr:uid="{AD356F7D-AAB7-4B2A-B6E3-70D245046571}">
      <text>
        <r>
          <rPr>
            <b/>
            <sz val="8"/>
            <color indexed="81"/>
            <rFont val="Tahoma"/>
            <family val="2"/>
          </rPr>
          <t xml:space="preserve">Sila isi di sini
</t>
        </r>
        <r>
          <rPr>
            <i/>
            <sz val="8"/>
            <color indexed="81"/>
            <rFont val="Tahoma"/>
            <family val="2"/>
          </rPr>
          <t>Please fill in here</t>
        </r>
      </text>
    </comment>
    <comment ref="L214" authorId="0" shapeId="0" xr:uid="{82A317D9-3CAF-4089-8BF6-5942268AA5EE}">
      <text>
        <r>
          <rPr>
            <b/>
            <sz val="9"/>
            <color indexed="81"/>
            <rFont val="Tahoma"/>
            <family val="2"/>
          </rPr>
          <t xml:space="preserve">Pengiraan automatik
</t>
        </r>
        <r>
          <rPr>
            <i/>
            <sz val="9"/>
            <color indexed="81"/>
            <rFont val="Tahoma"/>
            <family val="2"/>
          </rPr>
          <t>Automatic calculation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Nor Shahida Jamil</author>
  </authors>
  <commentList>
    <comment ref="E15" authorId="0" shapeId="0" xr:uid="{FF98082C-D4CA-4A30-B61C-63346EF315C8}">
      <text>
        <r>
          <rPr>
            <b/>
            <sz val="8"/>
            <color indexed="81"/>
            <rFont val="Tahoma"/>
            <family val="2"/>
          </rPr>
          <t xml:space="preserve">Sila isi di sini
</t>
        </r>
        <r>
          <rPr>
            <i/>
            <sz val="8"/>
            <color indexed="81"/>
            <rFont val="Tahoma"/>
            <family val="2"/>
          </rPr>
          <t>Please fill in here</t>
        </r>
      </text>
    </comment>
    <comment ref="I15" authorId="0" shapeId="0" xr:uid="{DE9AFA0B-4981-423A-B4C8-D06A1E1DBCCE}">
      <text>
        <r>
          <rPr>
            <b/>
            <sz val="8"/>
            <color indexed="81"/>
            <rFont val="Tahoma"/>
            <family val="2"/>
          </rPr>
          <t xml:space="preserve">Sila isi di sini
</t>
        </r>
        <r>
          <rPr>
            <i/>
            <sz val="8"/>
            <color indexed="81"/>
            <rFont val="Tahoma"/>
            <family val="2"/>
          </rPr>
          <t>Please fill in here</t>
        </r>
      </text>
    </comment>
    <comment ref="E17" authorId="0" shapeId="0" xr:uid="{262B1D2F-07FC-4562-A3D9-DB522F0C8ECC}">
      <text>
        <r>
          <rPr>
            <b/>
            <sz val="8"/>
            <color indexed="81"/>
            <rFont val="Tahoma"/>
            <family val="2"/>
          </rPr>
          <t xml:space="preserve">Sila isi di sini
</t>
        </r>
        <r>
          <rPr>
            <i/>
            <sz val="8"/>
            <color indexed="81"/>
            <rFont val="Tahoma"/>
            <family val="2"/>
          </rPr>
          <t>Please fill in here</t>
        </r>
      </text>
    </comment>
    <comment ref="I17" authorId="0" shapeId="0" xr:uid="{62D78ED7-54DE-4C1F-9370-A01ED16E06CF}">
      <text>
        <r>
          <rPr>
            <b/>
            <sz val="8"/>
            <color indexed="81"/>
            <rFont val="Tahoma"/>
            <family val="2"/>
          </rPr>
          <t xml:space="preserve">Sila isi di sini
</t>
        </r>
        <r>
          <rPr>
            <i/>
            <sz val="8"/>
            <color indexed="81"/>
            <rFont val="Tahoma"/>
            <family val="2"/>
          </rPr>
          <t>Please fill in here</t>
        </r>
      </text>
    </comment>
    <comment ref="E19" authorId="0" shapeId="0" xr:uid="{4824C24B-29DF-48E9-972B-DB58656668CE}">
      <text>
        <r>
          <rPr>
            <b/>
            <sz val="8"/>
            <color indexed="81"/>
            <rFont val="Tahoma"/>
            <family val="2"/>
          </rPr>
          <t xml:space="preserve">Sila isi di sini
</t>
        </r>
        <r>
          <rPr>
            <i/>
            <sz val="8"/>
            <color indexed="81"/>
            <rFont val="Tahoma"/>
            <family val="2"/>
          </rPr>
          <t>Please fill in here</t>
        </r>
      </text>
    </comment>
    <comment ref="I19" authorId="0" shapeId="0" xr:uid="{4E9EBA7E-10C4-45CF-BC2B-2A607AA8ADAD}">
      <text>
        <r>
          <rPr>
            <b/>
            <sz val="8"/>
            <color indexed="81"/>
            <rFont val="Tahoma"/>
            <family val="2"/>
          </rPr>
          <t xml:space="preserve">Sila isi di sini
</t>
        </r>
        <r>
          <rPr>
            <i/>
            <sz val="8"/>
            <color indexed="81"/>
            <rFont val="Tahoma"/>
            <family val="2"/>
          </rPr>
          <t>Please fill in here</t>
        </r>
      </text>
    </comment>
    <comment ref="E21" authorId="0" shapeId="0" xr:uid="{0A1CE415-0085-4943-BBE3-907F927B111B}">
      <text>
        <r>
          <rPr>
            <b/>
            <sz val="8"/>
            <color indexed="81"/>
            <rFont val="Tahoma"/>
            <family val="2"/>
          </rPr>
          <t xml:space="preserve">Sila isi di sini
</t>
        </r>
        <r>
          <rPr>
            <i/>
            <sz val="8"/>
            <color indexed="81"/>
            <rFont val="Tahoma"/>
            <family val="2"/>
          </rPr>
          <t>Please fill in here</t>
        </r>
      </text>
    </comment>
    <comment ref="I21" authorId="0" shapeId="0" xr:uid="{7A72694B-B2B1-45C5-B63A-2A96A8475B71}">
      <text>
        <r>
          <rPr>
            <b/>
            <sz val="8"/>
            <color indexed="81"/>
            <rFont val="Tahoma"/>
            <family val="2"/>
          </rPr>
          <t xml:space="preserve">Sila isi di sini
</t>
        </r>
        <r>
          <rPr>
            <i/>
            <sz val="8"/>
            <color indexed="81"/>
            <rFont val="Tahoma"/>
            <family val="2"/>
          </rPr>
          <t>Please fill in here</t>
        </r>
      </text>
    </comment>
    <comment ref="E23" authorId="0" shapeId="0" xr:uid="{237EE10F-0FF7-4A79-968F-C8E2B5DCC435}">
      <text>
        <r>
          <rPr>
            <b/>
            <sz val="8"/>
            <color indexed="81"/>
            <rFont val="Tahoma"/>
            <family val="2"/>
          </rPr>
          <t xml:space="preserve">Sila isi di sini
</t>
        </r>
        <r>
          <rPr>
            <i/>
            <sz val="8"/>
            <color indexed="81"/>
            <rFont val="Tahoma"/>
            <family val="2"/>
          </rPr>
          <t>Please fill in here</t>
        </r>
      </text>
    </comment>
    <comment ref="I23" authorId="0" shapeId="0" xr:uid="{84234538-146D-4B37-814E-568AF6C84001}">
      <text>
        <r>
          <rPr>
            <b/>
            <sz val="8"/>
            <color indexed="81"/>
            <rFont val="Tahoma"/>
            <family val="2"/>
          </rPr>
          <t xml:space="preserve">Sila isi di sini
</t>
        </r>
        <r>
          <rPr>
            <i/>
            <sz val="8"/>
            <color indexed="81"/>
            <rFont val="Tahoma"/>
            <family val="2"/>
          </rPr>
          <t>Please fill in here</t>
        </r>
      </text>
    </comment>
    <comment ref="E25" authorId="0" shapeId="0" xr:uid="{7CDAFBE4-CEF1-4207-9C79-3639007BE5B3}">
      <text>
        <r>
          <rPr>
            <b/>
            <sz val="8"/>
            <color indexed="81"/>
            <rFont val="Tahoma"/>
            <family val="2"/>
          </rPr>
          <t xml:space="preserve">Sila isi di sini
</t>
        </r>
        <r>
          <rPr>
            <i/>
            <sz val="8"/>
            <color indexed="81"/>
            <rFont val="Tahoma"/>
            <family val="2"/>
          </rPr>
          <t>Please fill in here</t>
        </r>
      </text>
    </comment>
    <comment ref="I25" authorId="0" shapeId="0" xr:uid="{E52578B9-2B81-4339-8EF2-F162B427603A}">
      <text>
        <r>
          <rPr>
            <b/>
            <sz val="8"/>
            <color indexed="81"/>
            <rFont val="Tahoma"/>
            <family val="2"/>
          </rPr>
          <t xml:space="preserve">Sila isi di sini
</t>
        </r>
        <r>
          <rPr>
            <i/>
            <sz val="8"/>
            <color indexed="81"/>
            <rFont val="Tahoma"/>
            <family val="2"/>
          </rPr>
          <t>Please fill in here</t>
        </r>
      </text>
    </comment>
    <comment ref="E27" authorId="0" shapeId="0" xr:uid="{365DFB50-4795-4760-B184-E1D14D97DC0E}">
      <text>
        <r>
          <rPr>
            <b/>
            <sz val="8"/>
            <color indexed="81"/>
            <rFont val="Tahoma"/>
            <family val="2"/>
          </rPr>
          <t xml:space="preserve">Sila isi di sini
</t>
        </r>
        <r>
          <rPr>
            <i/>
            <sz val="8"/>
            <color indexed="81"/>
            <rFont val="Tahoma"/>
            <family val="2"/>
          </rPr>
          <t>Please fill in here</t>
        </r>
      </text>
    </comment>
    <comment ref="I27" authorId="0" shapeId="0" xr:uid="{6EE936BB-04C7-4A57-AF1C-85CD52D51A7D}">
      <text>
        <r>
          <rPr>
            <b/>
            <sz val="8"/>
            <color indexed="81"/>
            <rFont val="Tahoma"/>
            <family val="2"/>
          </rPr>
          <t xml:space="preserve">Sila isi di sini
</t>
        </r>
        <r>
          <rPr>
            <i/>
            <sz val="8"/>
            <color indexed="81"/>
            <rFont val="Tahoma"/>
            <family val="2"/>
          </rPr>
          <t>Please fill in here</t>
        </r>
      </text>
    </comment>
    <comment ref="E29" authorId="0" shapeId="0" xr:uid="{54E2C7C1-1FC3-417A-B24E-DFD6FD292AC9}">
      <text>
        <r>
          <rPr>
            <b/>
            <sz val="8"/>
            <color indexed="81"/>
            <rFont val="Tahoma"/>
            <family val="2"/>
          </rPr>
          <t xml:space="preserve">Sila isi di sini
</t>
        </r>
        <r>
          <rPr>
            <i/>
            <sz val="8"/>
            <color indexed="81"/>
            <rFont val="Tahoma"/>
            <family val="2"/>
          </rPr>
          <t>Please fill in here</t>
        </r>
      </text>
    </comment>
    <comment ref="I29" authorId="0" shapeId="0" xr:uid="{4AAB5FDE-B07B-4809-B67B-3D6B54202E46}">
      <text>
        <r>
          <rPr>
            <b/>
            <sz val="8"/>
            <color indexed="81"/>
            <rFont val="Tahoma"/>
            <family val="2"/>
          </rPr>
          <t xml:space="preserve">Sila isi di sini
</t>
        </r>
        <r>
          <rPr>
            <i/>
            <sz val="8"/>
            <color indexed="81"/>
            <rFont val="Tahoma"/>
            <family val="2"/>
          </rPr>
          <t>Please fill in here</t>
        </r>
      </text>
    </comment>
    <comment ref="E31" authorId="0" shapeId="0" xr:uid="{52289CBE-B84C-4D74-A67D-A2D30B4665CB}">
      <text>
        <r>
          <rPr>
            <b/>
            <sz val="8"/>
            <color indexed="81"/>
            <rFont val="Tahoma"/>
            <family val="2"/>
          </rPr>
          <t xml:space="preserve">Sila isi di sini
</t>
        </r>
        <r>
          <rPr>
            <i/>
            <sz val="8"/>
            <color indexed="81"/>
            <rFont val="Tahoma"/>
            <family val="2"/>
          </rPr>
          <t>Please fill in here</t>
        </r>
      </text>
    </comment>
    <comment ref="I31" authorId="0" shapeId="0" xr:uid="{70A86483-BF61-4AF4-AB11-E8D7F35B87B2}">
      <text>
        <r>
          <rPr>
            <b/>
            <sz val="8"/>
            <color indexed="81"/>
            <rFont val="Tahoma"/>
            <family val="2"/>
          </rPr>
          <t xml:space="preserve">Sila isi di sini
</t>
        </r>
        <r>
          <rPr>
            <i/>
            <sz val="8"/>
            <color indexed="81"/>
            <rFont val="Tahoma"/>
            <family val="2"/>
          </rPr>
          <t>Please fill in here</t>
        </r>
      </text>
    </comment>
    <comment ref="E33" authorId="0" shapeId="0" xr:uid="{F54B0420-3898-436B-9821-C401C689C681}">
      <text>
        <r>
          <rPr>
            <b/>
            <sz val="8"/>
            <color indexed="81"/>
            <rFont val="Tahoma"/>
            <family val="2"/>
          </rPr>
          <t xml:space="preserve">Sila isi di sini
</t>
        </r>
        <r>
          <rPr>
            <i/>
            <sz val="8"/>
            <color indexed="81"/>
            <rFont val="Tahoma"/>
            <family val="2"/>
          </rPr>
          <t>Please fill in here</t>
        </r>
      </text>
    </comment>
    <comment ref="I33" authorId="0" shapeId="0" xr:uid="{49FD2925-83A1-43E2-B9D5-67F1BA3931B5}">
      <text>
        <r>
          <rPr>
            <b/>
            <sz val="8"/>
            <color indexed="81"/>
            <rFont val="Tahoma"/>
            <family val="2"/>
          </rPr>
          <t xml:space="preserve">Sila isi di sini
</t>
        </r>
        <r>
          <rPr>
            <i/>
            <sz val="8"/>
            <color indexed="81"/>
            <rFont val="Tahoma"/>
            <family val="2"/>
          </rPr>
          <t>Please fill in here</t>
        </r>
      </text>
    </comment>
    <comment ref="E35" authorId="0" shapeId="0" xr:uid="{53F6A4B7-A62F-4F38-AB71-D91DF68F574A}">
      <text>
        <r>
          <rPr>
            <b/>
            <sz val="8"/>
            <color indexed="81"/>
            <rFont val="Tahoma"/>
            <family val="2"/>
          </rPr>
          <t xml:space="preserve">Sila isi di sini
</t>
        </r>
        <r>
          <rPr>
            <i/>
            <sz val="8"/>
            <color indexed="81"/>
            <rFont val="Tahoma"/>
            <family val="2"/>
          </rPr>
          <t>Please fill in here</t>
        </r>
      </text>
    </comment>
    <comment ref="I35" authorId="0" shapeId="0" xr:uid="{4833384C-57A1-4969-A7A4-996299C0FE79}">
      <text>
        <r>
          <rPr>
            <b/>
            <sz val="8"/>
            <color indexed="81"/>
            <rFont val="Tahoma"/>
            <family val="2"/>
          </rPr>
          <t xml:space="preserve">Sila isi di sini
</t>
        </r>
        <r>
          <rPr>
            <i/>
            <sz val="8"/>
            <color indexed="81"/>
            <rFont val="Tahoma"/>
            <family val="2"/>
          </rPr>
          <t>Please fill in here</t>
        </r>
      </text>
    </comment>
    <comment ref="E37" authorId="0" shapeId="0" xr:uid="{81F3E947-3E90-43E0-8935-64ED48D01E1A}">
      <text>
        <r>
          <rPr>
            <b/>
            <sz val="8"/>
            <color indexed="81"/>
            <rFont val="Tahoma"/>
            <family val="2"/>
          </rPr>
          <t xml:space="preserve">Sila isi di sini
</t>
        </r>
        <r>
          <rPr>
            <i/>
            <sz val="8"/>
            <color indexed="81"/>
            <rFont val="Tahoma"/>
            <family val="2"/>
          </rPr>
          <t>Please fill in here</t>
        </r>
      </text>
    </comment>
    <comment ref="I37" authorId="0" shapeId="0" xr:uid="{786CF1D3-B1B0-4669-8996-B2FF5F56B9A0}">
      <text>
        <r>
          <rPr>
            <b/>
            <sz val="8"/>
            <color indexed="81"/>
            <rFont val="Tahoma"/>
            <family val="2"/>
          </rPr>
          <t xml:space="preserve">Sila isi di sini
</t>
        </r>
        <r>
          <rPr>
            <i/>
            <sz val="8"/>
            <color indexed="81"/>
            <rFont val="Tahoma"/>
            <family val="2"/>
          </rPr>
          <t>Please fill in here</t>
        </r>
      </text>
    </comment>
    <comment ref="E39" authorId="0" shapeId="0" xr:uid="{DCFD2F01-90C2-4957-AB4E-3C4C4A32A84D}">
      <text>
        <r>
          <rPr>
            <b/>
            <sz val="8"/>
            <color indexed="81"/>
            <rFont val="Tahoma"/>
            <family val="2"/>
          </rPr>
          <t xml:space="preserve">Sila isi di sini
</t>
        </r>
        <r>
          <rPr>
            <i/>
            <sz val="8"/>
            <color indexed="81"/>
            <rFont val="Tahoma"/>
            <family val="2"/>
          </rPr>
          <t>Please fill in here</t>
        </r>
      </text>
    </comment>
    <comment ref="I39" authorId="0" shapeId="0" xr:uid="{3E249054-7204-4FF2-A8F1-BB4ABDB39BDC}">
      <text>
        <r>
          <rPr>
            <b/>
            <sz val="8"/>
            <color indexed="81"/>
            <rFont val="Tahoma"/>
            <family val="2"/>
          </rPr>
          <t xml:space="preserve">Sila isi di sini
</t>
        </r>
        <r>
          <rPr>
            <i/>
            <sz val="8"/>
            <color indexed="81"/>
            <rFont val="Tahoma"/>
            <family val="2"/>
          </rPr>
          <t>Please fill in here</t>
        </r>
      </text>
    </comment>
    <comment ref="E41" authorId="0" shapeId="0" xr:uid="{9129743D-1777-4085-BA2C-64CE5C1B0E3D}">
      <text>
        <r>
          <rPr>
            <b/>
            <sz val="8"/>
            <color indexed="81"/>
            <rFont val="Tahoma"/>
            <family val="2"/>
          </rPr>
          <t xml:space="preserve">Sila isi di sini
</t>
        </r>
        <r>
          <rPr>
            <i/>
            <sz val="8"/>
            <color indexed="81"/>
            <rFont val="Tahoma"/>
            <family val="2"/>
          </rPr>
          <t>Please fill in here</t>
        </r>
      </text>
    </comment>
    <comment ref="I41" authorId="0" shapeId="0" xr:uid="{B4B5E35C-7AF8-4540-993B-5019F5321C3F}">
      <text>
        <r>
          <rPr>
            <b/>
            <sz val="8"/>
            <color indexed="81"/>
            <rFont val="Tahoma"/>
            <family val="2"/>
          </rPr>
          <t xml:space="preserve">Sila isi di sini
</t>
        </r>
        <r>
          <rPr>
            <i/>
            <sz val="8"/>
            <color indexed="81"/>
            <rFont val="Tahoma"/>
            <family val="2"/>
          </rPr>
          <t>Please fill in here</t>
        </r>
      </text>
    </comment>
    <comment ref="E43" authorId="0" shapeId="0" xr:uid="{2B334FA3-08EB-4652-BB51-52B90CEC92FC}">
      <text>
        <r>
          <rPr>
            <b/>
            <sz val="8"/>
            <color indexed="81"/>
            <rFont val="Tahoma"/>
            <family val="2"/>
          </rPr>
          <t xml:space="preserve">Sila isi di sini
</t>
        </r>
        <r>
          <rPr>
            <i/>
            <sz val="8"/>
            <color indexed="81"/>
            <rFont val="Tahoma"/>
            <family val="2"/>
          </rPr>
          <t>Please fill in here</t>
        </r>
      </text>
    </comment>
    <comment ref="I43" authorId="0" shapeId="0" xr:uid="{5F4E7079-B5C5-4753-81A7-C81853CA13F0}">
      <text>
        <r>
          <rPr>
            <b/>
            <sz val="8"/>
            <color indexed="81"/>
            <rFont val="Tahoma"/>
            <family val="2"/>
          </rPr>
          <t xml:space="preserve">Sila isi di sini
</t>
        </r>
        <r>
          <rPr>
            <i/>
            <sz val="8"/>
            <color indexed="81"/>
            <rFont val="Tahoma"/>
            <family val="2"/>
          </rPr>
          <t>Please fill in here</t>
        </r>
      </text>
    </comment>
    <comment ref="H45" authorId="0" shapeId="0" xr:uid="{DE3D6E94-2DC2-41EA-82F1-E9B9ED26097A}">
      <text>
        <r>
          <rPr>
            <b/>
            <sz val="8"/>
            <color indexed="81"/>
            <rFont val="Tahoma"/>
            <family val="2"/>
          </rPr>
          <t xml:space="preserve">Pengiraan automatik
</t>
        </r>
        <r>
          <rPr>
            <i/>
            <sz val="8"/>
            <color indexed="81"/>
            <rFont val="Tahoma"/>
            <family val="2"/>
          </rPr>
          <t>Automatic calculation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Suzaina Zakaria</author>
  </authors>
  <commentList>
    <comment ref="L14" authorId="0" shapeId="0" xr:uid="{00000000-0006-0000-1100-000001000000}">
      <text>
        <r>
          <rPr>
            <b/>
            <sz val="8"/>
            <color rgb="FF000000"/>
            <rFont val="Tahoma"/>
            <family val="2"/>
          </rPr>
          <t xml:space="preserve">Sila isi di sini
</t>
        </r>
        <r>
          <rPr>
            <b/>
            <i/>
            <sz val="8"/>
            <color rgb="FF000000"/>
            <rFont val="Tahoma"/>
            <family val="2"/>
          </rPr>
          <t>Please fill in here</t>
        </r>
      </text>
    </comment>
    <comment ref="O14" authorId="0" shapeId="0" xr:uid="{00000000-0006-0000-1100-000002000000}">
      <text>
        <r>
          <rPr>
            <b/>
            <sz val="8"/>
            <color indexed="8"/>
            <rFont val="Tahoma"/>
            <family val="2"/>
          </rPr>
          <t xml:space="preserve">Sila isi di sini
</t>
        </r>
        <r>
          <rPr>
            <b/>
            <i/>
            <sz val="8"/>
            <color indexed="8"/>
            <rFont val="Tahoma"/>
            <family val="2"/>
          </rPr>
          <t>Please fill in here</t>
        </r>
      </text>
    </comment>
    <comment ref="R14" authorId="0" shapeId="0" xr:uid="{00000000-0006-0000-1100-000003000000}">
      <text>
        <r>
          <rPr>
            <b/>
            <sz val="8"/>
            <color indexed="8"/>
            <rFont val="Tahoma"/>
            <family val="2"/>
          </rPr>
          <t xml:space="preserve">Sila isi di sini
</t>
        </r>
        <r>
          <rPr>
            <b/>
            <i/>
            <sz val="8"/>
            <color indexed="8"/>
            <rFont val="Tahoma"/>
            <family val="2"/>
          </rPr>
          <t>Please fill in here</t>
        </r>
      </text>
    </comment>
    <comment ref="U14" authorId="1" shapeId="0" xr:uid="{00000000-0006-0000-1100-000004000000}">
      <text>
        <r>
          <rPr>
            <b/>
            <sz val="9"/>
            <color indexed="81"/>
            <rFont val="Tahoma"/>
            <family val="2"/>
          </rPr>
          <t>Sila isi di sini
Please fill in here</t>
        </r>
        <r>
          <rPr>
            <sz val="9"/>
            <color indexed="81"/>
            <rFont val="Tahoma"/>
            <family val="2"/>
          </rPr>
          <t xml:space="preserve">
</t>
        </r>
      </text>
    </comment>
    <comment ref="X14" authorId="1" shapeId="0" xr:uid="{00000000-0006-0000-1100-000005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14" authorId="1" shapeId="0" xr:uid="{00000000-0006-0000-1100-000006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14" authorId="1" shapeId="0" xr:uid="{00000000-0006-0000-1100-000007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18" authorId="0" shapeId="0" xr:uid="{00000000-0006-0000-1100-000008000000}">
      <text>
        <r>
          <rPr>
            <b/>
            <sz val="8"/>
            <color rgb="FF000000"/>
            <rFont val="Tahoma"/>
            <family val="2"/>
          </rPr>
          <t xml:space="preserve">Sila isi di sini
</t>
        </r>
        <r>
          <rPr>
            <b/>
            <i/>
            <sz val="8"/>
            <color rgb="FF000000"/>
            <rFont val="Tahoma"/>
            <family val="2"/>
          </rPr>
          <t>Please fill in here</t>
        </r>
      </text>
    </comment>
    <comment ref="O18" authorId="0" shapeId="0" xr:uid="{00000000-0006-0000-1100-000009000000}">
      <text>
        <r>
          <rPr>
            <b/>
            <sz val="8"/>
            <color indexed="8"/>
            <rFont val="Tahoma"/>
            <family val="2"/>
          </rPr>
          <t xml:space="preserve">Sila isi di sini
</t>
        </r>
        <r>
          <rPr>
            <b/>
            <i/>
            <sz val="8"/>
            <color indexed="8"/>
            <rFont val="Tahoma"/>
            <family val="2"/>
          </rPr>
          <t>Please fill in here</t>
        </r>
      </text>
    </comment>
    <comment ref="R18" authorId="0" shapeId="0" xr:uid="{00000000-0006-0000-1100-00000A000000}">
      <text>
        <r>
          <rPr>
            <b/>
            <sz val="8"/>
            <color indexed="8"/>
            <rFont val="Tahoma"/>
            <family val="2"/>
          </rPr>
          <t xml:space="preserve">Sila isi di sini
</t>
        </r>
        <r>
          <rPr>
            <b/>
            <i/>
            <sz val="8"/>
            <color indexed="8"/>
            <rFont val="Tahoma"/>
            <family val="2"/>
          </rPr>
          <t>Please fill in here</t>
        </r>
      </text>
    </comment>
    <comment ref="U18" authorId="1" shapeId="0" xr:uid="{00000000-0006-0000-1100-00000B000000}">
      <text>
        <r>
          <rPr>
            <b/>
            <sz val="9"/>
            <color indexed="81"/>
            <rFont val="Tahoma"/>
            <family val="2"/>
          </rPr>
          <t>Sila isi di sini
Please fill in here</t>
        </r>
        <r>
          <rPr>
            <sz val="9"/>
            <color indexed="81"/>
            <rFont val="Tahoma"/>
            <family val="2"/>
          </rPr>
          <t xml:space="preserve">
</t>
        </r>
      </text>
    </comment>
    <comment ref="X18" authorId="1" shapeId="0" xr:uid="{00000000-0006-0000-1100-00000C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18" authorId="1" shapeId="0" xr:uid="{00000000-0006-0000-1100-00000D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18" authorId="1" shapeId="0" xr:uid="{00000000-0006-0000-1100-00000E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22" authorId="0" shapeId="0" xr:uid="{00000000-0006-0000-1100-00000F000000}">
      <text>
        <r>
          <rPr>
            <b/>
            <sz val="8"/>
            <color rgb="FF000000"/>
            <rFont val="Tahoma"/>
            <family val="2"/>
          </rPr>
          <t xml:space="preserve">Sila isi di sini
</t>
        </r>
        <r>
          <rPr>
            <b/>
            <i/>
            <sz val="8"/>
            <color rgb="FF000000"/>
            <rFont val="Tahoma"/>
            <family val="2"/>
          </rPr>
          <t>Please fill in here</t>
        </r>
      </text>
    </comment>
    <comment ref="O22" authorId="0" shapeId="0" xr:uid="{00000000-0006-0000-1100-000010000000}">
      <text>
        <r>
          <rPr>
            <b/>
            <sz val="8"/>
            <color indexed="8"/>
            <rFont val="Tahoma"/>
            <family val="2"/>
          </rPr>
          <t xml:space="preserve">Sila isi di sini
</t>
        </r>
        <r>
          <rPr>
            <b/>
            <i/>
            <sz val="8"/>
            <color indexed="8"/>
            <rFont val="Tahoma"/>
            <family val="2"/>
          </rPr>
          <t>Please fill in here</t>
        </r>
      </text>
    </comment>
    <comment ref="R22" authorId="0" shapeId="0" xr:uid="{00000000-0006-0000-1100-000011000000}">
      <text>
        <r>
          <rPr>
            <b/>
            <sz val="8"/>
            <color indexed="8"/>
            <rFont val="Tahoma"/>
            <family val="2"/>
          </rPr>
          <t xml:space="preserve">Sila isi di sini
</t>
        </r>
        <r>
          <rPr>
            <b/>
            <i/>
            <sz val="8"/>
            <color indexed="8"/>
            <rFont val="Tahoma"/>
            <family val="2"/>
          </rPr>
          <t>Please fill in here</t>
        </r>
      </text>
    </comment>
    <comment ref="U22" authorId="1" shapeId="0" xr:uid="{00000000-0006-0000-1100-000012000000}">
      <text>
        <r>
          <rPr>
            <b/>
            <sz val="9"/>
            <color indexed="81"/>
            <rFont val="Tahoma"/>
            <family val="2"/>
          </rPr>
          <t>Sila isi di sini
Please fill in here</t>
        </r>
        <r>
          <rPr>
            <sz val="9"/>
            <color indexed="81"/>
            <rFont val="Tahoma"/>
            <family val="2"/>
          </rPr>
          <t xml:space="preserve">
</t>
        </r>
      </text>
    </comment>
    <comment ref="X22" authorId="1" shapeId="0" xr:uid="{00000000-0006-0000-1100-000013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22" authorId="1" shapeId="0" xr:uid="{00000000-0006-0000-1100-000014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22" authorId="1" shapeId="0" xr:uid="{00000000-0006-0000-1100-000015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26" authorId="0" shapeId="0" xr:uid="{00000000-0006-0000-1100-000016000000}">
      <text>
        <r>
          <rPr>
            <b/>
            <sz val="8"/>
            <color rgb="FF000000"/>
            <rFont val="Tahoma"/>
            <family val="2"/>
          </rPr>
          <t xml:space="preserve">Sila isi di sini
</t>
        </r>
        <r>
          <rPr>
            <b/>
            <i/>
            <sz val="8"/>
            <color rgb="FF000000"/>
            <rFont val="Tahoma"/>
            <family val="2"/>
          </rPr>
          <t>Please fill in here</t>
        </r>
      </text>
    </comment>
    <comment ref="O26" authorId="0" shapeId="0" xr:uid="{00000000-0006-0000-1100-000017000000}">
      <text>
        <r>
          <rPr>
            <b/>
            <sz val="8"/>
            <color indexed="8"/>
            <rFont val="Tahoma"/>
            <family val="2"/>
          </rPr>
          <t xml:space="preserve">Sila isi di sini
</t>
        </r>
        <r>
          <rPr>
            <b/>
            <i/>
            <sz val="8"/>
            <color indexed="8"/>
            <rFont val="Tahoma"/>
            <family val="2"/>
          </rPr>
          <t>Please fill in here</t>
        </r>
      </text>
    </comment>
    <comment ref="R26" authorId="0" shapeId="0" xr:uid="{00000000-0006-0000-1100-000018000000}">
      <text>
        <r>
          <rPr>
            <b/>
            <sz val="8"/>
            <color indexed="8"/>
            <rFont val="Tahoma"/>
            <family val="2"/>
          </rPr>
          <t xml:space="preserve">Sila isi di sini
</t>
        </r>
        <r>
          <rPr>
            <b/>
            <i/>
            <sz val="8"/>
            <color indexed="8"/>
            <rFont val="Tahoma"/>
            <family val="2"/>
          </rPr>
          <t>Please fill in here</t>
        </r>
      </text>
    </comment>
    <comment ref="U26" authorId="1" shapeId="0" xr:uid="{00000000-0006-0000-1100-000019000000}">
      <text>
        <r>
          <rPr>
            <b/>
            <sz val="9"/>
            <color indexed="81"/>
            <rFont val="Tahoma"/>
            <family val="2"/>
          </rPr>
          <t>Sila isi di sini
Please fill in here</t>
        </r>
        <r>
          <rPr>
            <sz val="9"/>
            <color indexed="81"/>
            <rFont val="Tahoma"/>
            <family val="2"/>
          </rPr>
          <t xml:space="preserve">
</t>
        </r>
      </text>
    </comment>
    <comment ref="X26" authorId="1" shapeId="0" xr:uid="{00000000-0006-0000-1100-00001A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26" authorId="1" shapeId="0" xr:uid="{00000000-0006-0000-1100-00001B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26" authorId="1" shapeId="0" xr:uid="{00000000-0006-0000-1100-00001C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30" authorId="0" shapeId="0" xr:uid="{00000000-0006-0000-1100-00001D000000}">
      <text>
        <r>
          <rPr>
            <b/>
            <sz val="8"/>
            <color rgb="FF000000"/>
            <rFont val="Tahoma"/>
            <family val="2"/>
          </rPr>
          <t xml:space="preserve">Sila isi di sini
</t>
        </r>
        <r>
          <rPr>
            <b/>
            <i/>
            <sz val="8"/>
            <color rgb="FF000000"/>
            <rFont val="Tahoma"/>
            <family val="2"/>
          </rPr>
          <t>Please fill in here</t>
        </r>
      </text>
    </comment>
    <comment ref="O30" authorId="0" shapeId="0" xr:uid="{00000000-0006-0000-1100-00001E000000}">
      <text>
        <r>
          <rPr>
            <b/>
            <sz val="8"/>
            <color indexed="8"/>
            <rFont val="Tahoma"/>
            <family val="2"/>
          </rPr>
          <t xml:space="preserve">Sila isi di sini
</t>
        </r>
        <r>
          <rPr>
            <b/>
            <i/>
            <sz val="8"/>
            <color indexed="8"/>
            <rFont val="Tahoma"/>
            <family val="2"/>
          </rPr>
          <t>Please fill in here</t>
        </r>
      </text>
    </comment>
    <comment ref="R30" authorId="0" shapeId="0" xr:uid="{00000000-0006-0000-1100-00001F000000}">
      <text>
        <r>
          <rPr>
            <b/>
            <sz val="8"/>
            <color indexed="8"/>
            <rFont val="Tahoma"/>
            <family val="2"/>
          </rPr>
          <t xml:space="preserve">Sila isi di sini
</t>
        </r>
        <r>
          <rPr>
            <b/>
            <i/>
            <sz val="8"/>
            <color indexed="8"/>
            <rFont val="Tahoma"/>
            <family val="2"/>
          </rPr>
          <t>Please fill in here</t>
        </r>
      </text>
    </comment>
    <comment ref="U30" authorId="1" shapeId="0" xr:uid="{00000000-0006-0000-1100-000020000000}">
      <text>
        <r>
          <rPr>
            <b/>
            <sz val="9"/>
            <color indexed="81"/>
            <rFont val="Tahoma"/>
            <family val="2"/>
          </rPr>
          <t>Sila isi di sini
Please fill in here</t>
        </r>
        <r>
          <rPr>
            <sz val="9"/>
            <color indexed="81"/>
            <rFont val="Tahoma"/>
            <family val="2"/>
          </rPr>
          <t xml:space="preserve">
</t>
        </r>
      </text>
    </comment>
    <comment ref="X30" authorId="1" shapeId="0" xr:uid="{00000000-0006-0000-1100-000021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30" authorId="1" shapeId="0" xr:uid="{00000000-0006-0000-1100-000022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30" authorId="1" shapeId="0" xr:uid="{00000000-0006-0000-1100-000023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34" authorId="0" shapeId="0" xr:uid="{00000000-0006-0000-1100-000024000000}">
      <text>
        <r>
          <rPr>
            <b/>
            <sz val="8"/>
            <color rgb="FF000000"/>
            <rFont val="Tahoma"/>
            <family val="2"/>
          </rPr>
          <t xml:space="preserve">Sila isi di sini
</t>
        </r>
        <r>
          <rPr>
            <b/>
            <i/>
            <sz val="8"/>
            <color rgb="FF000000"/>
            <rFont val="Tahoma"/>
            <family val="2"/>
          </rPr>
          <t>Please fill in here</t>
        </r>
      </text>
    </comment>
    <comment ref="O34" authorId="0" shapeId="0" xr:uid="{00000000-0006-0000-1100-000025000000}">
      <text>
        <r>
          <rPr>
            <b/>
            <sz val="8"/>
            <color indexed="8"/>
            <rFont val="Tahoma"/>
            <family val="2"/>
          </rPr>
          <t xml:space="preserve">Sila isi di sini
</t>
        </r>
        <r>
          <rPr>
            <b/>
            <i/>
            <sz val="8"/>
            <color indexed="8"/>
            <rFont val="Tahoma"/>
            <family val="2"/>
          </rPr>
          <t>Please fill in here</t>
        </r>
      </text>
    </comment>
    <comment ref="R34" authorId="0" shapeId="0" xr:uid="{00000000-0006-0000-1100-000026000000}">
      <text>
        <r>
          <rPr>
            <b/>
            <sz val="8"/>
            <color indexed="8"/>
            <rFont val="Tahoma"/>
            <family val="2"/>
          </rPr>
          <t xml:space="preserve">Sila isi di sini
</t>
        </r>
        <r>
          <rPr>
            <b/>
            <i/>
            <sz val="8"/>
            <color indexed="8"/>
            <rFont val="Tahoma"/>
            <family val="2"/>
          </rPr>
          <t>Please fill in here</t>
        </r>
      </text>
    </comment>
    <comment ref="U34" authorId="1" shapeId="0" xr:uid="{00000000-0006-0000-1100-000027000000}">
      <text>
        <r>
          <rPr>
            <b/>
            <sz val="9"/>
            <color indexed="81"/>
            <rFont val="Tahoma"/>
            <family val="2"/>
          </rPr>
          <t>Sila isi di sini
Please fill in here</t>
        </r>
        <r>
          <rPr>
            <sz val="9"/>
            <color indexed="81"/>
            <rFont val="Tahoma"/>
            <family val="2"/>
          </rPr>
          <t xml:space="preserve">
</t>
        </r>
      </text>
    </comment>
    <comment ref="X34" authorId="1" shapeId="0" xr:uid="{00000000-0006-0000-1100-000028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34" authorId="1" shapeId="0" xr:uid="{00000000-0006-0000-1100-000029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34" authorId="1" shapeId="0" xr:uid="{00000000-0006-0000-1100-00002A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38" authorId="0" shapeId="0" xr:uid="{00000000-0006-0000-1100-00002B000000}">
      <text>
        <r>
          <rPr>
            <b/>
            <sz val="8"/>
            <color rgb="FF000000"/>
            <rFont val="Tahoma"/>
            <family val="2"/>
          </rPr>
          <t xml:space="preserve">Sila isi di sini
</t>
        </r>
        <r>
          <rPr>
            <b/>
            <i/>
            <sz val="8"/>
            <color rgb="FF000000"/>
            <rFont val="Tahoma"/>
            <family val="2"/>
          </rPr>
          <t>Please fill in here</t>
        </r>
      </text>
    </comment>
    <comment ref="O38" authorId="0" shapeId="0" xr:uid="{00000000-0006-0000-1100-00002C000000}">
      <text>
        <r>
          <rPr>
            <b/>
            <sz val="8"/>
            <color indexed="8"/>
            <rFont val="Tahoma"/>
            <family val="2"/>
          </rPr>
          <t xml:space="preserve">Sila isi di sini
</t>
        </r>
        <r>
          <rPr>
            <b/>
            <i/>
            <sz val="8"/>
            <color indexed="8"/>
            <rFont val="Tahoma"/>
            <family val="2"/>
          </rPr>
          <t>Please fill in here</t>
        </r>
      </text>
    </comment>
    <comment ref="R38" authorId="0" shapeId="0" xr:uid="{00000000-0006-0000-1100-00002D000000}">
      <text>
        <r>
          <rPr>
            <b/>
            <sz val="8"/>
            <color indexed="8"/>
            <rFont val="Tahoma"/>
            <family val="2"/>
          </rPr>
          <t xml:space="preserve">Sila isi di sini
</t>
        </r>
        <r>
          <rPr>
            <b/>
            <i/>
            <sz val="8"/>
            <color indexed="8"/>
            <rFont val="Tahoma"/>
            <family val="2"/>
          </rPr>
          <t>Please fill in here</t>
        </r>
      </text>
    </comment>
    <comment ref="U38" authorId="1" shapeId="0" xr:uid="{00000000-0006-0000-1100-00002E000000}">
      <text>
        <r>
          <rPr>
            <b/>
            <sz val="9"/>
            <color indexed="81"/>
            <rFont val="Tahoma"/>
            <family val="2"/>
          </rPr>
          <t>Sila isi di sini
Please fill in here</t>
        </r>
        <r>
          <rPr>
            <sz val="9"/>
            <color indexed="81"/>
            <rFont val="Tahoma"/>
            <family val="2"/>
          </rPr>
          <t xml:space="preserve">
</t>
        </r>
      </text>
    </comment>
    <comment ref="X38" authorId="1" shapeId="0" xr:uid="{00000000-0006-0000-1100-00002F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38" authorId="1" shapeId="0" xr:uid="{00000000-0006-0000-1100-000030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38" authorId="1" shapeId="0" xr:uid="{00000000-0006-0000-1100-000031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42" authorId="0" shapeId="0" xr:uid="{00000000-0006-0000-1100-000032000000}">
      <text>
        <r>
          <rPr>
            <b/>
            <sz val="8"/>
            <color rgb="FF000000"/>
            <rFont val="Tahoma"/>
            <family val="2"/>
          </rPr>
          <t xml:space="preserve">Sila isi di sini
</t>
        </r>
        <r>
          <rPr>
            <b/>
            <i/>
            <sz val="8"/>
            <color rgb="FF000000"/>
            <rFont val="Tahoma"/>
            <family val="2"/>
          </rPr>
          <t>Please fill in here</t>
        </r>
      </text>
    </comment>
    <comment ref="O42" authorId="0" shapeId="0" xr:uid="{00000000-0006-0000-1100-000033000000}">
      <text>
        <r>
          <rPr>
            <b/>
            <sz val="8"/>
            <color indexed="8"/>
            <rFont val="Tahoma"/>
            <family val="2"/>
          </rPr>
          <t xml:space="preserve">Sila isi di sini
</t>
        </r>
        <r>
          <rPr>
            <b/>
            <i/>
            <sz val="8"/>
            <color indexed="8"/>
            <rFont val="Tahoma"/>
            <family val="2"/>
          </rPr>
          <t>Please fill in here</t>
        </r>
      </text>
    </comment>
    <comment ref="R42" authorId="0" shapeId="0" xr:uid="{00000000-0006-0000-1100-000034000000}">
      <text>
        <r>
          <rPr>
            <b/>
            <sz val="8"/>
            <color indexed="8"/>
            <rFont val="Tahoma"/>
            <family val="2"/>
          </rPr>
          <t xml:space="preserve">Sila isi di sini
</t>
        </r>
        <r>
          <rPr>
            <b/>
            <i/>
            <sz val="8"/>
            <color indexed="8"/>
            <rFont val="Tahoma"/>
            <family val="2"/>
          </rPr>
          <t>Please fill in here</t>
        </r>
      </text>
    </comment>
    <comment ref="U42" authorId="1" shapeId="0" xr:uid="{00000000-0006-0000-1100-000035000000}">
      <text>
        <r>
          <rPr>
            <b/>
            <sz val="9"/>
            <color indexed="81"/>
            <rFont val="Tahoma"/>
            <family val="2"/>
          </rPr>
          <t>Sila isi di sini
Please fill in here</t>
        </r>
        <r>
          <rPr>
            <sz val="9"/>
            <color indexed="81"/>
            <rFont val="Tahoma"/>
            <family val="2"/>
          </rPr>
          <t xml:space="preserve">
</t>
        </r>
      </text>
    </comment>
    <comment ref="X42" authorId="1" shapeId="0" xr:uid="{00000000-0006-0000-1100-000036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42" authorId="1" shapeId="0" xr:uid="{00000000-0006-0000-1100-000037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42" authorId="1" shapeId="0" xr:uid="{00000000-0006-0000-1100-000038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46" authorId="0" shapeId="0" xr:uid="{00000000-0006-0000-1100-000039000000}">
      <text>
        <r>
          <rPr>
            <b/>
            <sz val="8"/>
            <color rgb="FF000000"/>
            <rFont val="Tahoma"/>
            <family val="2"/>
          </rPr>
          <t xml:space="preserve">Sila isi di sini
</t>
        </r>
        <r>
          <rPr>
            <b/>
            <i/>
            <sz val="8"/>
            <color rgb="FF000000"/>
            <rFont val="Tahoma"/>
            <family val="2"/>
          </rPr>
          <t>Please fill in here</t>
        </r>
      </text>
    </comment>
    <comment ref="O46" authorId="0" shapeId="0" xr:uid="{00000000-0006-0000-1100-00003A000000}">
      <text>
        <r>
          <rPr>
            <b/>
            <sz val="8"/>
            <color indexed="8"/>
            <rFont val="Tahoma"/>
            <family val="2"/>
          </rPr>
          <t xml:space="preserve">Sila isi di sini
</t>
        </r>
        <r>
          <rPr>
            <b/>
            <i/>
            <sz val="8"/>
            <color indexed="8"/>
            <rFont val="Tahoma"/>
            <family val="2"/>
          </rPr>
          <t>Please fill in here</t>
        </r>
      </text>
    </comment>
    <comment ref="R46" authorId="0" shapeId="0" xr:uid="{00000000-0006-0000-1100-00003B000000}">
      <text>
        <r>
          <rPr>
            <b/>
            <sz val="8"/>
            <color indexed="8"/>
            <rFont val="Tahoma"/>
            <family val="2"/>
          </rPr>
          <t xml:space="preserve">Sila isi di sini
</t>
        </r>
        <r>
          <rPr>
            <b/>
            <i/>
            <sz val="8"/>
            <color indexed="8"/>
            <rFont val="Tahoma"/>
            <family val="2"/>
          </rPr>
          <t>Please fill in here</t>
        </r>
      </text>
    </comment>
    <comment ref="U46" authorId="1" shapeId="0" xr:uid="{00000000-0006-0000-1100-00003C000000}">
      <text>
        <r>
          <rPr>
            <b/>
            <sz val="9"/>
            <color indexed="81"/>
            <rFont val="Tahoma"/>
            <family val="2"/>
          </rPr>
          <t>Sila isi di sini
Please fill in here</t>
        </r>
        <r>
          <rPr>
            <sz val="9"/>
            <color indexed="81"/>
            <rFont val="Tahoma"/>
            <family val="2"/>
          </rPr>
          <t xml:space="preserve">
</t>
        </r>
      </text>
    </comment>
    <comment ref="X46" authorId="1" shapeId="0" xr:uid="{00000000-0006-0000-1100-00003D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46" authorId="1" shapeId="0" xr:uid="{00000000-0006-0000-1100-00003E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46" authorId="1" shapeId="0" xr:uid="{00000000-0006-0000-1100-00003F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50" authorId="0" shapeId="0" xr:uid="{00000000-0006-0000-1100-000040000000}">
      <text>
        <r>
          <rPr>
            <b/>
            <sz val="8"/>
            <color rgb="FF000000"/>
            <rFont val="Tahoma"/>
            <family val="2"/>
          </rPr>
          <t xml:space="preserve">Sila isi di sini
</t>
        </r>
        <r>
          <rPr>
            <b/>
            <i/>
            <sz val="8"/>
            <color rgb="FF000000"/>
            <rFont val="Tahoma"/>
            <family val="2"/>
          </rPr>
          <t>Please fill in here</t>
        </r>
      </text>
    </comment>
    <comment ref="O50" authorId="0" shapeId="0" xr:uid="{00000000-0006-0000-1100-000041000000}">
      <text>
        <r>
          <rPr>
            <b/>
            <sz val="8"/>
            <color indexed="8"/>
            <rFont val="Tahoma"/>
            <family val="2"/>
          </rPr>
          <t xml:space="preserve">Sila isi di sini
</t>
        </r>
        <r>
          <rPr>
            <b/>
            <i/>
            <sz val="8"/>
            <color indexed="8"/>
            <rFont val="Tahoma"/>
            <family val="2"/>
          </rPr>
          <t>Please fill in here</t>
        </r>
      </text>
    </comment>
    <comment ref="R50" authorId="0" shapeId="0" xr:uid="{00000000-0006-0000-1100-000042000000}">
      <text>
        <r>
          <rPr>
            <b/>
            <sz val="8"/>
            <color indexed="8"/>
            <rFont val="Tahoma"/>
            <family val="2"/>
          </rPr>
          <t xml:space="preserve">Sila isi di sini
</t>
        </r>
        <r>
          <rPr>
            <b/>
            <i/>
            <sz val="8"/>
            <color indexed="8"/>
            <rFont val="Tahoma"/>
            <family val="2"/>
          </rPr>
          <t>Please fill in here</t>
        </r>
      </text>
    </comment>
    <comment ref="U50" authorId="1" shapeId="0" xr:uid="{00000000-0006-0000-1100-000043000000}">
      <text>
        <r>
          <rPr>
            <b/>
            <sz val="9"/>
            <color indexed="81"/>
            <rFont val="Tahoma"/>
            <family val="2"/>
          </rPr>
          <t>Sila isi di sini
Please fill in here</t>
        </r>
        <r>
          <rPr>
            <sz val="9"/>
            <color indexed="81"/>
            <rFont val="Tahoma"/>
            <family val="2"/>
          </rPr>
          <t xml:space="preserve">
</t>
        </r>
      </text>
    </comment>
    <comment ref="X50" authorId="1" shapeId="0" xr:uid="{00000000-0006-0000-1100-000044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50" authorId="1" shapeId="0" xr:uid="{00000000-0006-0000-1100-000045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50" authorId="1" shapeId="0" xr:uid="{00000000-0006-0000-1100-000046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54" authorId="1" shapeId="0" xr:uid="{00000000-0006-0000-1100-000047000000}">
      <text>
        <r>
          <rPr>
            <b/>
            <sz val="9"/>
            <color indexed="81"/>
            <rFont val="Tahoma"/>
            <family val="2"/>
          </rPr>
          <t>Sila isi disini
Please fill in here</t>
        </r>
      </text>
    </comment>
    <comment ref="O54" authorId="1" shapeId="0" xr:uid="{00000000-0006-0000-1100-000048000000}">
      <text>
        <r>
          <rPr>
            <b/>
            <sz val="9"/>
            <color indexed="81"/>
            <rFont val="Tahoma"/>
            <family val="2"/>
          </rPr>
          <t>Sila isi disini
Please fill in here</t>
        </r>
        <r>
          <rPr>
            <sz val="9"/>
            <color indexed="81"/>
            <rFont val="Tahoma"/>
            <family val="2"/>
          </rPr>
          <t xml:space="preserve">
</t>
        </r>
      </text>
    </comment>
    <comment ref="R54" authorId="1" shapeId="0" xr:uid="{00000000-0006-0000-1100-000049000000}">
      <text>
        <r>
          <rPr>
            <b/>
            <sz val="9"/>
            <color indexed="81"/>
            <rFont val="Tahoma"/>
            <family val="2"/>
          </rPr>
          <t>Sila isi disini
Please fill in here</t>
        </r>
        <r>
          <rPr>
            <sz val="9"/>
            <color indexed="81"/>
            <rFont val="Tahoma"/>
            <family val="2"/>
          </rPr>
          <t xml:space="preserve">
</t>
        </r>
      </text>
    </comment>
    <comment ref="U54" authorId="1" shapeId="0" xr:uid="{00000000-0006-0000-1100-00004A000000}">
      <text>
        <r>
          <rPr>
            <b/>
            <sz val="9"/>
            <color indexed="81"/>
            <rFont val="Tahoma"/>
            <family val="2"/>
          </rPr>
          <t>Sila isi di sini
Please fill in here</t>
        </r>
        <r>
          <rPr>
            <sz val="9"/>
            <color indexed="81"/>
            <rFont val="Tahoma"/>
            <family val="2"/>
          </rPr>
          <t xml:space="preserve">
</t>
        </r>
      </text>
    </comment>
    <comment ref="X54" authorId="1" shapeId="0" xr:uid="{00000000-0006-0000-1100-00004B000000}">
      <text>
        <r>
          <rPr>
            <b/>
            <sz val="9"/>
            <color indexed="81"/>
            <rFont val="Tahoma"/>
            <family val="2"/>
          </rPr>
          <t>Sila isi di sini
Please fill in here</t>
        </r>
        <r>
          <rPr>
            <sz val="9"/>
            <color indexed="81"/>
            <rFont val="Tahoma"/>
            <family val="2"/>
          </rPr>
          <t xml:space="preserve">
</t>
        </r>
      </text>
    </comment>
    <comment ref="Z54" authorId="1" shapeId="0" xr:uid="{00000000-0006-0000-1100-00004C000000}">
      <text>
        <r>
          <rPr>
            <b/>
            <sz val="9"/>
            <color indexed="81"/>
            <rFont val="Tahoma"/>
            <family val="2"/>
          </rPr>
          <t>Sila isi di sini
Please fill in here</t>
        </r>
      </text>
    </comment>
    <comment ref="AB54" authorId="1" shapeId="0" xr:uid="{00000000-0006-0000-1100-00004D000000}">
      <text>
        <r>
          <rPr>
            <b/>
            <sz val="9"/>
            <color indexed="81"/>
            <rFont val="Tahoma"/>
            <family val="2"/>
          </rPr>
          <t>Sila isi di sini
Please fill in here</t>
        </r>
        <r>
          <rPr>
            <sz val="9"/>
            <color indexed="81"/>
            <rFont val="Tahoma"/>
            <family val="2"/>
          </rPr>
          <t xml:space="preserve">
</t>
        </r>
      </text>
    </comment>
    <comment ref="L59" authorId="0" shapeId="0" xr:uid="{00000000-0006-0000-1100-00004E000000}">
      <text>
        <r>
          <rPr>
            <b/>
            <sz val="8"/>
            <color rgb="FF000000"/>
            <rFont val="Tahoma"/>
            <family val="2"/>
          </rPr>
          <t xml:space="preserve">Sila isi di sini
</t>
        </r>
        <r>
          <rPr>
            <b/>
            <i/>
            <sz val="8"/>
            <color rgb="FF000000"/>
            <rFont val="Tahoma"/>
            <family val="2"/>
          </rPr>
          <t>Please fill in here</t>
        </r>
      </text>
    </comment>
    <comment ref="O59" authorId="0" shapeId="0" xr:uid="{00000000-0006-0000-1100-00004F000000}">
      <text>
        <r>
          <rPr>
            <b/>
            <sz val="8"/>
            <color indexed="8"/>
            <rFont val="Tahoma"/>
            <family val="2"/>
          </rPr>
          <t xml:space="preserve">Sila isi di sini
</t>
        </r>
        <r>
          <rPr>
            <b/>
            <i/>
            <sz val="8"/>
            <color indexed="8"/>
            <rFont val="Tahoma"/>
            <family val="2"/>
          </rPr>
          <t>Please fill in here</t>
        </r>
      </text>
    </comment>
    <comment ref="R59" authorId="0" shapeId="0" xr:uid="{00000000-0006-0000-1100-000050000000}">
      <text>
        <r>
          <rPr>
            <b/>
            <sz val="8"/>
            <color indexed="8"/>
            <rFont val="Tahoma"/>
            <family val="2"/>
          </rPr>
          <t xml:space="preserve">Sila isi di sini
</t>
        </r>
        <r>
          <rPr>
            <b/>
            <i/>
            <sz val="8"/>
            <color indexed="8"/>
            <rFont val="Tahoma"/>
            <family val="2"/>
          </rPr>
          <t>Please fill in here</t>
        </r>
      </text>
    </comment>
    <comment ref="U59" authorId="1" shapeId="0" xr:uid="{00000000-0006-0000-1100-000051000000}">
      <text>
        <r>
          <rPr>
            <b/>
            <sz val="9"/>
            <color indexed="81"/>
            <rFont val="Tahoma"/>
            <family val="2"/>
          </rPr>
          <t>Sila isi di sini
Please fill in here</t>
        </r>
        <r>
          <rPr>
            <sz val="9"/>
            <color indexed="81"/>
            <rFont val="Tahoma"/>
            <family val="2"/>
          </rPr>
          <t xml:space="preserve">
</t>
        </r>
      </text>
    </comment>
    <comment ref="X59" authorId="1" shapeId="0" xr:uid="{00000000-0006-0000-1100-000052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59" authorId="1" shapeId="0" xr:uid="{00000000-0006-0000-1100-000053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59" authorId="1" shapeId="0" xr:uid="{00000000-0006-0000-1100-000054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63" authorId="0" shapeId="0" xr:uid="{00000000-0006-0000-1100-000055000000}">
      <text>
        <r>
          <rPr>
            <b/>
            <sz val="8"/>
            <color rgb="FF000000"/>
            <rFont val="Tahoma"/>
            <family val="2"/>
          </rPr>
          <t xml:space="preserve">Sila isi di sini
</t>
        </r>
        <r>
          <rPr>
            <b/>
            <i/>
            <sz val="8"/>
            <color rgb="FF000000"/>
            <rFont val="Tahoma"/>
            <family val="2"/>
          </rPr>
          <t>Please fill in here</t>
        </r>
      </text>
    </comment>
    <comment ref="O63" authorId="0" shapeId="0" xr:uid="{00000000-0006-0000-1100-000056000000}">
      <text>
        <r>
          <rPr>
            <b/>
            <sz val="8"/>
            <color indexed="8"/>
            <rFont val="Tahoma"/>
            <family val="2"/>
          </rPr>
          <t xml:space="preserve">Sila isi di sini
</t>
        </r>
        <r>
          <rPr>
            <b/>
            <i/>
            <sz val="8"/>
            <color indexed="8"/>
            <rFont val="Tahoma"/>
            <family val="2"/>
          </rPr>
          <t>Please fill in here</t>
        </r>
      </text>
    </comment>
    <comment ref="R63" authorId="0" shapeId="0" xr:uid="{00000000-0006-0000-1100-000057000000}">
      <text>
        <r>
          <rPr>
            <b/>
            <sz val="8"/>
            <color indexed="8"/>
            <rFont val="Tahoma"/>
            <family val="2"/>
          </rPr>
          <t xml:space="preserve">Sila isi di sini
</t>
        </r>
        <r>
          <rPr>
            <b/>
            <i/>
            <sz val="8"/>
            <color indexed="8"/>
            <rFont val="Tahoma"/>
            <family val="2"/>
          </rPr>
          <t>Please fill in here</t>
        </r>
      </text>
    </comment>
    <comment ref="U63" authorId="1" shapeId="0" xr:uid="{00000000-0006-0000-1100-000058000000}">
      <text>
        <r>
          <rPr>
            <b/>
            <sz val="9"/>
            <color indexed="81"/>
            <rFont val="Tahoma"/>
            <family val="2"/>
          </rPr>
          <t>Sila isi di sini
Please fill in here</t>
        </r>
        <r>
          <rPr>
            <sz val="9"/>
            <color indexed="81"/>
            <rFont val="Tahoma"/>
            <family val="2"/>
          </rPr>
          <t xml:space="preserve">
</t>
        </r>
      </text>
    </comment>
    <comment ref="X63" authorId="1" shapeId="0" xr:uid="{00000000-0006-0000-1100-000059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63" authorId="1" shapeId="0" xr:uid="{00000000-0006-0000-1100-00005A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63" authorId="1" shapeId="0" xr:uid="{00000000-0006-0000-1100-00005B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L66" authorId="0" shapeId="0" xr:uid="{00000000-0006-0000-1100-00005C000000}">
      <text>
        <r>
          <rPr>
            <b/>
            <sz val="8"/>
            <color indexed="8"/>
            <rFont val="Tahoma"/>
            <family val="2"/>
          </rPr>
          <t xml:space="preserve">Pengiraan automatik
</t>
        </r>
        <r>
          <rPr>
            <b/>
            <i/>
            <sz val="8"/>
            <color indexed="8"/>
            <rFont val="Tahoma"/>
            <family val="2"/>
          </rPr>
          <t>Automatic calculation</t>
        </r>
      </text>
    </comment>
    <comment ref="O66" authorId="0" shapeId="0" xr:uid="{00000000-0006-0000-1100-00005D000000}">
      <text>
        <r>
          <rPr>
            <b/>
            <sz val="8"/>
            <color indexed="8"/>
            <rFont val="Tahoma"/>
            <family val="2"/>
          </rPr>
          <t xml:space="preserve">Pengiraan automatik
</t>
        </r>
        <r>
          <rPr>
            <b/>
            <i/>
            <sz val="8"/>
            <color indexed="8"/>
            <rFont val="Tahoma"/>
            <family val="2"/>
          </rPr>
          <t>Automatic calculation</t>
        </r>
      </text>
    </comment>
    <comment ref="R66" authorId="0" shapeId="0" xr:uid="{00000000-0006-0000-1100-00005E000000}">
      <text>
        <r>
          <rPr>
            <b/>
            <sz val="8"/>
            <color indexed="8"/>
            <rFont val="Tahoma"/>
            <family val="2"/>
          </rPr>
          <t xml:space="preserve">Pengiraan automatik
</t>
        </r>
        <r>
          <rPr>
            <b/>
            <i/>
            <sz val="8"/>
            <color indexed="8"/>
            <rFont val="Tahoma"/>
            <family val="2"/>
          </rPr>
          <t>Automatic calculation</t>
        </r>
      </text>
    </comment>
    <comment ref="U66" authorId="0" shapeId="0" xr:uid="{00000000-0006-0000-1100-00005F000000}">
      <text>
        <r>
          <rPr>
            <b/>
            <sz val="8"/>
            <color indexed="8"/>
            <rFont val="Tahoma"/>
            <family val="2"/>
          </rPr>
          <t xml:space="preserve">Pengiraan automatik
</t>
        </r>
        <r>
          <rPr>
            <b/>
            <i/>
            <sz val="8"/>
            <color indexed="8"/>
            <rFont val="Tahoma"/>
            <family val="2"/>
          </rPr>
          <t>Automatic calculation</t>
        </r>
      </text>
    </comment>
    <comment ref="X66" authorId="1" shapeId="0" xr:uid="{00000000-0006-0000-1100-000060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Z66" authorId="1" shapeId="0" xr:uid="{00000000-0006-0000-1100-000061000000}">
      <text>
        <r>
          <rPr>
            <b/>
            <sz val="9"/>
            <color indexed="81"/>
            <rFont val="Tahoma"/>
            <family val="2"/>
          </rPr>
          <t xml:space="preserve">Pengiraan automatik
</t>
        </r>
        <r>
          <rPr>
            <i/>
            <sz val="9"/>
            <color indexed="81"/>
            <rFont val="Tahoma"/>
            <family val="2"/>
          </rPr>
          <t>Automatic calculation</t>
        </r>
        <r>
          <rPr>
            <sz val="9"/>
            <color indexed="81"/>
            <rFont val="Tahoma"/>
            <family val="2"/>
          </rPr>
          <t xml:space="preserve">
</t>
        </r>
      </text>
    </comment>
    <comment ref="AB66" authorId="0" shapeId="0" xr:uid="{00000000-0006-0000-1100-000062000000}">
      <text>
        <r>
          <rPr>
            <b/>
            <sz val="8"/>
            <color indexed="8"/>
            <rFont val="Tahoma"/>
            <family val="2"/>
          </rPr>
          <t xml:space="preserve">Pengiraan automatik
</t>
        </r>
        <r>
          <rPr>
            <b/>
            <i/>
            <sz val="8"/>
            <color indexed="8"/>
            <rFont val="Tahoma"/>
            <family val="2"/>
          </rPr>
          <t>Automatic calculation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Nor Shahida Jamil</author>
  </authors>
  <commentList>
    <comment ref="N16" authorId="0" shapeId="0" xr:uid="{00000000-0006-0000-1200-000001000000}">
      <text>
        <r>
          <rPr>
            <b/>
            <sz val="8"/>
            <color indexed="8"/>
            <rFont val="Tahoma"/>
            <family val="2"/>
          </rPr>
          <t xml:space="preserve">Sila isi di sini
</t>
        </r>
        <r>
          <rPr>
            <b/>
            <i/>
            <sz val="8"/>
            <color indexed="8"/>
            <rFont val="Tahoma"/>
            <family val="2"/>
          </rPr>
          <t>Please fill in here</t>
        </r>
      </text>
    </comment>
    <comment ref="S16" authorId="0" shapeId="0" xr:uid="{00000000-0006-0000-1200-000002000000}">
      <text>
        <r>
          <rPr>
            <b/>
            <sz val="8"/>
            <color indexed="8"/>
            <rFont val="Tahoma"/>
            <family val="2"/>
          </rPr>
          <t xml:space="preserve">Sila isi di sini
</t>
        </r>
        <r>
          <rPr>
            <b/>
            <i/>
            <sz val="8"/>
            <color indexed="8"/>
            <rFont val="Tahoma"/>
            <family val="2"/>
          </rPr>
          <t xml:space="preserve">Please fill in here
</t>
        </r>
      </text>
    </comment>
    <comment ref="N19" authorId="0" shapeId="0" xr:uid="{00000000-0006-0000-1200-000003000000}">
      <text>
        <r>
          <rPr>
            <b/>
            <sz val="8"/>
            <color indexed="8"/>
            <rFont val="Tahoma"/>
            <family val="2"/>
          </rPr>
          <t xml:space="preserve">Sila isi di sini
</t>
        </r>
        <r>
          <rPr>
            <b/>
            <i/>
            <sz val="8"/>
            <color indexed="8"/>
            <rFont val="Tahoma"/>
            <family val="2"/>
          </rPr>
          <t>Please fill in here</t>
        </r>
      </text>
    </comment>
    <comment ref="S19" authorId="0" shapeId="0" xr:uid="{00000000-0006-0000-1200-000004000000}">
      <text>
        <r>
          <rPr>
            <b/>
            <sz val="8"/>
            <color indexed="8"/>
            <rFont val="Tahoma"/>
            <family val="2"/>
          </rPr>
          <t xml:space="preserve">Sila isi di sini
</t>
        </r>
        <r>
          <rPr>
            <b/>
            <i/>
            <sz val="8"/>
            <color indexed="8"/>
            <rFont val="Tahoma"/>
            <family val="2"/>
          </rPr>
          <t xml:space="preserve">Please fill in here
</t>
        </r>
      </text>
    </comment>
    <comment ref="N22" authorId="0" shapeId="0" xr:uid="{00000000-0006-0000-1200-000005000000}">
      <text>
        <r>
          <rPr>
            <b/>
            <sz val="8"/>
            <color indexed="8"/>
            <rFont val="Tahoma"/>
            <family val="2"/>
          </rPr>
          <t xml:space="preserve">Sila isi di sini
</t>
        </r>
        <r>
          <rPr>
            <b/>
            <i/>
            <sz val="8"/>
            <color indexed="8"/>
            <rFont val="Tahoma"/>
            <family val="2"/>
          </rPr>
          <t>Please fill in here</t>
        </r>
      </text>
    </comment>
    <comment ref="S22" authorId="0" shapeId="0" xr:uid="{00000000-0006-0000-1200-000006000000}">
      <text>
        <r>
          <rPr>
            <b/>
            <sz val="8"/>
            <color indexed="8"/>
            <rFont val="Tahoma"/>
            <family val="2"/>
          </rPr>
          <t xml:space="preserve">Sila isi di sini
</t>
        </r>
        <r>
          <rPr>
            <b/>
            <i/>
            <sz val="8"/>
            <color indexed="8"/>
            <rFont val="Tahoma"/>
            <family val="2"/>
          </rPr>
          <t xml:space="preserve">Please fill in here
</t>
        </r>
      </text>
    </comment>
    <comment ref="N25" authorId="0" shapeId="0" xr:uid="{00000000-0006-0000-1200-000007000000}">
      <text>
        <r>
          <rPr>
            <b/>
            <sz val="8"/>
            <color indexed="8"/>
            <rFont val="Tahoma"/>
            <family val="2"/>
          </rPr>
          <t xml:space="preserve">Sila isi di sini
</t>
        </r>
        <r>
          <rPr>
            <b/>
            <i/>
            <sz val="8"/>
            <color indexed="8"/>
            <rFont val="Tahoma"/>
            <family val="2"/>
          </rPr>
          <t>Please fill in here</t>
        </r>
      </text>
    </comment>
    <comment ref="S25" authorId="0" shapeId="0" xr:uid="{00000000-0006-0000-1200-000008000000}">
      <text>
        <r>
          <rPr>
            <b/>
            <sz val="8"/>
            <color indexed="8"/>
            <rFont val="Tahoma"/>
            <family val="2"/>
          </rPr>
          <t xml:space="preserve">Sila isi di sini
</t>
        </r>
        <r>
          <rPr>
            <b/>
            <i/>
            <sz val="8"/>
            <color indexed="8"/>
            <rFont val="Tahoma"/>
            <family val="2"/>
          </rPr>
          <t xml:space="preserve">Please fill in here
</t>
        </r>
      </text>
    </comment>
    <comment ref="N28" authorId="0" shapeId="0" xr:uid="{00000000-0006-0000-1200-000009000000}">
      <text>
        <r>
          <rPr>
            <b/>
            <sz val="8"/>
            <color indexed="8"/>
            <rFont val="Tahoma"/>
            <family val="2"/>
          </rPr>
          <t xml:space="preserve">Sila isi di sini
</t>
        </r>
        <r>
          <rPr>
            <b/>
            <i/>
            <sz val="8"/>
            <color indexed="8"/>
            <rFont val="Tahoma"/>
            <family val="2"/>
          </rPr>
          <t>Please fill in here</t>
        </r>
      </text>
    </comment>
    <comment ref="S28" authorId="0" shapeId="0" xr:uid="{00000000-0006-0000-1200-00000A000000}">
      <text>
        <r>
          <rPr>
            <b/>
            <sz val="8"/>
            <color indexed="8"/>
            <rFont val="Tahoma"/>
            <family val="2"/>
          </rPr>
          <t xml:space="preserve">Sila isi di sini
</t>
        </r>
        <r>
          <rPr>
            <b/>
            <i/>
            <sz val="8"/>
            <color indexed="8"/>
            <rFont val="Tahoma"/>
            <family val="2"/>
          </rPr>
          <t xml:space="preserve">Please fill in here
</t>
        </r>
      </text>
    </comment>
    <comment ref="N31" authorId="0" shapeId="0" xr:uid="{00000000-0006-0000-1200-00000B000000}">
      <text>
        <r>
          <rPr>
            <b/>
            <sz val="8"/>
            <color indexed="8"/>
            <rFont val="Tahoma"/>
            <family val="2"/>
          </rPr>
          <t xml:space="preserve">Sila isi di sini
</t>
        </r>
        <r>
          <rPr>
            <b/>
            <i/>
            <sz val="8"/>
            <color indexed="8"/>
            <rFont val="Tahoma"/>
            <family val="2"/>
          </rPr>
          <t>Please fill in here</t>
        </r>
      </text>
    </comment>
    <comment ref="S31" authorId="0" shapeId="0" xr:uid="{00000000-0006-0000-1200-00000C000000}">
      <text>
        <r>
          <rPr>
            <b/>
            <sz val="8"/>
            <color indexed="8"/>
            <rFont val="Tahoma"/>
            <family val="2"/>
          </rPr>
          <t xml:space="preserve">Sila isi di sini
</t>
        </r>
        <r>
          <rPr>
            <b/>
            <i/>
            <sz val="8"/>
            <color indexed="8"/>
            <rFont val="Tahoma"/>
            <family val="2"/>
          </rPr>
          <t xml:space="preserve">Please fill in here
</t>
        </r>
      </text>
    </comment>
    <comment ref="N34" authorId="0" shapeId="0" xr:uid="{00000000-0006-0000-1200-00000D000000}">
      <text>
        <r>
          <rPr>
            <b/>
            <sz val="8"/>
            <color indexed="8"/>
            <rFont val="Tahoma"/>
            <family val="2"/>
          </rPr>
          <t xml:space="preserve">Sila isi di sini
</t>
        </r>
        <r>
          <rPr>
            <b/>
            <i/>
            <sz val="8"/>
            <color indexed="8"/>
            <rFont val="Tahoma"/>
            <family val="2"/>
          </rPr>
          <t>Please fill in here</t>
        </r>
      </text>
    </comment>
    <comment ref="S34" authorId="0" shapeId="0" xr:uid="{00000000-0006-0000-1200-00000E000000}">
      <text>
        <r>
          <rPr>
            <b/>
            <sz val="8"/>
            <color indexed="8"/>
            <rFont val="Tahoma"/>
            <family val="2"/>
          </rPr>
          <t xml:space="preserve">Sila isi di sini
</t>
        </r>
        <r>
          <rPr>
            <b/>
            <i/>
            <sz val="8"/>
            <color indexed="8"/>
            <rFont val="Tahoma"/>
            <family val="2"/>
          </rPr>
          <t xml:space="preserve">Please fill in here
</t>
        </r>
      </text>
    </comment>
    <comment ref="N37" authorId="0" shapeId="0" xr:uid="{00000000-0006-0000-1200-00000F000000}">
      <text>
        <r>
          <rPr>
            <b/>
            <sz val="8"/>
            <color indexed="8"/>
            <rFont val="Tahoma"/>
            <family val="2"/>
          </rPr>
          <t xml:space="preserve">Sila isi di sini
</t>
        </r>
        <r>
          <rPr>
            <b/>
            <i/>
            <sz val="8"/>
            <color indexed="8"/>
            <rFont val="Tahoma"/>
            <family val="2"/>
          </rPr>
          <t>Please fill in here</t>
        </r>
      </text>
    </comment>
    <comment ref="S37" authorId="0" shapeId="0" xr:uid="{00000000-0006-0000-1200-000010000000}">
      <text>
        <r>
          <rPr>
            <b/>
            <sz val="8"/>
            <color indexed="8"/>
            <rFont val="Tahoma"/>
            <family val="2"/>
          </rPr>
          <t xml:space="preserve">Sila isi di sini
</t>
        </r>
        <r>
          <rPr>
            <b/>
            <i/>
            <sz val="8"/>
            <color indexed="8"/>
            <rFont val="Tahoma"/>
            <family val="2"/>
          </rPr>
          <t xml:space="preserve">Please fill in here
</t>
        </r>
      </text>
    </comment>
    <comment ref="N40" authorId="0" shapeId="0" xr:uid="{00000000-0006-0000-1200-000011000000}">
      <text>
        <r>
          <rPr>
            <b/>
            <sz val="8"/>
            <color indexed="8"/>
            <rFont val="Tahoma"/>
            <family val="2"/>
          </rPr>
          <t xml:space="preserve">Sila isi di sini
</t>
        </r>
        <r>
          <rPr>
            <b/>
            <i/>
            <sz val="8"/>
            <color indexed="8"/>
            <rFont val="Tahoma"/>
            <family val="2"/>
          </rPr>
          <t>Please fill in here</t>
        </r>
      </text>
    </comment>
    <comment ref="S40" authorId="0" shapeId="0" xr:uid="{00000000-0006-0000-1200-000012000000}">
      <text>
        <r>
          <rPr>
            <b/>
            <sz val="8"/>
            <color indexed="8"/>
            <rFont val="Tahoma"/>
            <family val="2"/>
          </rPr>
          <t xml:space="preserve">Sila isi di sini
</t>
        </r>
        <r>
          <rPr>
            <b/>
            <i/>
            <sz val="8"/>
            <color indexed="8"/>
            <rFont val="Tahoma"/>
            <family val="2"/>
          </rPr>
          <t xml:space="preserve">Please fill in here
</t>
        </r>
      </text>
    </comment>
    <comment ref="N43" authorId="0" shapeId="0" xr:uid="{00000000-0006-0000-1200-000013000000}">
      <text>
        <r>
          <rPr>
            <b/>
            <sz val="8"/>
            <color indexed="8"/>
            <rFont val="Tahoma"/>
            <family val="2"/>
          </rPr>
          <t xml:space="preserve">Sila isi di sini
</t>
        </r>
        <r>
          <rPr>
            <b/>
            <i/>
            <sz val="8"/>
            <color indexed="8"/>
            <rFont val="Tahoma"/>
            <family val="2"/>
          </rPr>
          <t>Please fill in here</t>
        </r>
      </text>
    </comment>
    <comment ref="S43" authorId="0" shapeId="0" xr:uid="{00000000-0006-0000-1200-000014000000}">
      <text>
        <r>
          <rPr>
            <b/>
            <sz val="8"/>
            <color indexed="8"/>
            <rFont val="Tahoma"/>
            <family val="2"/>
          </rPr>
          <t xml:space="preserve">Sila isi di sini
</t>
        </r>
        <r>
          <rPr>
            <b/>
            <i/>
            <sz val="8"/>
            <color indexed="8"/>
            <rFont val="Tahoma"/>
            <family val="2"/>
          </rPr>
          <t xml:space="preserve">Please fill in here
</t>
        </r>
      </text>
    </comment>
    <comment ref="N46" authorId="0" shapeId="0" xr:uid="{00000000-0006-0000-1200-000015000000}">
      <text>
        <r>
          <rPr>
            <b/>
            <sz val="8"/>
            <color indexed="8"/>
            <rFont val="Tahoma"/>
            <family val="2"/>
          </rPr>
          <t xml:space="preserve">Sila isi di sini
</t>
        </r>
        <r>
          <rPr>
            <b/>
            <i/>
            <sz val="8"/>
            <color indexed="8"/>
            <rFont val="Tahoma"/>
            <family val="2"/>
          </rPr>
          <t>Please fill in here</t>
        </r>
      </text>
    </comment>
    <comment ref="S46" authorId="0" shapeId="0" xr:uid="{00000000-0006-0000-1200-000016000000}">
      <text>
        <r>
          <rPr>
            <b/>
            <sz val="8"/>
            <color indexed="8"/>
            <rFont val="Tahoma"/>
            <family val="2"/>
          </rPr>
          <t xml:space="preserve">Sila isi di sini
</t>
        </r>
        <r>
          <rPr>
            <b/>
            <i/>
            <sz val="8"/>
            <color indexed="8"/>
            <rFont val="Tahoma"/>
            <family val="2"/>
          </rPr>
          <t xml:space="preserve">Please fill in here
</t>
        </r>
      </text>
    </comment>
    <comment ref="N49" authorId="0" shapeId="0" xr:uid="{00000000-0006-0000-1200-000017000000}">
      <text>
        <r>
          <rPr>
            <b/>
            <sz val="8"/>
            <color indexed="8"/>
            <rFont val="Tahoma"/>
            <family val="2"/>
          </rPr>
          <t xml:space="preserve">Sila isi di sini
</t>
        </r>
        <r>
          <rPr>
            <b/>
            <i/>
            <sz val="8"/>
            <color indexed="8"/>
            <rFont val="Tahoma"/>
            <family val="2"/>
          </rPr>
          <t>Please fill in here</t>
        </r>
      </text>
    </comment>
    <comment ref="S49" authorId="0" shapeId="0" xr:uid="{00000000-0006-0000-1200-000018000000}">
      <text>
        <r>
          <rPr>
            <b/>
            <sz val="8"/>
            <color indexed="8"/>
            <rFont val="Tahoma"/>
            <family val="2"/>
          </rPr>
          <t xml:space="preserve">Sila isi di sini
</t>
        </r>
        <r>
          <rPr>
            <b/>
            <i/>
            <sz val="8"/>
            <color indexed="8"/>
            <rFont val="Tahoma"/>
            <family val="2"/>
          </rPr>
          <t xml:space="preserve">Please fill in here
</t>
        </r>
      </text>
    </comment>
    <comment ref="N52" authorId="0" shapeId="0" xr:uid="{00000000-0006-0000-1200-000019000000}">
      <text>
        <r>
          <rPr>
            <b/>
            <sz val="8"/>
            <color indexed="8"/>
            <rFont val="Tahoma"/>
            <family val="2"/>
          </rPr>
          <t xml:space="preserve">Sila isi di sini
</t>
        </r>
        <r>
          <rPr>
            <b/>
            <i/>
            <sz val="8"/>
            <color indexed="8"/>
            <rFont val="Tahoma"/>
            <family val="2"/>
          </rPr>
          <t>Please fill in here</t>
        </r>
      </text>
    </comment>
    <comment ref="S52" authorId="0" shapeId="0" xr:uid="{00000000-0006-0000-1200-00001A000000}">
      <text>
        <r>
          <rPr>
            <b/>
            <sz val="8"/>
            <color indexed="8"/>
            <rFont val="Tahoma"/>
            <family val="2"/>
          </rPr>
          <t xml:space="preserve">Sila isi di sini
</t>
        </r>
        <r>
          <rPr>
            <b/>
            <i/>
            <sz val="8"/>
            <color indexed="8"/>
            <rFont val="Tahoma"/>
            <family val="2"/>
          </rPr>
          <t xml:space="preserve">Please fill in here
</t>
        </r>
      </text>
    </comment>
    <comment ref="N55" authorId="0" shapeId="0" xr:uid="{00000000-0006-0000-1200-00001B000000}">
      <text>
        <r>
          <rPr>
            <b/>
            <sz val="8"/>
            <color indexed="8"/>
            <rFont val="Tahoma"/>
            <family val="2"/>
          </rPr>
          <t xml:space="preserve">Sila isi di sini
</t>
        </r>
        <r>
          <rPr>
            <b/>
            <i/>
            <sz val="8"/>
            <color indexed="8"/>
            <rFont val="Tahoma"/>
            <family val="2"/>
          </rPr>
          <t>Please fill in here</t>
        </r>
      </text>
    </comment>
    <comment ref="S55" authorId="0" shapeId="0" xr:uid="{00000000-0006-0000-1200-00001C000000}">
      <text>
        <r>
          <rPr>
            <b/>
            <sz val="8"/>
            <color indexed="8"/>
            <rFont val="Tahoma"/>
            <family val="2"/>
          </rPr>
          <t xml:space="preserve">Sila isi di sini
</t>
        </r>
        <r>
          <rPr>
            <b/>
            <i/>
            <sz val="8"/>
            <color indexed="8"/>
            <rFont val="Tahoma"/>
            <family val="2"/>
          </rPr>
          <t xml:space="preserve">Please fill in here
</t>
        </r>
      </text>
    </comment>
    <comment ref="N58" authorId="0" shapeId="0" xr:uid="{00000000-0006-0000-1200-00001D000000}">
      <text>
        <r>
          <rPr>
            <b/>
            <sz val="8"/>
            <color indexed="8"/>
            <rFont val="Tahoma"/>
            <family val="2"/>
          </rPr>
          <t xml:space="preserve">Sila isi di sini
</t>
        </r>
        <r>
          <rPr>
            <b/>
            <i/>
            <sz val="8"/>
            <color indexed="8"/>
            <rFont val="Tahoma"/>
            <family val="2"/>
          </rPr>
          <t>Please fill in here</t>
        </r>
      </text>
    </comment>
    <comment ref="S58" authorId="0" shapeId="0" xr:uid="{00000000-0006-0000-1200-00001E000000}">
      <text>
        <r>
          <rPr>
            <b/>
            <sz val="8"/>
            <color indexed="8"/>
            <rFont val="Tahoma"/>
            <family val="2"/>
          </rPr>
          <t xml:space="preserve">Sila isi di sini
</t>
        </r>
        <r>
          <rPr>
            <b/>
            <i/>
            <sz val="8"/>
            <color indexed="8"/>
            <rFont val="Tahoma"/>
            <family val="2"/>
          </rPr>
          <t xml:space="preserve">Please fill in here
</t>
        </r>
      </text>
    </comment>
    <comment ref="N61" authorId="0" shapeId="0" xr:uid="{00000000-0006-0000-1200-00001F000000}">
      <text>
        <r>
          <rPr>
            <b/>
            <sz val="8"/>
            <color indexed="8"/>
            <rFont val="Tahoma"/>
            <family val="2"/>
          </rPr>
          <t xml:space="preserve">Sila isi di sini
</t>
        </r>
        <r>
          <rPr>
            <b/>
            <i/>
            <sz val="8"/>
            <color indexed="8"/>
            <rFont val="Tahoma"/>
            <family val="2"/>
          </rPr>
          <t>Please fill in here</t>
        </r>
      </text>
    </comment>
    <comment ref="S61" authorId="0" shapeId="0" xr:uid="{00000000-0006-0000-1200-000020000000}">
      <text>
        <r>
          <rPr>
            <b/>
            <sz val="8"/>
            <color indexed="8"/>
            <rFont val="Tahoma"/>
            <family val="2"/>
          </rPr>
          <t xml:space="preserve">Sila isi di sini
</t>
        </r>
        <r>
          <rPr>
            <b/>
            <i/>
            <sz val="8"/>
            <color indexed="8"/>
            <rFont val="Tahoma"/>
            <family val="2"/>
          </rPr>
          <t xml:space="preserve">Please fill in here
</t>
        </r>
      </text>
    </comment>
    <comment ref="N64" authorId="0" shapeId="0" xr:uid="{00000000-0006-0000-1200-000021000000}">
      <text>
        <r>
          <rPr>
            <b/>
            <sz val="8"/>
            <color indexed="8"/>
            <rFont val="Tahoma"/>
            <family val="2"/>
          </rPr>
          <t xml:space="preserve">Sila isi di sini
</t>
        </r>
        <r>
          <rPr>
            <b/>
            <i/>
            <sz val="8"/>
            <color indexed="8"/>
            <rFont val="Tahoma"/>
            <family val="2"/>
          </rPr>
          <t>Please fill in here</t>
        </r>
      </text>
    </comment>
    <comment ref="S64" authorId="0" shapeId="0" xr:uid="{00000000-0006-0000-1200-000022000000}">
      <text>
        <r>
          <rPr>
            <b/>
            <sz val="8"/>
            <color indexed="8"/>
            <rFont val="Tahoma"/>
            <family val="2"/>
          </rPr>
          <t xml:space="preserve">Sila isi di sini
</t>
        </r>
        <r>
          <rPr>
            <b/>
            <i/>
            <sz val="8"/>
            <color indexed="8"/>
            <rFont val="Tahoma"/>
            <family val="2"/>
          </rPr>
          <t xml:space="preserve">Please fill in here
</t>
        </r>
      </text>
    </comment>
    <comment ref="N67" authorId="0" shapeId="0" xr:uid="{00000000-0006-0000-1200-000023000000}">
      <text>
        <r>
          <rPr>
            <b/>
            <sz val="8"/>
            <color indexed="8"/>
            <rFont val="Tahoma"/>
            <family val="2"/>
          </rPr>
          <t xml:space="preserve">Sila isi di sini
</t>
        </r>
        <r>
          <rPr>
            <b/>
            <i/>
            <sz val="8"/>
            <color indexed="8"/>
            <rFont val="Tahoma"/>
            <family val="2"/>
          </rPr>
          <t>Please fill in here</t>
        </r>
      </text>
    </comment>
    <comment ref="S67" authorId="0" shapeId="0" xr:uid="{00000000-0006-0000-1200-000024000000}">
      <text>
        <r>
          <rPr>
            <b/>
            <sz val="8"/>
            <color indexed="8"/>
            <rFont val="Tahoma"/>
            <family val="2"/>
          </rPr>
          <t xml:space="preserve">Sila isi di sini
</t>
        </r>
        <r>
          <rPr>
            <b/>
            <i/>
            <sz val="8"/>
            <color indexed="8"/>
            <rFont val="Tahoma"/>
            <family val="2"/>
          </rPr>
          <t xml:space="preserve">Please fill in here
</t>
        </r>
      </text>
    </comment>
    <comment ref="N70" authorId="0" shapeId="0" xr:uid="{00000000-0006-0000-1200-000025000000}">
      <text>
        <r>
          <rPr>
            <b/>
            <sz val="8"/>
            <color indexed="8"/>
            <rFont val="Tahoma"/>
            <family val="2"/>
          </rPr>
          <t xml:space="preserve">Sila isi di sini
</t>
        </r>
        <r>
          <rPr>
            <b/>
            <i/>
            <sz val="8"/>
            <color indexed="8"/>
            <rFont val="Tahoma"/>
            <family val="2"/>
          </rPr>
          <t>Please fill in here</t>
        </r>
      </text>
    </comment>
    <comment ref="S70" authorId="0" shapeId="0" xr:uid="{00000000-0006-0000-1200-000026000000}">
      <text>
        <r>
          <rPr>
            <b/>
            <sz val="8"/>
            <color indexed="8"/>
            <rFont val="Tahoma"/>
            <family val="2"/>
          </rPr>
          <t xml:space="preserve">Sila isi di sini
</t>
        </r>
        <r>
          <rPr>
            <b/>
            <i/>
            <sz val="8"/>
            <color indexed="8"/>
            <rFont val="Tahoma"/>
            <family val="2"/>
          </rPr>
          <t xml:space="preserve">Please fill in here
</t>
        </r>
      </text>
    </comment>
    <comment ref="N73" authorId="0" shapeId="0" xr:uid="{00000000-0006-0000-1200-000027000000}">
      <text>
        <r>
          <rPr>
            <b/>
            <sz val="8"/>
            <color indexed="8"/>
            <rFont val="Tahoma"/>
            <family val="2"/>
          </rPr>
          <t xml:space="preserve">Sila isi di sini
</t>
        </r>
        <r>
          <rPr>
            <b/>
            <i/>
            <sz val="8"/>
            <color indexed="8"/>
            <rFont val="Tahoma"/>
            <family val="2"/>
          </rPr>
          <t>Please fill in here</t>
        </r>
      </text>
    </comment>
    <comment ref="S73" authorId="0" shapeId="0" xr:uid="{00000000-0006-0000-1200-000028000000}">
      <text>
        <r>
          <rPr>
            <b/>
            <sz val="8"/>
            <color indexed="8"/>
            <rFont val="Tahoma"/>
            <family val="2"/>
          </rPr>
          <t xml:space="preserve">Sila isi di sini
</t>
        </r>
        <r>
          <rPr>
            <b/>
            <i/>
            <sz val="8"/>
            <color indexed="8"/>
            <rFont val="Tahoma"/>
            <family val="2"/>
          </rPr>
          <t xml:space="preserve">Please fill in here
</t>
        </r>
      </text>
    </comment>
    <comment ref="N76" authorId="0" shapeId="0" xr:uid="{00000000-0006-0000-1200-000029000000}">
      <text>
        <r>
          <rPr>
            <b/>
            <sz val="8"/>
            <color indexed="8"/>
            <rFont val="Tahoma"/>
            <family val="2"/>
          </rPr>
          <t xml:space="preserve">Sila isi di sini
</t>
        </r>
        <r>
          <rPr>
            <b/>
            <i/>
            <sz val="8"/>
            <color indexed="8"/>
            <rFont val="Tahoma"/>
            <family val="2"/>
          </rPr>
          <t>Please fill in here</t>
        </r>
      </text>
    </comment>
    <comment ref="S76" authorId="0" shapeId="0" xr:uid="{00000000-0006-0000-1200-00002A000000}">
      <text>
        <r>
          <rPr>
            <b/>
            <sz val="8"/>
            <color indexed="8"/>
            <rFont val="Tahoma"/>
            <family val="2"/>
          </rPr>
          <t xml:space="preserve">Sila isi di sini
</t>
        </r>
        <r>
          <rPr>
            <b/>
            <i/>
            <sz val="8"/>
            <color indexed="8"/>
            <rFont val="Tahoma"/>
            <family val="2"/>
          </rPr>
          <t xml:space="preserve">Please fill in here
</t>
        </r>
      </text>
    </comment>
    <comment ref="N79" authorId="0" shapeId="0" xr:uid="{00000000-0006-0000-1200-00002B000000}">
      <text>
        <r>
          <rPr>
            <b/>
            <sz val="8"/>
            <color indexed="8"/>
            <rFont val="Tahoma"/>
            <family val="2"/>
          </rPr>
          <t xml:space="preserve">Sila isi di sini
</t>
        </r>
        <r>
          <rPr>
            <b/>
            <i/>
            <sz val="8"/>
            <color indexed="8"/>
            <rFont val="Tahoma"/>
            <family val="2"/>
          </rPr>
          <t>Please fill in here</t>
        </r>
      </text>
    </comment>
    <comment ref="S79" authorId="0" shapeId="0" xr:uid="{00000000-0006-0000-1200-00002C000000}">
      <text>
        <r>
          <rPr>
            <b/>
            <sz val="8"/>
            <color indexed="8"/>
            <rFont val="Tahoma"/>
            <family val="2"/>
          </rPr>
          <t xml:space="preserve">Sila isi di sini
</t>
        </r>
        <r>
          <rPr>
            <b/>
            <i/>
            <sz val="8"/>
            <color indexed="8"/>
            <rFont val="Tahoma"/>
            <family val="2"/>
          </rPr>
          <t xml:space="preserve">Please fill in here
</t>
        </r>
      </text>
    </comment>
    <comment ref="N82" authorId="0" shapeId="0" xr:uid="{00000000-0006-0000-1200-00002D000000}">
      <text>
        <r>
          <rPr>
            <b/>
            <sz val="8"/>
            <color indexed="8"/>
            <rFont val="Tahoma"/>
            <family val="2"/>
          </rPr>
          <t xml:space="preserve">Sila isi di sini
</t>
        </r>
        <r>
          <rPr>
            <b/>
            <i/>
            <sz val="8"/>
            <color indexed="8"/>
            <rFont val="Tahoma"/>
            <family val="2"/>
          </rPr>
          <t>Please fill in here</t>
        </r>
      </text>
    </comment>
    <comment ref="S82" authorId="0" shapeId="0" xr:uid="{00000000-0006-0000-1200-00002E000000}">
      <text>
        <r>
          <rPr>
            <b/>
            <sz val="8"/>
            <color indexed="8"/>
            <rFont val="Tahoma"/>
            <family val="2"/>
          </rPr>
          <t xml:space="preserve">Sila isi di sini
</t>
        </r>
        <r>
          <rPr>
            <b/>
            <i/>
            <sz val="8"/>
            <color indexed="8"/>
            <rFont val="Tahoma"/>
            <family val="2"/>
          </rPr>
          <t xml:space="preserve">Please fill in here
</t>
        </r>
      </text>
    </comment>
    <comment ref="N85" authorId="0" shapeId="0" xr:uid="{00000000-0006-0000-1200-00002F000000}">
      <text>
        <r>
          <rPr>
            <b/>
            <sz val="8"/>
            <color indexed="8"/>
            <rFont val="Tahoma"/>
            <family val="2"/>
          </rPr>
          <t xml:space="preserve">Sila isi di sini
</t>
        </r>
        <r>
          <rPr>
            <b/>
            <i/>
            <sz val="8"/>
            <color indexed="8"/>
            <rFont val="Tahoma"/>
            <family val="2"/>
          </rPr>
          <t>Please fill in here</t>
        </r>
      </text>
    </comment>
    <comment ref="S85" authorId="0" shapeId="0" xr:uid="{00000000-0006-0000-1200-000030000000}">
      <text>
        <r>
          <rPr>
            <b/>
            <sz val="8"/>
            <color indexed="8"/>
            <rFont val="Tahoma"/>
            <family val="2"/>
          </rPr>
          <t xml:space="preserve">Sila isi di sini
</t>
        </r>
        <r>
          <rPr>
            <b/>
            <i/>
            <sz val="8"/>
            <color indexed="8"/>
            <rFont val="Tahoma"/>
            <family val="2"/>
          </rPr>
          <t xml:space="preserve">Please fill in here
</t>
        </r>
      </text>
    </comment>
    <comment ref="N103" authorId="0" shapeId="0" xr:uid="{3693F8AC-AA76-4EFF-85EF-5E9C5B008EE6}">
      <text>
        <r>
          <rPr>
            <b/>
            <sz val="8"/>
            <color indexed="8"/>
            <rFont val="Tahoma"/>
            <family val="2"/>
          </rPr>
          <t xml:space="preserve">Sila isi di sini
</t>
        </r>
        <r>
          <rPr>
            <b/>
            <i/>
            <sz val="8"/>
            <color indexed="8"/>
            <rFont val="Tahoma"/>
            <family val="2"/>
          </rPr>
          <t>Please fill in here</t>
        </r>
      </text>
    </comment>
    <comment ref="S103" authorId="0" shapeId="0" xr:uid="{9967691F-7852-4AA2-97E4-AF5C9B4B0528}">
      <text>
        <r>
          <rPr>
            <b/>
            <sz val="8"/>
            <color indexed="8"/>
            <rFont val="Tahoma"/>
            <family val="2"/>
          </rPr>
          <t xml:space="preserve">Sila isi di sini
</t>
        </r>
        <r>
          <rPr>
            <b/>
            <i/>
            <sz val="8"/>
            <color indexed="8"/>
            <rFont val="Tahoma"/>
            <family val="2"/>
          </rPr>
          <t xml:space="preserve">Please fill in here
</t>
        </r>
      </text>
    </comment>
    <comment ref="N106" authorId="0" shapeId="0" xr:uid="{4C21B22F-968C-4B7C-885B-F662EE1E4B1E}">
      <text>
        <r>
          <rPr>
            <b/>
            <sz val="8"/>
            <color indexed="8"/>
            <rFont val="Tahoma"/>
            <family val="2"/>
          </rPr>
          <t xml:space="preserve">Sila isi di sini
</t>
        </r>
        <r>
          <rPr>
            <b/>
            <i/>
            <sz val="8"/>
            <color indexed="8"/>
            <rFont val="Tahoma"/>
            <family val="2"/>
          </rPr>
          <t>Please fill in here</t>
        </r>
      </text>
    </comment>
    <comment ref="S106" authorId="0" shapeId="0" xr:uid="{340C985D-B160-4C5E-B4E9-695468B94260}">
      <text>
        <r>
          <rPr>
            <b/>
            <sz val="8"/>
            <color indexed="8"/>
            <rFont val="Tahoma"/>
            <family val="2"/>
          </rPr>
          <t xml:space="preserve">Sila isi di sini
</t>
        </r>
        <r>
          <rPr>
            <b/>
            <i/>
            <sz val="8"/>
            <color indexed="8"/>
            <rFont val="Tahoma"/>
            <family val="2"/>
          </rPr>
          <t xml:space="preserve">Please fill in here
</t>
        </r>
      </text>
    </comment>
    <comment ref="N109" authorId="0" shapeId="0" xr:uid="{00000000-0006-0000-1200-000033000000}">
      <text>
        <r>
          <rPr>
            <b/>
            <sz val="8"/>
            <color indexed="8"/>
            <rFont val="Tahoma"/>
            <family val="2"/>
          </rPr>
          <t xml:space="preserve">Sila isi di sini
</t>
        </r>
        <r>
          <rPr>
            <b/>
            <i/>
            <sz val="8"/>
            <color indexed="8"/>
            <rFont val="Tahoma"/>
            <family val="2"/>
          </rPr>
          <t>Please fill in here</t>
        </r>
      </text>
    </comment>
    <comment ref="S109" authorId="0" shapeId="0" xr:uid="{00000000-0006-0000-1200-000034000000}">
      <text>
        <r>
          <rPr>
            <b/>
            <sz val="8"/>
            <color indexed="8"/>
            <rFont val="Tahoma"/>
            <family val="2"/>
          </rPr>
          <t xml:space="preserve">Sila isi di sini
</t>
        </r>
        <r>
          <rPr>
            <b/>
            <i/>
            <sz val="8"/>
            <color indexed="8"/>
            <rFont val="Tahoma"/>
            <family val="2"/>
          </rPr>
          <t xml:space="preserve">Please fill in here
</t>
        </r>
      </text>
    </comment>
    <comment ref="C115" authorId="1" shapeId="0" xr:uid="{00000000-0006-0000-1200-000035000000}">
      <text>
        <r>
          <rPr>
            <b/>
            <sz val="9"/>
            <color indexed="81"/>
            <rFont val="Tahoma"/>
            <family val="2"/>
          </rPr>
          <t xml:space="preserve">Sila isi di sini
</t>
        </r>
        <r>
          <rPr>
            <i/>
            <sz val="9"/>
            <color indexed="81"/>
            <rFont val="Tahoma"/>
            <family val="2"/>
          </rPr>
          <t>Please fill in here</t>
        </r>
      </text>
    </comment>
    <comment ref="N125" authorId="0" shapeId="0" xr:uid="{00000000-0006-0000-1200-000036000000}">
      <text>
        <r>
          <rPr>
            <b/>
            <sz val="8"/>
            <color indexed="8"/>
            <rFont val="Tahoma"/>
            <family val="2"/>
          </rPr>
          <t xml:space="preserve">Sila isi di sini
</t>
        </r>
        <r>
          <rPr>
            <b/>
            <i/>
            <sz val="8"/>
            <color indexed="8"/>
            <rFont val="Tahoma"/>
            <family val="2"/>
          </rPr>
          <t>Please fill in here</t>
        </r>
      </text>
    </comment>
    <comment ref="S125" authorId="0" shapeId="0" xr:uid="{00000000-0006-0000-1200-000037000000}">
      <text>
        <r>
          <rPr>
            <b/>
            <sz val="8"/>
            <color indexed="8"/>
            <rFont val="Tahoma"/>
            <family val="2"/>
          </rPr>
          <t xml:space="preserve">Sila isi di sini
</t>
        </r>
        <r>
          <rPr>
            <b/>
            <i/>
            <sz val="8"/>
            <color indexed="8"/>
            <rFont val="Tahoma"/>
            <family val="2"/>
          </rPr>
          <t xml:space="preserve">Please fill in here
</t>
        </r>
      </text>
    </comment>
    <comment ref="N132" authorId="0" shapeId="0" xr:uid="{00000000-0006-0000-1200-000038000000}">
      <text>
        <r>
          <rPr>
            <b/>
            <sz val="8"/>
            <color indexed="8"/>
            <rFont val="Tahoma"/>
            <family val="2"/>
          </rPr>
          <t xml:space="preserve">Sila isi di sini
</t>
        </r>
        <r>
          <rPr>
            <b/>
            <i/>
            <sz val="8"/>
            <color indexed="8"/>
            <rFont val="Tahoma"/>
            <family val="2"/>
          </rPr>
          <t>Please fill in here</t>
        </r>
      </text>
    </comment>
    <comment ref="S132" authorId="0" shapeId="0" xr:uid="{00000000-0006-0000-1200-000039000000}">
      <text>
        <r>
          <rPr>
            <b/>
            <sz val="8"/>
            <color indexed="8"/>
            <rFont val="Tahoma"/>
            <family val="2"/>
          </rPr>
          <t xml:space="preserve">Sila isi di sini
</t>
        </r>
        <r>
          <rPr>
            <b/>
            <i/>
            <sz val="8"/>
            <color indexed="8"/>
            <rFont val="Tahoma"/>
            <family val="2"/>
          </rPr>
          <t xml:space="preserve">Please fill in here
</t>
        </r>
      </text>
    </comment>
    <comment ref="N137" authorId="0" shapeId="0" xr:uid="{00000000-0006-0000-1200-00003A000000}">
      <text>
        <r>
          <rPr>
            <b/>
            <sz val="8"/>
            <color indexed="8"/>
            <rFont val="Tahoma"/>
            <family val="2"/>
          </rPr>
          <t xml:space="preserve">Sila isi di sini
</t>
        </r>
        <r>
          <rPr>
            <b/>
            <i/>
            <sz val="8"/>
            <color indexed="8"/>
            <rFont val="Tahoma"/>
            <family val="2"/>
          </rPr>
          <t>Please fill in here</t>
        </r>
      </text>
    </comment>
    <comment ref="S137" authorId="0" shapeId="0" xr:uid="{00000000-0006-0000-1200-00003B000000}">
      <text>
        <r>
          <rPr>
            <b/>
            <sz val="8"/>
            <color indexed="8"/>
            <rFont val="Tahoma"/>
            <family val="2"/>
          </rPr>
          <t xml:space="preserve">Sila isi di sini
</t>
        </r>
        <r>
          <rPr>
            <b/>
            <i/>
            <sz val="8"/>
            <color indexed="8"/>
            <rFont val="Tahoma"/>
            <family val="2"/>
          </rPr>
          <t xml:space="preserve">Please fill in here
</t>
        </r>
      </text>
    </comment>
    <comment ref="N142" authorId="0" shapeId="0" xr:uid="{00000000-0006-0000-1200-00003C000000}">
      <text>
        <r>
          <rPr>
            <b/>
            <sz val="8"/>
            <color indexed="8"/>
            <rFont val="Tahoma"/>
            <family val="2"/>
          </rPr>
          <t xml:space="preserve">Sila isi di sini
</t>
        </r>
        <r>
          <rPr>
            <b/>
            <i/>
            <sz val="8"/>
            <color indexed="8"/>
            <rFont val="Tahoma"/>
            <family val="2"/>
          </rPr>
          <t>Please fill in here</t>
        </r>
      </text>
    </comment>
    <comment ref="S142" authorId="0" shapeId="0" xr:uid="{00000000-0006-0000-1200-00003D000000}">
      <text>
        <r>
          <rPr>
            <b/>
            <sz val="8"/>
            <color indexed="8"/>
            <rFont val="Tahoma"/>
            <family val="2"/>
          </rPr>
          <t xml:space="preserve">Sila isi di sini
</t>
        </r>
        <r>
          <rPr>
            <b/>
            <i/>
            <sz val="8"/>
            <color indexed="8"/>
            <rFont val="Tahoma"/>
            <family val="2"/>
          </rPr>
          <t xml:space="preserve">Please fill in here
</t>
        </r>
      </text>
    </comment>
    <comment ref="N147" authorId="0" shapeId="0" xr:uid="{00000000-0006-0000-1200-00003E000000}">
      <text>
        <r>
          <rPr>
            <b/>
            <sz val="8"/>
            <color indexed="8"/>
            <rFont val="Tahoma"/>
            <family val="2"/>
          </rPr>
          <t xml:space="preserve">Sila isi di sini
</t>
        </r>
        <r>
          <rPr>
            <b/>
            <i/>
            <sz val="8"/>
            <color indexed="8"/>
            <rFont val="Tahoma"/>
            <family val="2"/>
          </rPr>
          <t>Please fill in here</t>
        </r>
      </text>
    </comment>
    <comment ref="S147" authorId="0" shapeId="0" xr:uid="{00000000-0006-0000-1200-00003F000000}">
      <text>
        <r>
          <rPr>
            <b/>
            <sz val="8"/>
            <color indexed="8"/>
            <rFont val="Tahoma"/>
            <family val="2"/>
          </rPr>
          <t xml:space="preserve">Sila isi di sini
</t>
        </r>
        <r>
          <rPr>
            <b/>
            <i/>
            <sz val="8"/>
            <color indexed="8"/>
            <rFont val="Tahoma"/>
            <family val="2"/>
          </rPr>
          <t xml:space="preserve">Please fill in here
</t>
        </r>
      </text>
    </comment>
    <comment ref="N152" authorId="0" shapeId="0" xr:uid="{00000000-0006-0000-1200-000040000000}">
      <text>
        <r>
          <rPr>
            <b/>
            <sz val="8"/>
            <color indexed="8"/>
            <rFont val="Tahoma"/>
            <family val="2"/>
          </rPr>
          <t xml:space="preserve">Sila isi di sini
</t>
        </r>
        <r>
          <rPr>
            <b/>
            <i/>
            <sz val="8"/>
            <color indexed="8"/>
            <rFont val="Tahoma"/>
            <family val="2"/>
          </rPr>
          <t>Please fill in here</t>
        </r>
      </text>
    </comment>
    <comment ref="S152" authorId="0" shapeId="0" xr:uid="{00000000-0006-0000-1200-000041000000}">
      <text>
        <r>
          <rPr>
            <b/>
            <sz val="8"/>
            <color indexed="8"/>
            <rFont val="Tahoma"/>
            <family val="2"/>
          </rPr>
          <t xml:space="preserve">Sila isi di sini
</t>
        </r>
        <r>
          <rPr>
            <b/>
            <i/>
            <sz val="8"/>
            <color indexed="8"/>
            <rFont val="Tahoma"/>
            <family val="2"/>
          </rPr>
          <t xml:space="preserve">Please fill in here
</t>
        </r>
      </text>
    </comment>
    <comment ref="L160" authorId="1" shapeId="0" xr:uid="{6F35A10F-0252-44C5-B912-A7202C3487DC}">
      <text>
        <r>
          <rPr>
            <b/>
            <sz val="8"/>
            <color indexed="81"/>
            <rFont val="Tahoma"/>
            <family val="2"/>
          </rPr>
          <t xml:space="preserve">Pengiraan automatik
</t>
        </r>
        <r>
          <rPr>
            <i/>
            <sz val="8"/>
            <color indexed="81"/>
            <rFont val="Tahoma"/>
            <family val="2"/>
          </rPr>
          <t>Automatic calculation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Nor Shahida Jamil</author>
    <author/>
  </authors>
  <commentList>
    <comment ref="F21" authorId="0" shapeId="0" xr:uid="{0F9F560F-A91B-47B0-950C-D9B168DDC9F3}">
      <text>
        <r>
          <rPr>
            <b/>
            <sz val="9"/>
            <color indexed="81"/>
            <rFont val="Tahoma"/>
            <family val="2"/>
          </rPr>
          <t xml:space="preserve">Sila isi di sini 
</t>
        </r>
        <r>
          <rPr>
            <i/>
            <sz val="9"/>
            <color indexed="81"/>
            <rFont val="Tahoma"/>
            <family val="2"/>
          </rPr>
          <t>Please fill in here</t>
        </r>
      </text>
    </comment>
    <comment ref="F26" authorId="0" shapeId="0" xr:uid="{C02FD212-AE50-4BB0-92D3-CAE1A1F9D36A}">
      <text>
        <r>
          <rPr>
            <b/>
            <sz val="9"/>
            <color indexed="81"/>
            <rFont val="Tahoma"/>
            <family val="2"/>
          </rPr>
          <t xml:space="preserve">Sila isi di sini 
</t>
        </r>
        <r>
          <rPr>
            <i/>
            <sz val="9"/>
            <color indexed="81"/>
            <rFont val="Tahoma"/>
            <family val="2"/>
          </rPr>
          <t>Please fill in here</t>
        </r>
      </text>
    </comment>
    <comment ref="AD32" authorId="1" shapeId="0" xr:uid="{FFD77AFA-4ADB-43E0-AAB1-920FCA1582DC}">
      <text>
        <r>
          <rPr>
            <b/>
            <sz val="9"/>
            <rFont val="Times New Roman"/>
            <family val="1"/>
          </rPr>
          <t xml:space="preserve">Sila isi di sini
</t>
        </r>
        <r>
          <rPr>
            <i/>
            <sz val="9"/>
            <rFont val="Times New Roman"/>
            <family val="1"/>
          </rPr>
          <t>Please fill in here</t>
        </r>
      </text>
    </comment>
    <comment ref="F45" authorId="0" shapeId="0" xr:uid="{BEE520FE-67F2-497E-8186-7F5CA7D0481D}">
      <text>
        <r>
          <rPr>
            <b/>
            <sz val="9"/>
            <color indexed="81"/>
            <rFont val="Tahoma"/>
            <family val="2"/>
          </rPr>
          <t xml:space="preserve">Sila isi di sini 
</t>
        </r>
        <r>
          <rPr>
            <i/>
            <sz val="9"/>
            <color indexed="81"/>
            <rFont val="Tahoma"/>
            <family val="2"/>
          </rPr>
          <t>Please fill in here</t>
        </r>
      </text>
    </comment>
    <comment ref="AF53" authorId="2" shapeId="0" xr:uid="{C5E291ED-14A0-4592-BEFA-01E45F44D7C9}">
      <text>
        <r>
          <rPr>
            <b/>
            <sz val="9"/>
            <color indexed="81"/>
            <rFont val="Tahoma"/>
            <family val="2"/>
          </rPr>
          <t xml:space="preserve">Sila isi di sini
</t>
        </r>
        <r>
          <rPr>
            <i/>
            <sz val="9"/>
            <color indexed="81"/>
            <rFont val="Tahoma"/>
            <family val="2"/>
          </rPr>
          <t>Please fill in here</t>
        </r>
      </text>
    </comment>
    <comment ref="AF56" authorId="2" shapeId="0" xr:uid="{0E58A7BC-6790-428C-B385-D40DF57078DF}">
      <text>
        <r>
          <rPr>
            <b/>
            <sz val="9"/>
            <color indexed="81"/>
            <rFont val="Tahoma"/>
            <family val="2"/>
          </rPr>
          <t xml:space="preserve">Sila isi di sini
</t>
        </r>
        <r>
          <rPr>
            <i/>
            <sz val="9"/>
            <color indexed="81"/>
            <rFont val="Tahoma"/>
            <family val="2"/>
          </rPr>
          <t>Please fill in here</t>
        </r>
      </text>
    </comment>
    <comment ref="F59" authorId="0" shapeId="0" xr:uid="{9AC45952-299D-4765-9E35-6277913F4326}">
      <text>
        <r>
          <rPr>
            <b/>
            <sz val="9"/>
            <color indexed="81"/>
            <rFont val="Tahoma"/>
            <family val="2"/>
          </rPr>
          <t xml:space="preserve">Sila isi di sini 
</t>
        </r>
        <r>
          <rPr>
            <i/>
            <sz val="9"/>
            <color indexed="81"/>
            <rFont val="Tahoma"/>
            <family val="2"/>
          </rPr>
          <t>Please fill in here</t>
        </r>
      </text>
    </comment>
    <comment ref="AF67" authorId="3" shapeId="0" xr:uid="{9D9E0460-DABA-4755-A003-E5DE51B232B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0" authorId="3" shapeId="0" xr:uid="{9F231786-E85B-402B-8E4D-166D4765025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3" authorId="3" shapeId="0" xr:uid="{F40F7409-CD41-4606-9243-64E9BC7F556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6" authorId="3" shapeId="0" xr:uid="{3B24B866-8E92-485F-AA89-5D3A224610C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9" authorId="3" shapeId="0" xr:uid="{B9D64C6F-3D79-494C-9F65-EB7D85F86F4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82" authorId="3" shapeId="0" xr:uid="{C9BE8188-64C1-44CA-991F-8FE0C9C4DA3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1" authorId="3" shapeId="0" xr:uid="{23B1E558-F5B0-4266-B817-45949E65D08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4" authorId="3" shapeId="0" xr:uid="{B8CD5499-7E61-4665-896A-502D6CD16DF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7" authorId="3" shapeId="0" xr:uid="{A0ED0E07-1379-47A5-8616-B4B885246BD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0" authorId="3" shapeId="0" xr:uid="{F9CA4A37-7A1C-4170-815F-FC62FB3259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3" authorId="3" shapeId="0" xr:uid="{FE47247F-7A9C-4FD1-89E3-3A59E2B147C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6" authorId="3" shapeId="0" xr:uid="{C4E506CC-E7F9-425B-B678-328F4DE9464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9" authorId="3" shapeId="0" xr:uid="{12B4B773-9A0F-4B06-89E7-97E4C5837D1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32" authorId="3" shapeId="0" xr:uid="{AE0EDA49-2ED4-49F7-9943-31FAD38842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35" authorId="3" shapeId="0" xr:uid="{FA789E2A-6895-4FF3-8355-680F0876CC6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38" authorId="3" shapeId="0" xr:uid="{B154F1F6-0C48-4644-A196-B82B4124DD8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44" authorId="3" shapeId="0" xr:uid="{18607F0D-16C3-4E68-A640-E16486D6278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47" authorId="3" shapeId="0" xr:uid="{ADBEB2F5-64DC-4006-9CDD-CA94A5C0FE5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50" authorId="3" shapeId="0" xr:uid="{B2235EFC-3E3E-4CE5-8A2C-91182A9C05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53" authorId="3" shapeId="0" xr:uid="{8B3F24EB-5967-4B3C-B834-7E5B0F70E0D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66" authorId="0" shapeId="0" xr:uid="{C91D6052-6911-4813-B65E-572C94EE6669}">
      <text>
        <r>
          <rPr>
            <b/>
            <sz val="9"/>
            <color indexed="81"/>
            <rFont val="Tahoma"/>
            <family val="2"/>
          </rPr>
          <t xml:space="preserve">Sila isi di sini 
</t>
        </r>
        <r>
          <rPr>
            <i/>
            <sz val="9"/>
            <color indexed="81"/>
            <rFont val="Tahoma"/>
            <family val="2"/>
          </rPr>
          <t>Please fill in here</t>
        </r>
      </text>
    </comment>
    <comment ref="O166" authorId="0" shapeId="0" xr:uid="{04291F4C-D4ED-4619-87C0-8CD1C283BA26}">
      <text>
        <r>
          <rPr>
            <b/>
            <sz val="9"/>
            <color indexed="81"/>
            <rFont val="Tahoma"/>
            <family val="2"/>
          </rPr>
          <t xml:space="preserve">Sila isi di sini 
</t>
        </r>
        <r>
          <rPr>
            <i/>
            <sz val="9"/>
            <color indexed="81"/>
            <rFont val="Tahoma"/>
            <family val="2"/>
          </rPr>
          <t>Please fill in here</t>
        </r>
      </text>
    </comment>
    <comment ref="AF172" authorId="3" shapeId="0" xr:uid="{54A82D16-C5A0-43C2-993A-BF1994B746E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75" authorId="3" shapeId="0" xr:uid="{B00E37B1-FB37-4551-B59A-31713FAD896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78" authorId="3" shapeId="0" xr:uid="{D465D42A-1293-4040-A718-0BCF81A2C2F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81" authorId="3" shapeId="0" xr:uid="{3CFFC2FD-C7E9-47B8-A244-F4EC778E420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13" authorId="3" shapeId="0" xr:uid="{0A587187-BD2F-417B-8D81-C7B459F8BC0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16" authorId="3" shapeId="0" xr:uid="{08E6B583-4AB9-4686-B62E-40BEAE83E8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19" authorId="3" shapeId="0" xr:uid="{B2D409AE-8773-4C4E-B880-5D6363CAF65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22" authorId="3" shapeId="0" xr:uid="{83A5117A-9832-4650-8BFF-E6E780AEFBC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25" authorId="3" shapeId="0" xr:uid="{9AE26161-48F0-4577-8DCC-C82AA45EA60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28" authorId="3" shapeId="0" xr:uid="{68063E8F-7F15-4676-BFC3-59FDA37AE92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31" authorId="3" shapeId="0" xr:uid="{44AC74A1-290A-4D77-8187-D7DA531E9A9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34" authorId="3" shapeId="0" xr:uid="{D227D2DB-046E-47DD-8444-663220C2DD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37" authorId="3" shapeId="0" xr:uid="{4E42C710-7CC5-4A49-B9FB-35AC23B32A0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241" authorId="1" shapeId="0" xr:uid="{111DD576-F864-4A31-895A-9C871AB1D90E}">
      <text>
        <r>
          <rPr>
            <b/>
            <sz val="9"/>
            <rFont val="Times New Roman"/>
            <family val="1"/>
          </rPr>
          <t xml:space="preserve">Sila isi di sini
</t>
        </r>
        <r>
          <rPr>
            <b/>
            <i/>
            <sz val="9"/>
            <rFont val="Times New Roman"/>
            <family val="1"/>
          </rPr>
          <t xml:space="preserve">Please fill in here
</t>
        </r>
      </text>
    </comment>
    <comment ref="AF244" authorId="3" shapeId="0" xr:uid="{2A7FF618-53ED-4012-A815-81CED879F7C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252" authorId="0" shapeId="0" xr:uid="{3720FB46-E6C8-4DC4-B2D2-BBCD3F4C39CD}">
      <text>
        <r>
          <rPr>
            <b/>
            <sz val="9"/>
            <color indexed="81"/>
            <rFont val="Tahoma"/>
            <family val="2"/>
          </rPr>
          <t xml:space="preserve">Sila isi di sini 
</t>
        </r>
        <r>
          <rPr>
            <i/>
            <sz val="9"/>
            <color indexed="81"/>
            <rFont val="Tahoma"/>
            <family val="2"/>
          </rPr>
          <t>Please fill in here</t>
        </r>
      </text>
    </comment>
    <comment ref="P252" authorId="0" shapeId="0" xr:uid="{01752AFB-5947-4DD1-838F-67FE13527CDC}">
      <text>
        <r>
          <rPr>
            <b/>
            <sz val="9"/>
            <color indexed="81"/>
            <rFont val="Tahoma"/>
            <family val="2"/>
          </rPr>
          <t xml:space="preserve">Sila isi di sini 
</t>
        </r>
        <r>
          <rPr>
            <i/>
            <sz val="9"/>
            <color indexed="81"/>
            <rFont val="Tahoma"/>
            <family val="2"/>
          </rPr>
          <t>Please fill in here</t>
        </r>
      </text>
    </comment>
    <comment ref="E287" authorId="0" shapeId="0" xr:uid="{564DD2BA-971F-459C-844C-A8804679C077}">
      <text>
        <r>
          <rPr>
            <b/>
            <sz val="9"/>
            <color indexed="81"/>
            <rFont val="Tahoma"/>
            <family val="2"/>
          </rPr>
          <t xml:space="preserve">Sila isi di sini 
</t>
        </r>
        <r>
          <rPr>
            <i/>
            <sz val="9"/>
            <color indexed="81"/>
            <rFont val="Tahoma"/>
            <family val="2"/>
          </rPr>
          <t>Please fill in here</t>
        </r>
      </text>
    </comment>
    <comment ref="O287" authorId="0" shapeId="0" xr:uid="{B935EC62-FC43-4BF5-9AD7-E1BDA325CFBF}">
      <text>
        <r>
          <rPr>
            <b/>
            <sz val="9"/>
            <color indexed="81"/>
            <rFont val="Tahoma"/>
            <family val="2"/>
          </rPr>
          <t xml:space="preserve">Sila isi di sini 
</t>
        </r>
        <r>
          <rPr>
            <i/>
            <sz val="9"/>
            <color indexed="81"/>
            <rFont val="Tahoma"/>
            <family val="2"/>
          </rPr>
          <t>Please fill in here</t>
        </r>
      </text>
    </comment>
    <comment ref="AF296" authorId="3" shapeId="0" xr:uid="{2975D919-0DD6-4405-8975-BED82803D45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99" authorId="3" shapeId="0" xr:uid="{C50A7352-F622-4E54-A701-6D558367C14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02" authorId="3" shapeId="0" xr:uid="{8F76D01E-AAF5-4435-9D83-6964F67437D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05" authorId="3" shapeId="0" xr:uid="{6D9EF87F-A9EC-4A5D-BEE3-40E51D8953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08" authorId="3" shapeId="0" xr:uid="{6F86E294-DD31-4743-91B8-8449F4037D2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16" authorId="3" shapeId="0" xr:uid="{D757F15B-4291-45F9-B126-9B2089418AC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20" authorId="3" shapeId="0" xr:uid="{F5A152CD-F360-4784-9968-10DE282A345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329" authorId="0" shapeId="0" xr:uid="{B6C70868-A9C1-4DAD-B737-A1E3EE11746E}">
      <text>
        <r>
          <rPr>
            <b/>
            <sz val="9"/>
            <color indexed="81"/>
            <rFont val="Tahoma"/>
            <family val="2"/>
          </rPr>
          <t xml:space="preserve">Sila isi di sini 
</t>
        </r>
        <r>
          <rPr>
            <i/>
            <sz val="9"/>
            <color indexed="81"/>
            <rFont val="Tahoma"/>
            <family val="2"/>
          </rPr>
          <t>Please fill in here</t>
        </r>
      </text>
    </comment>
    <comment ref="O329" authorId="0" shapeId="0" xr:uid="{2ECCBE92-C291-4F44-92EA-50CC78BB5A34}">
      <text>
        <r>
          <rPr>
            <b/>
            <sz val="9"/>
            <color indexed="81"/>
            <rFont val="Tahoma"/>
            <family val="2"/>
          </rPr>
          <t xml:space="preserve">Sila isi di sini 
</t>
        </r>
        <r>
          <rPr>
            <i/>
            <sz val="9"/>
            <color indexed="81"/>
            <rFont val="Tahoma"/>
            <family val="2"/>
          </rPr>
          <t>Please fill in here</t>
        </r>
      </text>
    </comment>
    <comment ref="AB349" authorId="1" shapeId="0" xr:uid="{5D56EDBF-ADDD-4F64-8E97-C14D38027A93}">
      <text>
        <r>
          <rPr>
            <b/>
            <sz val="9"/>
            <rFont val="Times New Roman"/>
            <family val="1"/>
          </rPr>
          <t xml:space="preserve">Sila isi di sini
</t>
        </r>
        <r>
          <rPr>
            <i/>
            <sz val="9"/>
            <rFont val="Times New Roman"/>
            <family val="1"/>
          </rPr>
          <t>Please fill in here</t>
        </r>
      </text>
    </comment>
    <comment ref="AB378" authorId="1" shapeId="0" xr:uid="{B9C1F761-9A02-4ADC-96F6-AC3628FA2C23}">
      <text>
        <r>
          <rPr>
            <b/>
            <sz val="9"/>
            <rFont val="Times New Roman"/>
            <family val="1"/>
          </rPr>
          <t xml:space="preserve">Sila isi di sini
</t>
        </r>
        <r>
          <rPr>
            <i/>
            <sz val="9"/>
            <rFont val="Times New Roman"/>
            <family val="1"/>
          </rPr>
          <t>Please fill in here</t>
        </r>
      </text>
    </comment>
    <comment ref="AB382" authorId="1" shapeId="0" xr:uid="{E25CDD4B-6A85-4155-94FD-E437198EECA8}">
      <text>
        <r>
          <rPr>
            <b/>
            <sz val="9"/>
            <rFont val="Times New Roman"/>
            <family val="1"/>
          </rPr>
          <t xml:space="preserve">Sila isi di sini
</t>
        </r>
        <r>
          <rPr>
            <i/>
            <sz val="9"/>
            <rFont val="Times New Roman"/>
            <family val="1"/>
          </rPr>
          <t>Please fill in here</t>
        </r>
      </text>
    </comment>
    <comment ref="AB386" authorId="1" shapeId="0" xr:uid="{D3A8769D-7B28-409A-99B6-E85F182250C4}">
      <text>
        <r>
          <rPr>
            <b/>
            <sz val="9"/>
            <rFont val="Times New Roman"/>
            <family val="1"/>
          </rPr>
          <t xml:space="preserve">Sila isi di sini
</t>
        </r>
        <r>
          <rPr>
            <i/>
            <sz val="9"/>
            <rFont val="Times New Roman"/>
            <family val="1"/>
          </rPr>
          <t>Please fill in here</t>
        </r>
      </text>
    </comment>
    <comment ref="AB396" authorId="1" shapeId="0" xr:uid="{168B9D22-941C-4A8C-8188-3B80246DF5FB}">
      <text>
        <r>
          <rPr>
            <b/>
            <sz val="9"/>
            <rFont val="Times New Roman"/>
            <family val="1"/>
          </rPr>
          <t xml:space="preserve">Sila isi di sini
</t>
        </r>
        <r>
          <rPr>
            <i/>
            <sz val="9"/>
            <rFont val="Times New Roman"/>
            <family val="1"/>
          </rPr>
          <t>Please fill in here</t>
        </r>
      </text>
    </comment>
    <comment ref="AB399" authorId="1" shapeId="0" xr:uid="{066ACB02-5B64-452A-A351-395F917A65F5}">
      <text>
        <r>
          <rPr>
            <b/>
            <sz val="9"/>
            <rFont val="Times New Roman"/>
            <family val="1"/>
          </rPr>
          <t xml:space="preserve">Sila isi di sini
</t>
        </r>
        <r>
          <rPr>
            <i/>
            <sz val="9"/>
            <rFont val="Times New Roman"/>
            <family val="1"/>
          </rPr>
          <t>Please fill in here</t>
        </r>
      </text>
    </comment>
    <comment ref="E411" authorId="0" shapeId="0" xr:uid="{124ECD4D-D48D-4C74-B6DF-A1701037DF62}">
      <text>
        <r>
          <rPr>
            <b/>
            <sz val="9"/>
            <color indexed="81"/>
            <rFont val="Tahoma"/>
            <family val="2"/>
          </rPr>
          <t xml:space="preserve">Sila isi di sini 
</t>
        </r>
        <r>
          <rPr>
            <i/>
            <sz val="9"/>
            <color indexed="81"/>
            <rFont val="Tahoma"/>
            <family val="2"/>
          </rPr>
          <t>Please fill in here</t>
        </r>
      </text>
    </comment>
    <comment ref="O411" authorId="0" shapeId="0" xr:uid="{1F9F9395-58DF-4EE8-8EB8-095A0045560C}">
      <text>
        <r>
          <rPr>
            <b/>
            <sz val="9"/>
            <color indexed="81"/>
            <rFont val="Tahoma"/>
            <family val="2"/>
          </rPr>
          <t xml:space="preserve">Sila isi di sini 
</t>
        </r>
        <r>
          <rPr>
            <i/>
            <sz val="9"/>
            <color indexed="81"/>
            <rFont val="Tahoma"/>
            <family val="2"/>
          </rPr>
          <t>Please fill in here</t>
        </r>
      </text>
    </comment>
    <comment ref="AC425" authorId="1" shapeId="0" xr:uid="{32897765-1635-41F1-BDCF-80660BFA5DAA}">
      <text>
        <r>
          <rPr>
            <b/>
            <sz val="9"/>
            <rFont val="Times New Roman"/>
            <family val="1"/>
          </rPr>
          <t xml:space="preserve">Sila isi di sini
</t>
        </r>
        <r>
          <rPr>
            <i/>
            <sz val="9"/>
            <rFont val="Times New Roman"/>
            <family val="1"/>
          </rPr>
          <t>Please fill in here</t>
        </r>
      </text>
    </comment>
    <comment ref="AC435" authorId="1" shapeId="0" xr:uid="{0E8A16CC-5CD5-4171-A2FC-F1CC6324B731}">
      <text>
        <r>
          <rPr>
            <b/>
            <sz val="9"/>
            <rFont val="Times New Roman"/>
            <family val="1"/>
          </rPr>
          <t xml:space="preserve">Sila isi di sini
</t>
        </r>
        <r>
          <rPr>
            <i/>
            <sz val="9"/>
            <rFont val="Times New Roman"/>
            <family val="1"/>
          </rPr>
          <t>Please fill in here</t>
        </r>
      </text>
    </comment>
    <comment ref="AC439" authorId="1" shapeId="0" xr:uid="{473CC4B5-09A0-4048-8795-82E53E6048A7}">
      <text>
        <r>
          <rPr>
            <b/>
            <sz val="9"/>
            <rFont val="Times New Roman"/>
            <family val="1"/>
          </rPr>
          <t xml:space="preserve">Sila isi di sini
</t>
        </r>
        <r>
          <rPr>
            <i/>
            <sz val="9"/>
            <rFont val="Times New Roman"/>
            <family val="1"/>
          </rPr>
          <t>Please fill in here</t>
        </r>
      </text>
    </comment>
    <comment ref="AC443" authorId="1" shapeId="0" xr:uid="{2A7411D8-58C8-48C3-9108-FF385505362B}">
      <text>
        <r>
          <rPr>
            <b/>
            <sz val="9"/>
            <rFont val="Times New Roman"/>
            <family val="1"/>
          </rPr>
          <t xml:space="preserve">Sila isi di sini
</t>
        </r>
        <r>
          <rPr>
            <i/>
            <sz val="9"/>
            <rFont val="Times New Roman"/>
            <family val="1"/>
          </rPr>
          <t>Please fill in here</t>
        </r>
      </text>
    </comment>
    <comment ref="AC453" authorId="1" shapeId="0" xr:uid="{106B3F76-D85B-4E7A-8A01-C1F44CE13187}">
      <text>
        <r>
          <rPr>
            <b/>
            <sz val="9"/>
            <rFont val="Times New Roman"/>
            <family val="1"/>
          </rPr>
          <t xml:space="preserve">Sila isi di sini
</t>
        </r>
        <r>
          <rPr>
            <i/>
            <sz val="9"/>
            <rFont val="Times New Roman"/>
            <family val="1"/>
          </rPr>
          <t>Please fill in here</t>
        </r>
      </text>
    </comment>
    <comment ref="AC456" authorId="1" shapeId="0" xr:uid="{F4468D8F-3941-4797-9BC1-F04E9B63F383}">
      <text>
        <r>
          <rPr>
            <b/>
            <sz val="9"/>
            <rFont val="Times New Roman"/>
            <family val="1"/>
          </rPr>
          <t xml:space="preserve">Sila isi di sini
</t>
        </r>
        <r>
          <rPr>
            <i/>
            <sz val="9"/>
            <rFont val="Times New Roman"/>
            <family val="1"/>
          </rPr>
          <t>Please fill in here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wanaida</author>
    <author>Wan Aida Nuriezma Che Zahari</author>
  </authors>
  <commentList>
    <comment ref="AD22" authorId="0" shapeId="0" xr:uid="{8B7157D7-BEC6-400A-BF74-B6391CD1C5AC}">
      <text>
        <r>
          <rPr>
            <b/>
            <sz val="9"/>
            <rFont val="Times New Roman"/>
            <family val="1"/>
          </rPr>
          <t xml:space="preserve">Sila isi di sini
</t>
        </r>
        <r>
          <rPr>
            <i/>
            <sz val="9"/>
            <rFont val="Times New Roman"/>
            <family val="1"/>
          </rPr>
          <t>Please fill in here</t>
        </r>
      </text>
    </comment>
    <comment ref="AD25" authorId="0" shapeId="0" xr:uid="{092FE4DD-EC7F-42B3-86A1-0E417AD5B068}">
      <text>
        <r>
          <rPr>
            <b/>
            <sz val="9"/>
            <rFont val="Times New Roman"/>
            <family val="1"/>
          </rPr>
          <t xml:space="preserve">Sila isi di sini
</t>
        </r>
        <r>
          <rPr>
            <i/>
            <sz val="9"/>
            <rFont val="Times New Roman"/>
            <family val="1"/>
          </rPr>
          <t>Please fill in here</t>
        </r>
      </text>
    </comment>
    <comment ref="AD28" authorId="0" shapeId="0" xr:uid="{B0E13C87-E7B1-4207-8E72-3142DCC08C19}">
      <text>
        <r>
          <rPr>
            <b/>
            <sz val="9"/>
            <rFont val="Times New Roman"/>
            <family val="1"/>
          </rPr>
          <t xml:space="preserve">Sila isi di sini
</t>
        </r>
        <r>
          <rPr>
            <i/>
            <sz val="9"/>
            <rFont val="Times New Roman"/>
            <family val="1"/>
          </rPr>
          <t>Please fill in here</t>
        </r>
      </text>
    </comment>
    <comment ref="AD31" authorId="0" shapeId="0" xr:uid="{4FD39C7B-ABAE-4FAF-B3C6-5BD0723CAF4A}">
      <text>
        <r>
          <rPr>
            <b/>
            <sz val="9"/>
            <rFont val="Times New Roman"/>
            <family val="1"/>
          </rPr>
          <t xml:space="preserve">Sila isi di sini
</t>
        </r>
        <r>
          <rPr>
            <i/>
            <sz val="9"/>
            <rFont val="Times New Roman"/>
            <family val="1"/>
          </rPr>
          <t>Please fill in here</t>
        </r>
      </text>
    </comment>
    <comment ref="AD34" authorId="0" shapeId="0" xr:uid="{7F29F2E0-A14A-43A6-BEEA-4B19760797F3}">
      <text>
        <r>
          <rPr>
            <b/>
            <sz val="9"/>
            <rFont val="Times New Roman"/>
            <family val="1"/>
          </rPr>
          <t xml:space="preserve">Sila isi di sini
</t>
        </r>
        <r>
          <rPr>
            <i/>
            <sz val="9"/>
            <rFont val="Times New Roman"/>
            <family val="1"/>
          </rPr>
          <t>Please fill in here</t>
        </r>
      </text>
    </comment>
    <comment ref="Y42" authorId="1" shapeId="0" xr:uid="{82630AB1-AE7A-4B6E-9589-C8C85AB40EDA}">
      <text>
        <r>
          <rPr>
            <b/>
            <sz val="8"/>
            <rFont val="Tahoma"/>
            <family val="2"/>
          </rPr>
          <t xml:space="preserve">Sila isi di sini
</t>
        </r>
        <r>
          <rPr>
            <i/>
            <sz val="8"/>
            <rFont val="Tahoma"/>
            <family val="2"/>
          </rPr>
          <t>Please fill in here</t>
        </r>
      </text>
    </comment>
    <comment ref="AD46" authorId="0" shapeId="0" xr:uid="{D01E572B-D1DE-43C2-8958-FA56CF5BF4F5}">
      <text>
        <r>
          <rPr>
            <b/>
            <sz val="9"/>
            <rFont val="Times New Roman"/>
            <family val="1"/>
          </rPr>
          <t xml:space="preserve">Sila isi di sini
</t>
        </r>
        <r>
          <rPr>
            <i/>
            <sz val="9"/>
            <rFont val="Times New Roman"/>
            <family val="1"/>
          </rPr>
          <t>Please fill in here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Wan Aida Nuriezma Che Zahari</author>
    <author>wanaida</author>
  </authors>
  <commentList>
    <comment ref="AI11" authorId="0" shapeId="0" xr:uid="{91EFC7EF-3E17-4827-BA96-BE14EFC884E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 authorId="0" shapeId="0" xr:uid="{B27208A3-17F6-498D-8407-A9758C47CC4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9" authorId="0" shapeId="0" xr:uid="{9A67BC4D-704C-4503-A455-51CF837A039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2" authorId="0" shapeId="0" xr:uid="{8BB30A7C-3DEA-42C2-8741-D164052B4B0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0" shapeId="0" xr:uid="{58A018DC-45F3-46D7-892A-31DFEAA936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0" shapeId="0" xr:uid="{51A14448-5ED8-42D1-8353-14B34C495D7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0" shapeId="0" xr:uid="{D58652ED-5BE1-4FF7-A6F2-5FA42CEFA24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0" shapeId="0" xr:uid="{756AC6D8-56DA-4BA5-8D29-B299498322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0" shapeId="0" xr:uid="{00D15ABA-A11D-4D93-9BC6-A822226EAC7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52" authorId="1" shapeId="0" xr:uid="{3E860156-0FB9-46E9-93C0-5155D2EFD118}">
      <text>
        <r>
          <rPr>
            <b/>
            <sz val="9"/>
            <color indexed="81"/>
            <rFont val="Tahoma"/>
            <family val="2"/>
          </rPr>
          <t xml:space="preserve">Sila isi di sini 
</t>
        </r>
        <r>
          <rPr>
            <i/>
            <sz val="9"/>
            <color indexed="81"/>
            <rFont val="Tahoma"/>
            <family val="2"/>
          </rPr>
          <t>Please fill in here</t>
        </r>
      </text>
    </comment>
    <comment ref="E55" authorId="1" shapeId="0" xr:uid="{2AC3070D-2648-4310-84D7-4D4C6DAD8F4B}">
      <text>
        <r>
          <rPr>
            <b/>
            <sz val="9"/>
            <color indexed="81"/>
            <rFont val="Tahoma"/>
            <family val="2"/>
          </rPr>
          <t xml:space="preserve">Sila isi di sini 
</t>
        </r>
        <r>
          <rPr>
            <i/>
            <sz val="9"/>
            <color indexed="81"/>
            <rFont val="Tahoma"/>
            <family val="2"/>
          </rPr>
          <t>Please fill in here</t>
        </r>
      </text>
    </comment>
    <comment ref="AG127" authorId="2" shapeId="0" xr:uid="{77F9B741-FE6E-4536-B3F8-88A2CC0192C0}">
      <text>
        <r>
          <rPr>
            <b/>
            <sz val="9"/>
            <rFont val="Times New Roman"/>
            <family val="1"/>
          </rPr>
          <t xml:space="preserve">Sila isi di sini
</t>
        </r>
        <r>
          <rPr>
            <i/>
            <sz val="9"/>
            <rFont val="Times New Roman"/>
            <family val="1"/>
          </rPr>
          <t>Please fill in here</t>
        </r>
      </text>
    </comment>
    <comment ref="AG130" authorId="2" shapeId="0" xr:uid="{E3491B74-16C2-462F-96B3-853F46BA646C}">
      <text>
        <r>
          <rPr>
            <b/>
            <sz val="9"/>
            <rFont val="Times New Roman"/>
            <family val="1"/>
          </rPr>
          <t xml:space="preserve">Sila isi di sini
</t>
        </r>
        <r>
          <rPr>
            <i/>
            <sz val="9"/>
            <rFont val="Times New Roman"/>
            <family val="1"/>
          </rPr>
          <t>Please fill in here</t>
        </r>
      </text>
    </comment>
    <comment ref="AG133" authorId="2" shapeId="0" xr:uid="{5B42A9DE-99DD-4069-A273-75876731C912}">
      <text>
        <r>
          <rPr>
            <b/>
            <sz val="9"/>
            <rFont val="Times New Roman"/>
            <family val="1"/>
          </rPr>
          <t xml:space="preserve">Sila isi di sini
</t>
        </r>
        <r>
          <rPr>
            <i/>
            <sz val="9"/>
            <rFont val="Times New Roman"/>
            <family val="1"/>
          </rPr>
          <t>Please fill in here</t>
        </r>
      </text>
    </comment>
    <comment ref="P149" authorId="2" shapeId="0" xr:uid="{1A34A4B8-A837-451F-90FD-DE13ADFD695A}">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9" authorId="2" shapeId="0" xr:uid="{3E6071AE-A18C-4B38-9C9B-23210E51CF23}">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52" authorId="2" shapeId="0" xr:uid="{1B29768D-3D4E-41C5-9DAE-1662D9CE6D03}">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52" authorId="2" shapeId="0" xr:uid="{E7058117-7951-4C4B-A724-65526465DF30}">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55" authorId="2" shapeId="0" xr:uid="{CB5058E3-60E2-47B6-AE6A-B3C5E6CA9621}">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55" authorId="2" shapeId="0" xr:uid="{72F9904F-1AF3-4E19-8CD0-9940EECDA681}">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E163" authorId="1" shapeId="0" xr:uid="{8D511F34-2679-4BBC-ABCA-A6A3D5731C34}">
      <text>
        <r>
          <rPr>
            <b/>
            <sz val="9"/>
            <color indexed="81"/>
            <rFont val="Tahoma"/>
            <family val="2"/>
          </rPr>
          <t xml:space="preserve">Sila isi di sini 
</t>
        </r>
        <r>
          <rPr>
            <i/>
            <sz val="9"/>
            <color indexed="81"/>
            <rFont val="Tahoma"/>
            <family val="2"/>
          </rPr>
          <t>Please fill in here</t>
        </r>
      </text>
    </comment>
    <comment ref="J163" authorId="1" shapeId="0" xr:uid="{C3734E34-B366-4191-B324-944F24EC487A}">
      <text>
        <r>
          <rPr>
            <b/>
            <sz val="9"/>
            <color indexed="81"/>
            <rFont val="Tahoma"/>
            <family val="2"/>
          </rPr>
          <t xml:space="preserve">Sila isi di sini 
</t>
        </r>
        <r>
          <rPr>
            <i/>
            <sz val="9"/>
            <color indexed="81"/>
            <rFont val="Tahoma"/>
            <family val="2"/>
          </rPr>
          <t>Please fill in here</t>
        </r>
      </text>
    </comment>
    <comment ref="X170" authorId="2" shapeId="0" xr:uid="{5EC14BC8-672A-413A-829E-3145AF55552D}">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Nor Shahida Jamil</author>
    <author>wanaida</author>
  </authors>
  <commentList>
    <comment ref="N12" authorId="0" shapeId="0" xr:uid="{00000000-0006-0000-0400-000001000000}">
      <text>
        <r>
          <rPr>
            <b/>
            <sz val="9"/>
            <color rgb="FF000000"/>
            <rFont val="Cambria"/>
            <family val="1"/>
            <scheme val="major"/>
          </rPr>
          <t xml:space="preserve">Sila isi di sini
</t>
        </r>
        <r>
          <rPr>
            <i/>
            <sz val="9"/>
            <color rgb="FF000000"/>
            <rFont val="Cambria"/>
            <family val="1"/>
            <scheme val="major"/>
          </rPr>
          <t>Please fill in here</t>
        </r>
      </text>
    </comment>
    <comment ref="N14" authorId="0" shapeId="0" xr:uid="{00000000-0006-0000-0400-000002000000}">
      <text>
        <r>
          <rPr>
            <b/>
            <sz val="9"/>
            <color indexed="81"/>
            <rFont val="Cambria"/>
            <family val="1"/>
            <scheme val="major"/>
          </rPr>
          <t xml:space="preserve">Sila isi di sini
</t>
        </r>
        <r>
          <rPr>
            <i/>
            <sz val="9"/>
            <color indexed="81"/>
            <rFont val="Cambria"/>
            <family val="1"/>
            <scheme val="major"/>
          </rPr>
          <t>Please fill in here</t>
        </r>
      </text>
    </comment>
    <comment ref="V49" authorId="1" shapeId="0" xr:uid="{00000000-0006-0000-0400-000003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51" authorId="1" shapeId="0" xr:uid="{00000000-0006-0000-0400-000004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54" authorId="1" shapeId="0" xr:uid="{00000000-0006-0000-0400-000008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59" authorId="1" shapeId="0" xr:uid="{00000000-0006-0000-0400-000009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61" authorId="1" shapeId="0" xr:uid="{00000000-0006-0000-0400-00000A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64" authorId="1" shapeId="0" xr:uid="{00000000-0006-0000-0400-00000E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V67" authorId="1" shapeId="0" xr:uid="{00000000-0006-0000-0400-00000F000000}">
      <text>
        <r>
          <rPr>
            <b/>
            <sz val="9"/>
            <color rgb="FF000000"/>
            <rFont val="Cambria"/>
            <family val="1"/>
            <scheme val="major"/>
          </rPr>
          <t>Sila isi di sini</t>
        </r>
        <r>
          <rPr>
            <sz val="9"/>
            <color rgb="FF000000"/>
            <rFont val="Cambria"/>
            <family val="1"/>
            <scheme val="major"/>
          </rPr>
          <t xml:space="preserve">
</t>
        </r>
        <r>
          <rPr>
            <i/>
            <sz val="9"/>
            <color rgb="FF000000"/>
            <rFont val="Cambria"/>
            <family val="1"/>
            <scheme val="major"/>
          </rPr>
          <t>Please fill in here</t>
        </r>
      </text>
    </comment>
    <comment ref="C80" authorId="0" shapeId="0" xr:uid="{00000000-0006-0000-0400-000010000000}">
      <text>
        <r>
          <rPr>
            <b/>
            <sz val="9"/>
            <color rgb="FF000000"/>
            <rFont val="Cambria"/>
            <family val="1"/>
            <scheme val="major"/>
          </rPr>
          <t xml:space="preserve">Sila isi di sini
</t>
        </r>
        <r>
          <rPr>
            <i/>
            <sz val="9"/>
            <color rgb="FF000000"/>
            <rFont val="Cambria"/>
            <family val="1"/>
            <scheme val="major"/>
          </rPr>
          <t>Please fill in here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F13" authorId="0" shapeId="0" xr:uid="{AFDE3000-D9D8-4896-8FF4-61D04E267E58}">
      <text>
        <r>
          <rPr>
            <b/>
            <sz val="9"/>
            <color indexed="81"/>
            <rFont val="Tahoma"/>
            <family val="2"/>
          </rPr>
          <t xml:space="preserve">Sila isi di sini 
</t>
        </r>
        <r>
          <rPr>
            <i/>
            <sz val="9"/>
            <color indexed="81"/>
            <rFont val="Tahoma"/>
            <family val="2"/>
          </rPr>
          <t>Please fill in here</t>
        </r>
      </text>
    </comment>
    <comment ref="K13" authorId="0" shapeId="0" xr:uid="{82A81967-EDD5-43C9-8D0E-EF32E6D2D8C9}">
      <text>
        <r>
          <rPr>
            <b/>
            <sz val="9"/>
            <color indexed="81"/>
            <rFont val="Tahoma"/>
            <family val="2"/>
          </rPr>
          <t xml:space="preserve">Sila isi di sini 
</t>
        </r>
        <r>
          <rPr>
            <i/>
            <sz val="9"/>
            <color indexed="81"/>
            <rFont val="Tahoma"/>
            <family val="2"/>
          </rPr>
          <t>Please fill in here</t>
        </r>
      </text>
    </comment>
    <comment ref="F21" authorId="0" shapeId="0" xr:uid="{9E6380C1-68D6-4DA2-B00D-86CF28E2A8DE}">
      <text>
        <r>
          <rPr>
            <b/>
            <sz val="9"/>
            <color indexed="81"/>
            <rFont val="Tahoma"/>
            <family val="2"/>
          </rPr>
          <t xml:space="preserve">Sila isi di sini 
</t>
        </r>
        <r>
          <rPr>
            <i/>
            <sz val="9"/>
            <color indexed="81"/>
            <rFont val="Tahoma"/>
            <family val="2"/>
          </rPr>
          <t>Please fill in here</t>
        </r>
      </text>
    </comment>
    <comment ref="K21" authorId="0" shapeId="0" xr:uid="{9BFA85B4-84D3-4011-AB9F-2437F30F4BA5}">
      <text>
        <r>
          <rPr>
            <b/>
            <sz val="9"/>
            <color indexed="81"/>
            <rFont val="Tahoma"/>
            <family val="2"/>
          </rPr>
          <t xml:space="preserve">Sila isi di sini 
</t>
        </r>
        <r>
          <rPr>
            <i/>
            <sz val="9"/>
            <color indexed="81"/>
            <rFont val="Tahoma"/>
            <family val="2"/>
          </rPr>
          <t>Please fill in here</t>
        </r>
      </text>
    </comment>
    <comment ref="F29" authorId="0" shapeId="0" xr:uid="{1628B3F0-9C5C-424F-8EB0-1AFAD4768D95}">
      <text>
        <r>
          <rPr>
            <b/>
            <sz val="9"/>
            <color indexed="81"/>
            <rFont val="Tahoma"/>
            <family val="2"/>
          </rPr>
          <t xml:space="preserve">Sila isi di sini 
</t>
        </r>
        <r>
          <rPr>
            <i/>
            <sz val="9"/>
            <color indexed="81"/>
            <rFont val="Tahoma"/>
            <family val="2"/>
          </rPr>
          <t>Please fill in here</t>
        </r>
      </text>
    </comment>
    <comment ref="K29" authorId="0" shapeId="0" xr:uid="{4C30DDCF-3FAF-4308-B32D-AF3907811E7C}">
      <text>
        <r>
          <rPr>
            <b/>
            <sz val="9"/>
            <color indexed="81"/>
            <rFont val="Tahoma"/>
            <family val="2"/>
          </rPr>
          <t xml:space="preserve">Sila isi di sini 
</t>
        </r>
        <r>
          <rPr>
            <i/>
            <sz val="9"/>
            <color indexed="81"/>
            <rFont val="Tahoma"/>
            <family val="2"/>
          </rPr>
          <t>Please fill in here</t>
        </r>
      </text>
    </comment>
    <comment ref="O48" authorId="1" shapeId="0" xr:uid="{DBE480B8-49C5-49F0-B935-4237435CCD3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48" authorId="1" shapeId="0" xr:uid="{6553E67C-498D-41D0-A078-A639D425131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1" authorId="1" shapeId="0" xr:uid="{8FBAC876-E932-45D3-B06F-54F2EF231C3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1" authorId="1" shapeId="0" xr:uid="{F2A7DD83-935E-4D54-B127-28AC80E2DC5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4" authorId="1" shapeId="0" xr:uid="{67E1339B-5A70-4D0F-B88B-2A897F46449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4" authorId="1" shapeId="0" xr:uid="{B374C483-C06B-49CA-B827-8F1CAAE72BB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7" authorId="1" shapeId="0" xr:uid="{1C67ED59-1B44-4D7E-9605-0586EAADE5E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57" authorId="1" shapeId="0" xr:uid="{18387689-3417-4719-9123-C4AD78B5EDF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65" authorId="0" shapeId="0" xr:uid="{C4EA577C-A850-4CDC-B6F7-80A96AF0B504}">
      <text>
        <r>
          <rPr>
            <b/>
            <sz val="9"/>
            <color indexed="81"/>
            <rFont val="Tahoma"/>
            <family val="2"/>
          </rPr>
          <t xml:space="preserve">Sila isi di sini 
</t>
        </r>
        <r>
          <rPr>
            <i/>
            <sz val="9"/>
            <color indexed="81"/>
            <rFont val="Tahoma"/>
            <family val="2"/>
          </rPr>
          <t>Please fill in here</t>
        </r>
      </text>
    </comment>
    <comment ref="K65" authorId="0" shapeId="0" xr:uid="{CEC86319-7E7E-451D-810C-B9F1A5BE9567}">
      <text>
        <r>
          <rPr>
            <b/>
            <sz val="9"/>
            <color indexed="81"/>
            <rFont val="Tahoma"/>
            <family val="2"/>
          </rPr>
          <t xml:space="preserve">Sila isi di sini 
</t>
        </r>
        <r>
          <rPr>
            <i/>
            <sz val="9"/>
            <color indexed="81"/>
            <rFont val="Tahoma"/>
            <family val="2"/>
          </rPr>
          <t>Please fill in here</t>
        </r>
      </text>
    </comment>
    <comment ref="F73" authorId="0" shapeId="0" xr:uid="{2340DFDA-F84E-45CC-9423-C9C8DD452610}">
      <text>
        <r>
          <rPr>
            <b/>
            <sz val="9"/>
            <color indexed="81"/>
            <rFont val="Tahoma"/>
            <family val="2"/>
          </rPr>
          <t xml:space="preserve">Sila isi di sini 
</t>
        </r>
        <r>
          <rPr>
            <i/>
            <sz val="9"/>
            <color indexed="81"/>
            <rFont val="Tahoma"/>
            <family val="2"/>
          </rPr>
          <t>Please fill in here</t>
        </r>
      </text>
    </comment>
    <comment ref="K73" authorId="0" shapeId="0" xr:uid="{EC84439B-3B92-4F0B-B302-D2CCA8A970A3}">
      <text>
        <r>
          <rPr>
            <b/>
            <sz val="9"/>
            <color indexed="81"/>
            <rFont val="Tahoma"/>
            <family val="2"/>
          </rPr>
          <t xml:space="preserve">Sila isi di sini 
</t>
        </r>
        <r>
          <rPr>
            <i/>
            <sz val="9"/>
            <color indexed="81"/>
            <rFont val="Tahoma"/>
            <family val="2"/>
          </rPr>
          <t>Please fill in here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AJ13" authorId="0" shapeId="0" xr:uid="{E7B07D41-9014-433F-B4BA-A2A3CBE08577}">
      <text>
        <r>
          <rPr>
            <b/>
            <sz val="9"/>
            <color indexed="81"/>
            <rFont val="Tahoma"/>
            <family val="2"/>
          </rPr>
          <t xml:space="preserve">Sila isi di sini 
</t>
        </r>
        <r>
          <rPr>
            <i/>
            <sz val="9"/>
            <color indexed="81"/>
            <rFont val="Tahoma"/>
            <family val="2"/>
          </rPr>
          <t>Please fill in here</t>
        </r>
      </text>
    </comment>
    <comment ref="AJ16" authorId="0" shapeId="0" xr:uid="{3B695A64-8C7B-4C74-8F81-D5BEC6D93B67}">
      <text>
        <r>
          <rPr>
            <b/>
            <sz val="9"/>
            <color indexed="81"/>
            <rFont val="Tahoma"/>
            <family val="2"/>
          </rPr>
          <t xml:space="preserve">Sila isi di sini 
</t>
        </r>
        <r>
          <rPr>
            <i/>
            <sz val="9"/>
            <color indexed="81"/>
            <rFont val="Tahoma"/>
            <family val="2"/>
          </rPr>
          <t>Please fill in here</t>
        </r>
      </text>
    </comment>
    <comment ref="AJ19" authorId="0" shapeId="0" xr:uid="{C9E1AD5A-06F3-4A0D-ABC2-2165C528AAB5}">
      <text>
        <r>
          <rPr>
            <b/>
            <sz val="9"/>
            <color indexed="81"/>
            <rFont val="Tahoma"/>
            <family val="2"/>
          </rPr>
          <t xml:space="preserve">Sila isi di sini 
</t>
        </r>
        <r>
          <rPr>
            <i/>
            <sz val="9"/>
            <color indexed="81"/>
            <rFont val="Tahoma"/>
            <family val="2"/>
          </rPr>
          <t>Please fill in here</t>
        </r>
      </text>
    </comment>
    <comment ref="AJ22" authorId="0" shapeId="0" xr:uid="{C1DE371A-96A9-4D93-8053-32E39DD9F84D}">
      <text>
        <r>
          <rPr>
            <b/>
            <sz val="9"/>
            <color indexed="81"/>
            <rFont val="Tahoma"/>
            <family val="2"/>
          </rPr>
          <t xml:space="preserve">Sila isi di sini 
</t>
        </r>
        <r>
          <rPr>
            <i/>
            <sz val="9"/>
            <color indexed="81"/>
            <rFont val="Tahoma"/>
            <family val="2"/>
          </rPr>
          <t>Please fill in here</t>
        </r>
      </text>
    </comment>
    <comment ref="AJ25" authorId="0" shapeId="0" xr:uid="{40FA848A-1359-4CC5-8F31-502ED5401733}">
      <text>
        <r>
          <rPr>
            <b/>
            <sz val="9"/>
            <color indexed="81"/>
            <rFont val="Tahoma"/>
            <family val="2"/>
          </rPr>
          <t xml:space="preserve">Sila isi di sini 
</t>
        </r>
        <r>
          <rPr>
            <i/>
            <sz val="9"/>
            <color indexed="81"/>
            <rFont val="Tahoma"/>
            <family val="2"/>
          </rPr>
          <t>Please fill in here</t>
        </r>
      </text>
    </comment>
    <comment ref="D34" authorId="0" shapeId="0" xr:uid="{7EEAE59D-621D-451F-B377-40B8531192C1}">
      <text>
        <r>
          <rPr>
            <b/>
            <sz val="9"/>
            <color indexed="81"/>
            <rFont val="Tahoma"/>
            <family val="2"/>
          </rPr>
          <t xml:space="preserve">Sila isi di sini 
</t>
        </r>
        <r>
          <rPr>
            <i/>
            <sz val="9"/>
            <color indexed="81"/>
            <rFont val="Tahoma"/>
            <family val="2"/>
          </rPr>
          <t>Please fill in here</t>
        </r>
      </text>
    </comment>
    <comment ref="AH38" authorId="1" shapeId="0" xr:uid="{358C62A1-370B-4340-BB04-8649EB6207D8}">
      <text>
        <r>
          <rPr>
            <b/>
            <sz val="9"/>
            <rFont val="Times New Roman"/>
            <family val="1"/>
          </rPr>
          <t xml:space="preserve">Sila isi di sini
</t>
        </r>
        <r>
          <rPr>
            <i/>
            <sz val="9"/>
            <rFont val="Times New Roman"/>
            <family val="1"/>
          </rPr>
          <t>Please fill in here</t>
        </r>
      </text>
    </comment>
    <comment ref="AH41" authorId="1" shapeId="0" xr:uid="{693F1FB3-E441-4186-9F94-707C93DEAFFD}">
      <text>
        <r>
          <rPr>
            <b/>
            <sz val="9"/>
            <rFont val="Times New Roman"/>
            <family val="1"/>
          </rPr>
          <t xml:space="preserve">Sila isi di sini
</t>
        </r>
        <r>
          <rPr>
            <i/>
            <sz val="9"/>
            <rFont val="Times New Roman"/>
            <family val="1"/>
          </rPr>
          <t>Please fill in here</t>
        </r>
      </text>
    </comment>
    <comment ref="AH44" authorId="1" shapeId="0" xr:uid="{DF10BDC5-CFE6-4269-9F74-B15C1BEC8B71}">
      <text>
        <r>
          <rPr>
            <b/>
            <sz val="9"/>
            <rFont val="Times New Roman"/>
            <family val="1"/>
          </rPr>
          <t xml:space="preserve">Sila isi di sini
</t>
        </r>
        <r>
          <rPr>
            <i/>
            <sz val="9"/>
            <rFont val="Times New Roman"/>
            <family val="1"/>
          </rPr>
          <t>Please fill in here</t>
        </r>
      </text>
    </comment>
    <comment ref="AH47" authorId="1" shapeId="0" xr:uid="{5BD6817F-9348-482A-92C4-FE063FB7CCD0}">
      <text>
        <r>
          <rPr>
            <b/>
            <sz val="9"/>
            <rFont val="Times New Roman"/>
            <family val="1"/>
          </rPr>
          <t xml:space="preserve">Sila isi di sini
</t>
        </r>
        <r>
          <rPr>
            <i/>
            <sz val="9"/>
            <rFont val="Times New Roman"/>
            <family val="1"/>
          </rPr>
          <t>Please fill in here</t>
        </r>
      </text>
    </comment>
    <comment ref="D50" authorId="0" shapeId="0" xr:uid="{DC3A958C-AC82-4887-8680-471C642C2328}">
      <text>
        <r>
          <rPr>
            <b/>
            <sz val="9"/>
            <color indexed="81"/>
            <rFont val="Tahoma"/>
            <family val="2"/>
          </rPr>
          <t xml:space="preserve">Sila isi di sini 
</t>
        </r>
        <r>
          <rPr>
            <i/>
            <sz val="9"/>
            <color indexed="81"/>
            <rFont val="Tahoma"/>
            <family val="2"/>
          </rPr>
          <t>Please fill in here</t>
        </r>
      </text>
    </comment>
    <comment ref="R57" authorId="2" shapeId="0" xr:uid="{23C8A095-AB9B-49D6-97FF-21EE5EDA2BF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57" authorId="2" shapeId="0" xr:uid="{77FD12F3-33AF-49B9-8081-12AEF5CD0A7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0" authorId="2" shapeId="0" xr:uid="{6D7255CD-EBD1-43DF-9AAD-AA707A5DB4E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0" authorId="2" shapeId="0" xr:uid="{61FCE1B0-21EA-4ECA-949B-1085C8347E3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3" authorId="2" shapeId="0" xr:uid="{A8D17415-1482-4AEF-9B4F-135D6A51342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5" authorId="2" shapeId="0" xr:uid="{B3E47B0D-692B-491D-9179-E89CAD38637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6" authorId="2" shapeId="0" xr:uid="{B94E4353-B82A-46C9-9C0C-116A908D9CB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69" authorId="2" shapeId="0" xr:uid="{8D62E518-A141-4241-9DAB-6F11674B3D1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0" authorId="2" shapeId="0" xr:uid="{BD3D0DDE-5890-4842-98DF-C9C6872257D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2" authorId="2" shapeId="0" xr:uid="{76367692-4F16-40B7-B32C-CCC1D1FB693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3" authorId="2" shapeId="0" xr:uid="{E2956F90-45CB-4378-9B59-E7A42B112B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5" authorId="2" shapeId="0" xr:uid="{5ECEFBF4-8CBA-4A2E-A62A-14850092B6A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6" authorId="2" shapeId="0" xr:uid="{65E5279B-1578-4E64-A04C-0593A712F88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78" authorId="2" shapeId="0" xr:uid="{E22AEC77-C96D-42A2-AECB-84BC8DF7E2C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9" authorId="2" shapeId="0" xr:uid="{35AF4A22-B6D1-4339-A2DD-DF79300E118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1" authorId="2" shapeId="0" xr:uid="{2269206B-F3F2-4F94-9F11-D79BAAEA396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2" authorId="2" shapeId="0" xr:uid="{E65D7C29-8A5C-40FF-BA98-5125E5F40BC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4" authorId="2" shapeId="0" xr:uid="{DDFC390B-E97A-47D5-8C3B-0F6234FD9C5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5" authorId="2" shapeId="0" xr:uid="{134B45C6-22D7-4E78-89BD-55291421F2B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87" authorId="2" shapeId="0" xr:uid="{CDA3A2ED-3B88-477F-AAED-636FA14F3DB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8" authorId="2" shapeId="0" xr:uid="{1001787C-6B28-4858-B2B8-36FF1082982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02" authorId="2" shapeId="0" xr:uid="{527A8934-A59F-4768-9208-748FF90346F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02" authorId="2" shapeId="0" xr:uid="{051D049A-A954-4396-ACD3-15141AFC17A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05" authorId="2" shapeId="0" xr:uid="{63ED8FBE-C2FB-4E2B-A4D0-358448393F8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05" authorId="2" shapeId="0" xr:uid="{BC14698C-1454-4824-BE92-CBC58D87DC0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08" authorId="2" shapeId="0" xr:uid="{FB753B5F-B05A-40E0-B1F3-CD7D7D0DCA2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08" authorId="2" shapeId="0" xr:uid="{5FB13370-B160-476D-87A1-B4481D9FB09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1" authorId="2" shapeId="0" xr:uid="{634AE5D5-B62C-4754-AEA9-4EC06F1D308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11" authorId="2" shapeId="0" xr:uid="{403C6E60-637C-4EDC-951F-A901B673CB8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4" authorId="2" shapeId="0" xr:uid="{5828A7DA-2C22-4124-90B8-C33224B87E8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14" authorId="2" shapeId="0" xr:uid="{8424F364-CE42-4764-817F-D5491BFAB43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7" authorId="2" shapeId="0" xr:uid="{EFF84B11-5042-4E49-80DF-066E94CBFB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17" authorId="2" shapeId="0" xr:uid="{DF00D4EE-8EDF-400A-B90C-55C3EA28BA1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0" authorId="2" shapeId="0" xr:uid="{5461835A-B9D7-44DF-8239-89D20DC07D6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0" authorId="2" shapeId="0" xr:uid="{FA93795B-C46B-46A3-8A2C-3E33B37EAFC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3" authorId="2" shapeId="0" xr:uid="{4D063784-F30A-4125-9583-1DF05B64B91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23" authorId="2" shapeId="0" xr:uid="{36C075B3-DBAC-404C-8BCF-F8F11361FB3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6" authorId="2" shapeId="0" xr:uid="{C9B7F8B7-1397-4089-BB34-9DAAC23D6DA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135" authorId="0" shapeId="0" xr:uid="{B69E8127-2A2B-413D-9DF2-7E4DF0C77A1A}">
      <text>
        <r>
          <rPr>
            <b/>
            <sz val="9"/>
            <color indexed="81"/>
            <rFont val="Tahoma"/>
            <family val="2"/>
          </rPr>
          <t xml:space="preserve">Sila isi di sini 
</t>
        </r>
        <r>
          <rPr>
            <i/>
            <sz val="9"/>
            <color indexed="81"/>
            <rFont val="Tahoma"/>
            <family val="2"/>
          </rPr>
          <t>Please fill in here</t>
        </r>
      </text>
    </comment>
    <comment ref="D138" authorId="0" shapeId="0" xr:uid="{3BBBA926-CCAD-4214-8FA0-42E94E119052}">
      <text>
        <r>
          <rPr>
            <b/>
            <sz val="9"/>
            <color indexed="81"/>
            <rFont val="Tahoma"/>
            <family val="2"/>
          </rPr>
          <t xml:space="preserve">Sila isi di sini 
</t>
        </r>
        <r>
          <rPr>
            <i/>
            <sz val="9"/>
            <color indexed="81"/>
            <rFont val="Tahoma"/>
            <family val="2"/>
          </rPr>
          <t>Please fill in here</t>
        </r>
      </text>
    </comment>
    <comment ref="D141" authorId="0" shapeId="0" xr:uid="{9485EB83-2233-4FF3-8399-3DF9D034C7A7}">
      <text>
        <r>
          <rPr>
            <b/>
            <sz val="9"/>
            <color indexed="81"/>
            <rFont val="Tahoma"/>
            <family val="2"/>
          </rPr>
          <t xml:space="preserve">Sila isi di sini 
</t>
        </r>
        <r>
          <rPr>
            <i/>
            <sz val="9"/>
            <color indexed="81"/>
            <rFont val="Tahoma"/>
            <family val="2"/>
          </rPr>
          <t>Please fill in here</t>
        </r>
      </text>
    </comment>
    <comment ref="R147" authorId="2" shapeId="0" xr:uid="{DAA8903D-0094-4965-95BC-273A24F32EE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47" authorId="2" shapeId="0" xr:uid="{95F4AA59-53D4-4AA2-93C9-D73058A3BEA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50" authorId="2" shapeId="0" xr:uid="{C941CA1B-3430-422D-9E0C-F1911BFFEC6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50" authorId="2" shapeId="0" xr:uid="{8AC4D559-7C54-45FE-A158-D7F3315E518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53" authorId="2" shapeId="0" xr:uid="{CF749B37-4DB9-4A10-A8E8-9036463AC6D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153" authorId="2" shapeId="0" xr:uid="{F5C9DA72-88B4-4A77-B3E8-FF1B2DF62C6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56" authorId="2" shapeId="0" xr:uid="{A3F8F973-99C8-45F4-8F95-446618508F3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8" authorId="0" shapeId="0" xr:uid="{112D476F-7345-44AA-B9D5-8827FCD94B8E}">
      <text>
        <r>
          <rPr>
            <b/>
            <sz val="9"/>
            <color indexed="81"/>
            <rFont val="Tahoma"/>
            <family val="2"/>
          </rPr>
          <t xml:space="preserve">Sila isi 1 jika berkaitan
</t>
        </r>
        <r>
          <rPr>
            <i/>
            <sz val="9"/>
            <color indexed="81"/>
            <rFont val="Tahoma"/>
            <family val="2"/>
          </rPr>
          <t>Please fill in 1 if related</t>
        </r>
      </text>
    </comment>
    <comment ref="V168" authorId="0" shapeId="0" xr:uid="{26B4E946-4369-40B9-BEE9-5668D6A0251F}">
      <text>
        <r>
          <rPr>
            <b/>
            <sz val="9"/>
            <color indexed="81"/>
            <rFont val="Tahoma"/>
            <family val="2"/>
          </rPr>
          <t xml:space="preserve">Sila isi 2 jika berkaitan
</t>
        </r>
        <r>
          <rPr>
            <i/>
            <sz val="9"/>
            <color indexed="81"/>
            <rFont val="Tahoma"/>
            <family val="2"/>
          </rPr>
          <t>Please fill in 2 if related</t>
        </r>
      </text>
    </comment>
    <comment ref="AA168" authorId="0" shapeId="0" xr:uid="{FB6FCF35-D57B-4C9F-A157-D605ED09CB1D}">
      <text>
        <r>
          <rPr>
            <b/>
            <sz val="9"/>
            <color indexed="81"/>
            <rFont val="Tahoma"/>
            <family val="2"/>
          </rPr>
          <t xml:space="preserve">Sila isi 3 jika berkaitan
</t>
        </r>
        <r>
          <rPr>
            <i/>
            <sz val="9"/>
            <color indexed="81"/>
            <rFont val="Tahoma"/>
            <family val="2"/>
          </rPr>
          <t>Please fill in 3 if related</t>
        </r>
      </text>
    </comment>
    <comment ref="R171" authorId="0" shapeId="0" xr:uid="{895C7589-80E0-42D4-B21F-AEDF59F5DCC2}">
      <text>
        <r>
          <rPr>
            <b/>
            <sz val="9"/>
            <color indexed="81"/>
            <rFont val="Tahoma"/>
            <family val="2"/>
          </rPr>
          <t xml:space="preserve">Sila isi 1 jika berkaitan
</t>
        </r>
        <r>
          <rPr>
            <i/>
            <sz val="9"/>
            <color indexed="81"/>
            <rFont val="Tahoma"/>
            <family val="2"/>
          </rPr>
          <t>Please fill in 1 if related</t>
        </r>
      </text>
    </comment>
    <comment ref="V171" authorId="0" shapeId="0" xr:uid="{95DC9909-487B-4AD1-904E-CD85C2321E1E}">
      <text>
        <r>
          <rPr>
            <b/>
            <sz val="9"/>
            <color indexed="81"/>
            <rFont val="Tahoma"/>
            <family val="2"/>
          </rPr>
          <t xml:space="preserve">Sila isi 2 jika berkaitan
</t>
        </r>
        <r>
          <rPr>
            <i/>
            <sz val="9"/>
            <color indexed="81"/>
            <rFont val="Tahoma"/>
            <family val="2"/>
          </rPr>
          <t>Please fill in 2 if related</t>
        </r>
      </text>
    </comment>
    <comment ref="AA171" authorId="0" shapeId="0" xr:uid="{2B136612-30B5-4AE5-92C8-2A0EA2AD1E36}">
      <text>
        <r>
          <rPr>
            <b/>
            <sz val="9"/>
            <color indexed="81"/>
            <rFont val="Tahoma"/>
            <family val="2"/>
          </rPr>
          <t xml:space="preserve">Sila isi 3 jika berkaitan
</t>
        </r>
        <r>
          <rPr>
            <i/>
            <sz val="9"/>
            <color indexed="81"/>
            <rFont val="Tahoma"/>
            <family val="2"/>
          </rPr>
          <t>Please fill in 3 if related</t>
        </r>
      </text>
    </comment>
    <comment ref="R174" authorId="0" shapeId="0" xr:uid="{DBC65978-C235-45A8-A4BB-F2FD26B5687D}">
      <text>
        <r>
          <rPr>
            <b/>
            <sz val="9"/>
            <color indexed="81"/>
            <rFont val="Tahoma"/>
            <family val="2"/>
          </rPr>
          <t xml:space="preserve">Sila isi 1 jika berkaitan
</t>
        </r>
        <r>
          <rPr>
            <i/>
            <sz val="9"/>
            <color indexed="81"/>
            <rFont val="Tahoma"/>
            <family val="2"/>
          </rPr>
          <t>Please fill in 1 if related</t>
        </r>
      </text>
    </comment>
    <comment ref="V174" authorId="0" shapeId="0" xr:uid="{B01CF8C4-1D4E-46A0-9BF9-B4A3D995D64C}">
      <text>
        <r>
          <rPr>
            <b/>
            <sz val="9"/>
            <color indexed="81"/>
            <rFont val="Tahoma"/>
            <family val="2"/>
          </rPr>
          <t xml:space="preserve">Sila isi 2 jika berkaitan
</t>
        </r>
        <r>
          <rPr>
            <i/>
            <sz val="9"/>
            <color indexed="81"/>
            <rFont val="Tahoma"/>
            <family val="2"/>
          </rPr>
          <t>Please fill in 2 if related</t>
        </r>
      </text>
    </comment>
    <comment ref="AA174" authorId="0" shapeId="0" xr:uid="{D06CDE9C-195E-421D-996E-01D9886A948D}">
      <text>
        <r>
          <rPr>
            <b/>
            <sz val="9"/>
            <color indexed="81"/>
            <rFont val="Tahoma"/>
            <family val="2"/>
          </rPr>
          <t xml:space="preserve">Sila isi 3 jika berkaitan
</t>
        </r>
        <r>
          <rPr>
            <i/>
            <sz val="9"/>
            <color indexed="81"/>
            <rFont val="Tahoma"/>
            <family val="2"/>
          </rPr>
          <t>Please fill in 3 if related</t>
        </r>
      </text>
    </comment>
    <comment ref="R180" authorId="0" shapeId="0" xr:uid="{810269A7-9C28-458C-839F-9D315F2E279B}">
      <text>
        <r>
          <rPr>
            <b/>
            <sz val="9"/>
            <color indexed="81"/>
            <rFont val="Tahoma"/>
            <family val="2"/>
          </rPr>
          <t xml:space="preserve">Sila isi 1 jika berkaitan
</t>
        </r>
        <r>
          <rPr>
            <i/>
            <sz val="9"/>
            <color indexed="81"/>
            <rFont val="Tahoma"/>
            <family val="2"/>
          </rPr>
          <t>Please fill in 1 if related</t>
        </r>
      </text>
    </comment>
    <comment ref="V180" authorId="0" shapeId="0" xr:uid="{2FD4AD1F-AEEB-47F1-84D2-C05DF34C7599}">
      <text>
        <r>
          <rPr>
            <b/>
            <sz val="9"/>
            <color indexed="81"/>
            <rFont val="Tahoma"/>
            <family val="2"/>
          </rPr>
          <t xml:space="preserve">Sila isi 2 jika berkaitan
</t>
        </r>
        <r>
          <rPr>
            <i/>
            <sz val="9"/>
            <color indexed="81"/>
            <rFont val="Tahoma"/>
            <family val="2"/>
          </rPr>
          <t>Please fill in 2 if related</t>
        </r>
      </text>
    </comment>
    <comment ref="AA180" authorId="0" shapeId="0" xr:uid="{01E033D4-E552-4D5C-98C3-2543FF8C41CA}">
      <text>
        <r>
          <rPr>
            <b/>
            <sz val="9"/>
            <color indexed="81"/>
            <rFont val="Tahoma"/>
            <family val="2"/>
          </rPr>
          <t xml:space="preserve">Sila isi 3 jika berkaitan
</t>
        </r>
        <r>
          <rPr>
            <i/>
            <sz val="9"/>
            <color indexed="81"/>
            <rFont val="Tahoma"/>
            <family val="2"/>
          </rPr>
          <t>Please fill in 3 if related</t>
        </r>
      </text>
    </comment>
    <comment ref="R183" authorId="0" shapeId="0" xr:uid="{431D1E5C-E845-4CD1-87AC-7689286251E6}">
      <text>
        <r>
          <rPr>
            <b/>
            <sz val="9"/>
            <color indexed="81"/>
            <rFont val="Tahoma"/>
            <family val="2"/>
          </rPr>
          <t xml:space="preserve">Sila isi 1 jika berkaitan
</t>
        </r>
        <r>
          <rPr>
            <i/>
            <sz val="9"/>
            <color indexed="81"/>
            <rFont val="Tahoma"/>
            <family val="2"/>
          </rPr>
          <t>Please fill in 1 if related</t>
        </r>
      </text>
    </comment>
    <comment ref="V183" authorId="0" shapeId="0" xr:uid="{7A4B9D25-6124-43D9-A0F4-FAA1B99629F9}">
      <text>
        <r>
          <rPr>
            <b/>
            <sz val="9"/>
            <color indexed="81"/>
            <rFont val="Tahoma"/>
            <family val="2"/>
          </rPr>
          <t xml:space="preserve">Sila isi 2 jika berkaitan
</t>
        </r>
        <r>
          <rPr>
            <i/>
            <sz val="9"/>
            <color indexed="81"/>
            <rFont val="Tahoma"/>
            <family val="2"/>
          </rPr>
          <t>Please fill in 2 if related</t>
        </r>
      </text>
    </comment>
    <comment ref="AA183" authorId="0" shapeId="0" xr:uid="{60BDF3EC-AEED-4DC4-9158-D977BEC39ED0}">
      <text>
        <r>
          <rPr>
            <b/>
            <sz val="9"/>
            <color indexed="81"/>
            <rFont val="Tahoma"/>
            <family val="2"/>
          </rPr>
          <t xml:space="preserve">Sila isi 3 jika berkaitan
</t>
        </r>
        <r>
          <rPr>
            <i/>
            <sz val="9"/>
            <color indexed="81"/>
            <rFont val="Tahoma"/>
            <family val="2"/>
          </rPr>
          <t>Please fill in 3 if related</t>
        </r>
      </text>
    </comment>
    <comment ref="R186" authorId="0" shapeId="0" xr:uid="{F0C7042A-F82F-487D-BA72-E9C2CA881A7A}">
      <text>
        <r>
          <rPr>
            <b/>
            <sz val="9"/>
            <color indexed="81"/>
            <rFont val="Tahoma"/>
            <family val="2"/>
          </rPr>
          <t xml:space="preserve">Sila isi 1 jika berkaitan
</t>
        </r>
        <r>
          <rPr>
            <i/>
            <sz val="9"/>
            <color indexed="81"/>
            <rFont val="Tahoma"/>
            <family val="2"/>
          </rPr>
          <t>Please fill in 1 if related</t>
        </r>
      </text>
    </comment>
    <comment ref="V186" authorId="0" shapeId="0" xr:uid="{743D84D3-29A4-49D6-83CA-DD6449C252EC}">
      <text>
        <r>
          <rPr>
            <b/>
            <sz val="9"/>
            <color indexed="81"/>
            <rFont val="Tahoma"/>
            <family val="2"/>
          </rPr>
          <t xml:space="preserve">Sila isi 2 jika berkaitan
</t>
        </r>
        <r>
          <rPr>
            <i/>
            <sz val="9"/>
            <color indexed="81"/>
            <rFont val="Tahoma"/>
            <family val="2"/>
          </rPr>
          <t>Please fill in 2 if related</t>
        </r>
      </text>
    </comment>
    <comment ref="AA186" authorId="0" shapeId="0" xr:uid="{EA4A22AB-8883-4649-9820-55E363C1D2FF}">
      <text>
        <r>
          <rPr>
            <b/>
            <sz val="9"/>
            <color indexed="81"/>
            <rFont val="Tahoma"/>
            <family val="2"/>
          </rPr>
          <t xml:space="preserve">Sila isi 3 jika berkaitan
</t>
        </r>
        <r>
          <rPr>
            <i/>
            <sz val="9"/>
            <color indexed="81"/>
            <rFont val="Tahoma"/>
            <family val="2"/>
          </rPr>
          <t>Please fill in 3 if related</t>
        </r>
      </text>
    </comment>
    <comment ref="R189" authorId="0" shapeId="0" xr:uid="{C9CA92B8-56A4-46DB-93D4-73F778D48DD8}">
      <text>
        <r>
          <rPr>
            <b/>
            <sz val="9"/>
            <color indexed="81"/>
            <rFont val="Tahoma"/>
            <family val="2"/>
          </rPr>
          <t xml:space="preserve">Sila isi 1 jika berkaitan
</t>
        </r>
        <r>
          <rPr>
            <i/>
            <sz val="9"/>
            <color indexed="81"/>
            <rFont val="Tahoma"/>
            <family val="2"/>
          </rPr>
          <t>Please fill in 1 if related</t>
        </r>
      </text>
    </comment>
    <comment ref="V189" authorId="0" shapeId="0" xr:uid="{0E1ACB24-8B18-4901-A48D-7001703C00D4}">
      <text>
        <r>
          <rPr>
            <b/>
            <sz val="9"/>
            <color indexed="81"/>
            <rFont val="Tahoma"/>
            <family val="2"/>
          </rPr>
          <t xml:space="preserve">Sila isi 2 jika berkaitan
</t>
        </r>
        <r>
          <rPr>
            <i/>
            <sz val="9"/>
            <color indexed="81"/>
            <rFont val="Tahoma"/>
            <family val="2"/>
          </rPr>
          <t>Please fill in 2 if related</t>
        </r>
      </text>
    </comment>
    <comment ref="AA189" authorId="0" shapeId="0" xr:uid="{3DA9008B-D2B5-46C0-9362-E11EA4FAC522}">
      <text>
        <r>
          <rPr>
            <b/>
            <sz val="9"/>
            <color indexed="81"/>
            <rFont val="Tahoma"/>
            <family val="2"/>
          </rPr>
          <t xml:space="preserve">Sila isi 3 jika berkaitan
</t>
        </r>
        <r>
          <rPr>
            <i/>
            <sz val="9"/>
            <color indexed="81"/>
            <rFont val="Tahoma"/>
            <family val="2"/>
          </rPr>
          <t>Please fill in 3 if related</t>
        </r>
      </text>
    </comment>
    <comment ref="AH207" authorId="1" shapeId="0" xr:uid="{15E5F6EB-A912-46D0-9A1E-178FA6E2D75C}">
      <text>
        <r>
          <rPr>
            <b/>
            <sz val="9"/>
            <rFont val="Times New Roman"/>
            <family val="1"/>
          </rPr>
          <t xml:space="preserve">Sila isi di sini
</t>
        </r>
        <r>
          <rPr>
            <i/>
            <sz val="9"/>
            <rFont val="Times New Roman"/>
            <family val="1"/>
          </rPr>
          <t>Please fill in here</t>
        </r>
      </text>
    </comment>
    <comment ref="AH210" authorId="1" shapeId="0" xr:uid="{935041A5-75EE-4B57-ADB3-A7E83AAB1D8E}">
      <text>
        <r>
          <rPr>
            <b/>
            <sz val="9"/>
            <rFont val="Times New Roman"/>
            <family val="1"/>
          </rPr>
          <t xml:space="preserve">Sila isi di sini
</t>
        </r>
        <r>
          <rPr>
            <i/>
            <sz val="9"/>
            <rFont val="Times New Roman"/>
            <family val="1"/>
          </rPr>
          <t>Please fill in here</t>
        </r>
      </text>
    </comment>
    <comment ref="D218" authorId="0" shapeId="0" xr:uid="{F57CEB41-01B5-4B04-9F2F-1A0B224D5814}">
      <text>
        <r>
          <rPr>
            <b/>
            <sz val="9"/>
            <color indexed="81"/>
            <rFont val="Tahoma"/>
            <family val="2"/>
          </rPr>
          <t xml:space="preserve">Sila isi di sini 
</t>
        </r>
        <r>
          <rPr>
            <i/>
            <sz val="9"/>
            <color indexed="81"/>
            <rFont val="Tahoma"/>
            <family val="2"/>
          </rPr>
          <t>Please fill in here</t>
        </r>
      </text>
    </comment>
    <comment ref="J218" authorId="0" shapeId="0" xr:uid="{86FBE7E5-DCB6-4EEF-A010-8E11E23E3097}">
      <text>
        <r>
          <rPr>
            <b/>
            <sz val="9"/>
            <color indexed="81"/>
            <rFont val="Tahoma"/>
            <family val="2"/>
          </rPr>
          <t xml:space="preserve">Sila isi di sini 
</t>
        </r>
        <r>
          <rPr>
            <i/>
            <sz val="9"/>
            <color indexed="81"/>
            <rFont val="Tahoma"/>
            <family val="2"/>
          </rPr>
          <t>Please fill in here</t>
        </r>
      </text>
    </comment>
    <comment ref="AH226" authorId="1" shapeId="0" xr:uid="{C61C084E-6B2F-480B-B72A-9B7DF10AEFC9}">
      <text>
        <r>
          <rPr>
            <b/>
            <sz val="9"/>
            <rFont val="Times New Roman"/>
            <family val="1"/>
          </rPr>
          <t xml:space="preserve">Sila isi di sini
</t>
        </r>
        <r>
          <rPr>
            <i/>
            <sz val="9"/>
            <rFont val="Times New Roman"/>
            <family val="1"/>
          </rPr>
          <t>Please fill in here</t>
        </r>
      </text>
    </comment>
    <comment ref="AH229" authorId="1" shapeId="0" xr:uid="{2D552D7F-693F-48DE-BF0C-F2A3E9ED37EE}">
      <text>
        <r>
          <rPr>
            <b/>
            <sz val="9"/>
            <rFont val="Times New Roman"/>
            <family val="1"/>
          </rPr>
          <t xml:space="preserve">Sila isi di sini
</t>
        </r>
        <r>
          <rPr>
            <i/>
            <sz val="9"/>
            <rFont val="Times New Roman"/>
            <family val="1"/>
          </rPr>
          <t>Please fill in here</t>
        </r>
      </text>
    </comment>
    <comment ref="D238" authorId="0" shapeId="0" xr:uid="{CB3BC162-3615-4CBB-8790-2A03E0732F4A}">
      <text>
        <r>
          <rPr>
            <b/>
            <sz val="9"/>
            <color indexed="81"/>
            <rFont val="Tahoma"/>
            <family val="2"/>
          </rPr>
          <t xml:space="preserve">Sila isi di sini 
</t>
        </r>
        <r>
          <rPr>
            <i/>
            <sz val="9"/>
            <color indexed="81"/>
            <rFont val="Tahoma"/>
            <family val="2"/>
          </rPr>
          <t>Please fill in here</t>
        </r>
      </text>
    </comment>
    <comment ref="J238" authorId="0" shapeId="0" xr:uid="{2C18AA83-1217-4A73-9C3E-7A6AE677E10A}">
      <text>
        <r>
          <rPr>
            <b/>
            <sz val="9"/>
            <color indexed="81"/>
            <rFont val="Tahoma"/>
            <family val="2"/>
          </rPr>
          <t xml:space="preserve">Sila isi di sini 
</t>
        </r>
        <r>
          <rPr>
            <i/>
            <sz val="9"/>
            <color indexed="81"/>
            <rFont val="Tahoma"/>
            <family val="2"/>
          </rPr>
          <t>Please fill in here</t>
        </r>
      </text>
    </comment>
    <comment ref="R245" authorId="2" shapeId="0" xr:uid="{BB55940C-BE61-4667-BECE-C5506FA015F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45" authorId="2" shapeId="0" xr:uid="{0D8BF49B-5F42-476B-86B8-286235D95F7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48" authorId="2" shapeId="0" xr:uid="{0B63FAD3-F605-4E33-A957-EB49CCAFC8A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48" authorId="2" shapeId="0" xr:uid="{DB8A5420-46CE-46FD-A001-3C2C952C4B9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51" authorId="2" shapeId="0" xr:uid="{7FA83046-7EA9-4CBA-ADCB-7A0570BE006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51" authorId="2" shapeId="0" xr:uid="{3A4CD1EA-3468-402C-B10D-853C34A96CD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54" authorId="2" shapeId="0" xr:uid="{BA880621-6E49-4C52-84EE-A6E4D814778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J254" authorId="2" shapeId="0" xr:uid="{C70C9BB6-0A06-4181-8FE2-2AF6C01D2A9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s>
  <commentList>
    <comment ref="D13" authorId="0" shapeId="0" xr:uid="{1AFB9147-50BD-4210-A587-91545B149FA8}">
      <text>
        <r>
          <rPr>
            <b/>
            <sz val="9"/>
            <color indexed="81"/>
            <rFont val="Tahoma"/>
            <family val="2"/>
          </rPr>
          <t xml:space="preserve">Sila isi di sini 
</t>
        </r>
        <r>
          <rPr>
            <i/>
            <sz val="9"/>
            <color indexed="81"/>
            <rFont val="Tahoma"/>
            <family val="2"/>
          </rPr>
          <t>Please fill in here</t>
        </r>
      </text>
    </comment>
    <comment ref="J13" authorId="0" shapeId="0" xr:uid="{672B3D81-CF86-4F42-9A0C-8CAE5DDA9032}">
      <text>
        <r>
          <rPr>
            <b/>
            <sz val="9"/>
            <color indexed="81"/>
            <rFont val="Tahoma"/>
            <family val="2"/>
          </rPr>
          <t xml:space="preserve">Sila isi di sini 
</t>
        </r>
        <r>
          <rPr>
            <i/>
            <sz val="9"/>
            <color indexed="81"/>
            <rFont val="Tahoma"/>
            <family val="2"/>
          </rPr>
          <t>Please fill in here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E16" authorId="0" shapeId="0" xr:uid="{3FB6FDE1-15C5-49A9-A55D-F666F2923872}">
      <text>
        <r>
          <rPr>
            <b/>
            <sz val="9"/>
            <color indexed="81"/>
            <rFont val="Tahoma"/>
            <family val="2"/>
          </rPr>
          <t xml:space="preserve">Sila isi di sini 
</t>
        </r>
        <r>
          <rPr>
            <i/>
            <sz val="9"/>
            <color indexed="81"/>
            <rFont val="Tahoma"/>
            <family val="2"/>
          </rPr>
          <t>Please fill in here</t>
        </r>
      </text>
    </comment>
    <comment ref="E19" authorId="0" shapeId="0" xr:uid="{C4AE97FF-71EC-421F-99C3-11426A581E29}">
      <text>
        <r>
          <rPr>
            <b/>
            <sz val="9"/>
            <color indexed="81"/>
            <rFont val="Tahoma"/>
            <family val="2"/>
          </rPr>
          <t xml:space="preserve">Sila isi di sini 
</t>
        </r>
        <r>
          <rPr>
            <i/>
            <sz val="9"/>
            <color indexed="81"/>
            <rFont val="Tahoma"/>
            <family val="2"/>
          </rPr>
          <t>Please fill in here</t>
        </r>
      </text>
    </comment>
    <comment ref="AI26" authorId="1" shapeId="0" xr:uid="{B84D1BF7-CA43-4A78-A951-8B24EAB5775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1" shapeId="0" xr:uid="{AF7A6B5D-0A91-4346-8162-49FC3055029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1" shapeId="0" xr:uid="{23FE90F5-7255-4F2A-B512-2D69DB6ECA1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1" shapeId="0" xr:uid="{2B7AF6A6-5225-4B41-8F26-F7B068A355F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1" shapeId="0" xr:uid="{996AED5F-8A3C-4DD5-91B6-8B0ACD6D0D4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1" shapeId="0" xr:uid="{B982CE15-454A-4D2F-838D-4B657C1AA3C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4" authorId="1" shapeId="0" xr:uid="{BF94ECB6-E7C0-41AC-8CD9-3005C270D5E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7" authorId="1" shapeId="0" xr:uid="{E3D9FBE9-0464-4242-9EF0-6A99FAB12CD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6" authorId="1" shapeId="0" xr:uid="{BB7BD454-779F-4443-B7DC-1886CD2556D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9" authorId="1" shapeId="0" xr:uid="{2D346057-D026-4FC4-B030-8A4219E7911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2" authorId="1" shapeId="0" xr:uid="{70163E04-B239-4A89-9DA7-7C0CB70FECF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5" authorId="1" shapeId="0" xr:uid="{256A8373-4F5D-4E99-889B-91267A91363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0" authorId="1" shapeId="0" xr:uid="{D7A558E8-0A65-45C1-967D-1CA838D548A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3" authorId="1" shapeId="0" xr:uid="{10BD780D-0A2C-4548-A8F9-61E2CC29C98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8" authorId="1" shapeId="0" xr:uid="{C152BC52-AE15-40F1-9CE7-C4CA79A6374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2" authorId="1" shapeId="0" xr:uid="{54C81CB0-4A4A-4FFE-9288-EE3E81CB714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5" authorId="1" shapeId="0" xr:uid="{237FD3E1-E55C-4B6C-92D8-1FECDE4B1E6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8" authorId="1" shapeId="0" xr:uid="{FEC49132-1BF4-48BB-81D0-B8C4E16AF90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6" authorId="1" shapeId="0" xr:uid="{8FCE4DB2-D96B-4993-85DB-D43C9E68A2D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9" authorId="1" shapeId="0" xr:uid="{3904BBAE-C70B-4A3B-94BC-E92648A0984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2" authorId="1" shapeId="0" xr:uid="{86B4F1DE-FBCA-4CAB-BE0B-0D77EA1177C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5" authorId="1" shapeId="0" xr:uid="{BE6650FB-286D-4A9D-90FE-6CD3A0E24D0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8" authorId="1" shapeId="0" xr:uid="{3B35D678-FBC8-41DB-A417-D2822CFC840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1" authorId="1" shapeId="0" xr:uid="{DAB6E789-C604-4214-AADB-9163BE6465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4" authorId="1" shapeId="0" xr:uid="{A7099C2B-E342-4161-8C36-CA595156565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33" authorId="0" shapeId="0" xr:uid="{8488ABC7-C43E-48C6-B54F-06AF1DF0276B}">
      <text>
        <r>
          <rPr>
            <b/>
            <sz val="9"/>
            <color indexed="81"/>
            <rFont val="Tahoma"/>
            <family val="2"/>
          </rPr>
          <t xml:space="preserve">Sila isi di sini 
</t>
        </r>
        <r>
          <rPr>
            <i/>
            <sz val="9"/>
            <color indexed="81"/>
            <rFont val="Tahoma"/>
            <family val="2"/>
          </rPr>
          <t>Please fill in here</t>
        </r>
      </text>
    </comment>
    <comment ref="K133" authorId="0" shapeId="0" xr:uid="{7E440263-9C1F-49A5-9985-78B0400733FB}">
      <text>
        <r>
          <rPr>
            <b/>
            <sz val="9"/>
            <color indexed="81"/>
            <rFont val="Tahoma"/>
            <family val="2"/>
          </rPr>
          <t xml:space="preserve">Sila isi di sini 
</t>
        </r>
        <r>
          <rPr>
            <i/>
            <sz val="9"/>
            <color indexed="81"/>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noorhashida</author>
    <author>nooraliah.saiful</author>
    <author>Nor Shahida Jamil</author>
  </authors>
  <commentList>
    <comment ref="M14" authorId="0" shapeId="0" xr:uid="{00000000-0006-0000-0500-000001000000}">
      <text>
        <r>
          <rPr>
            <b/>
            <sz val="8"/>
            <color rgb="FF000000"/>
            <rFont val="Tahoma"/>
            <family val="2"/>
          </rPr>
          <t xml:space="preserve">Sila isi di sini
</t>
        </r>
        <r>
          <rPr>
            <i/>
            <sz val="8"/>
            <color rgb="FF000000"/>
            <rFont val="Tahoma"/>
            <family val="2"/>
          </rPr>
          <t>Please fill in here</t>
        </r>
        <r>
          <rPr>
            <b/>
            <i/>
            <sz val="8"/>
            <color rgb="FF000000"/>
            <rFont val="Tahoma"/>
            <family val="2"/>
          </rPr>
          <t xml:space="preserve">
</t>
        </r>
      </text>
    </comment>
    <comment ref="U14" authorId="1" shapeId="0" xr:uid="{00000000-0006-0000-0500-000002000000}">
      <text>
        <r>
          <rPr>
            <b/>
            <sz val="8"/>
            <color rgb="FF000000"/>
            <rFont val="Tahoma"/>
            <family val="2"/>
          </rPr>
          <t xml:space="preserve">Sila isi di sini
</t>
        </r>
        <r>
          <rPr>
            <i/>
            <sz val="8"/>
            <color rgb="FF000000"/>
            <rFont val="Tahoma"/>
            <family val="2"/>
          </rPr>
          <t>Please fill in here</t>
        </r>
      </text>
    </comment>
    <comment ref="AV14" authorId="0" shapeId="0" xr:uid="{00000000-0006-0000-0500-000003000000}">
      <text>
        <r>
          <rPr>
            <b/>
            <sz val="8"/>
            <color indexed="8"/>
            <rFont val="Tahoma"/>
            <family val="2"/>
          </rPr>
          <t xml:space="preserve">Sila isi di sini
</t>
        </r>
        <r>
          <rPr>
            <i/>
            <sz val="8"/>
            <color indexed="8"/>
            <rFont val="Tahoma"/>
            <family val="2"/>
          </rPr>
          <t>Please fill in here</t>
        </r>
      </text>
    </comment>
    <comment ref="BE14" authorId="0" shapeId="0" xr:uid="{00000000-0006-0000-0500-000004000000}">
      <text>
        <r>
          <rPr>
            <b/>
            <sz val="8"/>
            <color indexed="8"/>
            <rFont val="Tahoma"/>
            <family val="2"/>
          </rPr>
          <t xml:space="preserve">Sila isi di sini
</t>
        </r>
        <r>
          <rPr>
            <i/>
            <sz val="8"/>
            <color indexed="8"/>
            <rFont val="Tahoma"/>
            <family val="2"/>
          </rPr>
          <t>Please fill in here</t>
        </r>
      </text>
    </comment>
    <comment ref="BV14" authorId="0" shapeId="0" xr:uid="{00000000-0006-0000-0500-000006000000}">
      <text>
        <r>
          <rPr>
            <b/>
            <sz val="8"/>
            <color indexed="8"/>
            <rFont val="Tahoma"/>
            <family val="2"/>
          </rPr>
          <t xml:space="preserve">Pengiraan automatik
</t>
        </r>
        <r>
          <rPr>
            <i/>
            <sz val="8"/>
            <color indexed="8"/>
            <rFont val="Tahoma"/>
            <family val="2"/>
          </rPr>
          <t>Automatic calculation</t>
        </r>
      </text>
    </comment>
    <comment ref="M17" authorId="0" shapeId="0" xr:uid="{00000000-0006-0000-0500-000008000000}">
      <text>
        <r>
          <rPr>
            <b/>
            <sz val="8"/>
            <color rgb="FF000000"/>
            <rFont val="Tahoma"/>
            <family val="2"/>
          </rPr>
          <t xml:space="preserve">Sila isi di sini
</t>
        </r>
        <r>
          <rPr>
            <i/>
            <sz val="8"/>
            <color rgb="FF000000"/>
            <rFont val="Tahoma"/>
            <family val="2"/>
          </rPr>
          <t>Please fill in here</t>
        </r>
        <r>
          <rPr>
            <b/>
            <i/>
            <sz val="8"/>
            <color rgb="FF000000"/>
            <rFont val="Tahoma"/>
            <family val="2"/>
          </rPr>
          <t xml:space="preserve">
</t>
        </r>
      </text>
    </comment>
    <comment ref="U17" authorId="1" shapeId="0" xr:uid="{00000000-0006-0000-0500-000009000000}">
      <text>
        <r>
          <rPr>
            <b/>
            <sz val="8"/>
            <rFont val="Tahoma"/>
            <family val="2"/>
          </rPr>
          <t>Sila isi di sini</t>
        </r>
        <r>
          <rPr>
            <sz val="8"/>
            <rFont val="Tahoma"/>
            <family val="2"/>
          </rPr>
          <t xml:space="preserve">
</t>
        </r>
        <r>
          <rPr>
            <i/>
            <sz val="8"/>
            <rFont val="Tahoma"/>
            <family val="2"/>
          </rPr>
          <t>Please fill in here</t>
        </r>
      </text>
    </comment>
    <comment ref="AD17" authorId="1" shapeId="0" xr:uid="{00000000-0006-0000-0500-00000A000000}">
      <text>
        <r>
          <rPr>
            <b/>
            <sz val="8"/>
            <rFont val="Tahoma"/>
            <family val="2"/>
          </rPr>
          <t xml:space="preserve">Sila isi di sini
</t>
        </r>
        <r>
          <rPr>
            <i/>
            <sz val="8"/>
            <color indexed="81"/>
            <rFont val="Tahoma"/>
            <family val="2"/>
          </rPr>
          <t>Please fill in here</t>
        </r>
      </text>
    </comment>
    <comment ref="AM17" authorId="0" shapeId="0" xr:uid="{00000000-0006-0000-0500-00000B000000}">
      <text>
        <r>
          <rPr>
            <b/>
            <sz val="8"/>
            <color indexed="8"/>
            <rFont val="Tahoma"/>
            <family val="2"/>
          </rPr>
          <t xml:space="preserve">Sila isi di sini
</t>
        </r>
        <r>
          <rPr>
            <i/>
            <sz val="8"/>
            <color indexed="8"/>
            <rFont val="Tahoma"/>
            <family val="2"/>
          </rPr>
          <t>Please fill in here</t>
        </r>
      </text>
    </comment>
    <comment ref="AV17" authorId="0" shapeId="0" xr:uid="{00000000-0006-0000-0500-00000C000000}">
      <text>
        <r>
          <rPr>
            <b/>
            <sz val="8"/>
            <color indexed="8"/>
            <rFont val="Tahoma"/>
            <family val="2"/>
          </rPr>
          <t xml:space="preserve">Sila isi di sini
</t>
        </r>
        <r>
          <rPr>
            <i/>
            <sz val="8"/>
            <color indexed="8"/>
            <rFont val="Tahoma"/>
            <family val="2"/>
          </rPr>
          <t>Please fill in here</t>
        </r>
      </text>
    </comment>
    <comment ref="BE17" authorId="0" shapeId="0" xr:uid="{00000000-0006-0000-0500-00000D000000}">
      <text>
        <r>
          <rPr>
            <b/>
            <sz val="8"/>
            <color indexed="8"/>
            <rFont val="Tahoma"/>
            <family val="2"/>
          </rPr>
          <t xml:space="preserve">Sila isi di sini
</t>
        </r>
        <r>
          <rPr>
            <i/>
            <sz val="8"/>
            <color indexed="8"/>
            <rFont val="Tahoma"/>
            <family val="2"/>
          </rPr>
          <t>Please fill in here</t>
        </r>
      </text>
    </comment>
    <comment ref="BN17" authorId="0" shapeId="0" xr:uid="{00000000-0006-0000-0500-00000E000000}">
      <text>
        <r>
          <rPr>
            <b/>
            <sz val="8"/>
            <color indexed="8"/>
            <rFont val="Tahoma"/>
            <family val="2"/>
          </rPr>
          <t xml:space="preserve">Sila isi di sini
</t>
        </r>
        <r>
          <rPr>
            <i/>
            <sz val="8"/>
            <color indexed="8"/>
            <rFont val="Tahoma"/>
            <family val="2"/>
          </rPr>
          <t>Please fill in here</t>
        </r>
      </text>
    </comment>
    <comment ref="BV17" authorId="0" shapeId="0" xr:uid="{00000000-0006-0000-0500-00000F000000}">
      <text>
        <r>
          <rPr>
            <b/>
            <sz val="8"/>
            <color indexed="8"/>
            <rFont val="Tahoma"/>
            <family val="2"/>
          </rPr>
          <t xml:space="preserve">Pengiraan automatik
</t>
        </r>
        <r>
          <rPr>
            <i/>
            <sz val="8"/>
            <color indexed="8"/>
            <rFont val="Tahoma"/>
            <family val="2"/>
          </rPr>
          <t>Automatic calculation</t>
        </r>
      </text>
    </comment>
    <comment ref="M21" authorId="0" shapeId="0" xr:uid="{00000000-0006-0000-0500-00001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1" authorId="1" shapeId="0" xr:uid="{00000000-0006-0000-0500-000012000000}">
      <text>
        <r>
          <rPr>
            <b/>
            <sz val="8"/>
            <rFont val="Tahoma"/>
            <family val="2"/>
          </rPr>
          <t xml:space="preserve">Sila isi di sini
</t>
        </r>
        <r>
          <rPr>
            <i/>
            <sz val="8"/>
            <rFont val="Tahoma"/>
            <family val="2"/>
          </rPr>
          <t>Please fill in here</t>
        </r>
      </text>
    </comment>
    <comment ref="AD21" authorId="0" shapeId="0" xr:uid="{00000000-0006-0000-0500-000013000000}">
      <text>
        <r>
          <rPr>
            <b/>
            <sz val="8"/>
            <color indexed="8"/>
            <rFont val="Tahoma"/>
            <family val="2"/>
          </rPr>
          <t xml:space="preserve">Sila isi di sini
</t>
        </r>
        <r>
          <rPr>
            <i/>
            <sz val="8"/>
            <color indexed="8"/>
            <rFont val="Tahoma"/>
            <family val="2"/>
          </rPr>
          <t>Please fill in here</t>
        </r>
      </text>
    </comment>
    <comment ref="AM21" authorId="0" shapeId="0" xr:uid="{00000000-0006-0000-0500-000014000000}">
      <text>
        <r>
          <rPr>
            <b/>
            <sz val="8"/>
            <color indexed="8"/>
            <rFont val="Tahoma"/>
            <family val="2"/>
          </rPr>
          <t xml:space="preserve">Sila isi di sini
</t>
        </r>
        <r>
          <rPr>
            <i/>
            <sz val="8"/>
            <color indexed="8"/>
            <rFont val="Tahoma"/>
            <family val="2"/>
          </rPr>
          <t>Please fill in here</t>
        </r>
      </text>
    </comment>
    <comment ref="AV21" authorId="0" shapeId="0" xr:uid="{00000000-0006-0000-0500-000015000000}">
      <text>
        <r>
          <rPr>
            <b/>
            <sz val="8"/>
            <color indexed="8"/>
            <rFont val="Tahoma"/>
            <family val="2"/>
          </rPr>
          <t xml:space="preserve">Sila isi di sini
</t>
        </r>
        <r>
          <rPr>
            <i/>
            <sz val="8"/>
            <color indexed="8"/>
            <rFont val="Tahoma"/>
            <family val="2"/>
          </rPr>
          <t>Please fill in here</t>
        </r>
      </text>
    </comment>
    <comment ref="BE21" authorId="0" shapeId="0" xr:uid="{00000000-0006-0000-0500-000016000000}">
      <text>
        <r>
          <rPr>
            <b/>
            <sz val="8"/>
            <color indexed="8"/>
            <rFont val="Tahoma"/>
            <family val="2"/>
          </rPr>
          <t xml:space="preserve">Sila isi di sini
</t>
        </r>
        <r>
          <rPr>
            <i/>
            <sz val="8"/>
            <color indexed="8"/>
            <rFont val="Tahoma"/>
            <family val="2"/>
          </rPr>
          <t>Please fill in here</t>
        </r>
      </text>
    </comment>
    <comment ref="BN21" authorId="0" shapeId="0" xr:uid="{00000000-0006-0000-0500-000017000000}">
      <text>
        <r>
          <rPr>
            <b/>
            <sz val="8"/>
            <color indexed="8"/>
            <rFont val="Tahoma"/>
            <family val="2"/>
          </rPr>
          <t xml:space="preserve">Sila isi di sini
</t>
        </r>
        <r>
          <rPr>
            <i/>
            <sz val="8"/>
            <color indexed="8"/>
            <rFont val="Tahoma"/>
            <family val="2"/>
          </rPr>
          <t>Please fill in here</t>
        </r>
      </text>
    </comment>
    <comment ref="BV21" authorId="0" shapeId="0" xr:uid="{00000000-0006-0000-0500-000018000000}">
      <text>
        <r>
          <rPr>
            <b/>
            <sz val="8"/>
            <color indexed="8"/>
            <rFont val="Tahoma"/>
            <family val="2"/>
          </rPr>
          <t xml:space="preserve">Pengiraan automatik
</t>
        </r>
        <r>
          <rPr>
            <i/>
            <sz val="8"/>
            <color indexed="8"/>
            <rFont val="Tahoma"/>
            <family val="2"/>
          </rPr>
          <t>Automatic calculation</t>
        </r>
      </text>
    </comment>
    <comment ref="M25" authorId="0" shapeId="0" xr:uid="{00000000-0006-0000-0500-00001A000000}">
      <text>
        <r>
          <rPr>
            <b/>
            <sz val="8"/>
            <color rgb="FF000000"/>
            <rFont val="Tahoma"/>
            <family val="2"/>
          </rPr>
          <t xml:space="preserve">Sila isi di sini
</t>
        </r>
        <r>
          <rPr>
            <i/>
            <sz val="8"/>
            <color rgb="FF000000"/>
            <rFont val="Tahoma"/>
            <family val="2"/>
          </rPr>
          <t>Please fill in here</t>
        </r>
      </text>
    </comment>
    <comment ref="U25" authorId="1" shapeId="0" xr:uid="{00000000-0006-0000-0500-00001B000000}">
      <text>
        <r>
          <rPr>
            <b/>
            <sz val="8"/>
            <rFont val="Tahoma"/>
            <family val="2"/>
          </rPr>
          <t xml:space="preserve">Sila isi di sini
</t>
        </r>
        <r>
          <rPr>
            <i/>
            <sz val="8"/>
            <rFont val="Tahoma"/>
            <family val="2"/>
          </rPr>
          <t>Please fill in here</t>
        </r>
      </text>
    </comment>
    <comment ref="AD25" authorId="0" shapeId="0" xr:uid="{00000000-0006-0000-0500-00001C000000}">
      <text>
        <r>
          <rPr>
            <b/>
            <sz val="8"/>
            <color indexed="8"/>
            <rFont val="Tahoma"/>
            <family val="2"/>
          </rPr>
          <t xml:space="preserve">Sila isi di sini
</t>
        </r>
        <r>
          <rPr>
            <i/>
            <sz val="8"/>
            <color indexed="8"/>
            <rFont val="Tahoma"/>
            <family val="2"/>
          </rPr>
          <t>Please fill in here</t>
        </r>
      </text>
    </comment>
    <comment ref="AM25" authorId="0" shapeId="0" xr:uid="{00000000-0006-0000-0500-00001D000000}">
      <text>
        <r>
          <rPr>
            <b/>
            <sz val="8"/>
            <color indexed="8"/>
            <rFont val="Tahoma"/>
            <family val="2"/>
          </rPr>
          <t xml:space="preserve">Sila isi di sini
</t>
        </r>
        <r>
          <rPr>
            <i/>
            <sz val="8"/>
            <color indexed="8"/>
            <rFont val="Tahoma"/>
            <family val="2"/>
          </rPr>
          <t>Please fill in here</t>
        </r>
      </text>
    </comment>
    <comment ref="AV25" authorId="0" shapeId="0" xr:uid="{00000000-0006-0000-0500-00001E000000}">
      <text>
        <r>
          <rPr>
            <b/>
            <sz val="8"/>
            <color indexed="8"/>
            <rFont val="Tahoma"/>
            <family val="2"/>
          </rPr>
          <t xml:space="preserve">Sila isi di sini
</t>
        </r>
        <r>
          <rPr>
            <i/>
            <sz val="8"/>
            <color indexed="8"/>
            <rFont val="Tahoma"/>
            <family val="2"/>
          </rPr>
          <t>Please fill in here</t>
        </r>
      </text>
    </comment>
    <comment ref="BE25" authorId="0" shapeId="0" xr:uid="{00000000-0006-0000-0500-00001F000000}">
      <text>
        <r>
          <rPr>
            <b/>
            <sz val="8"/>
            <color indexed="8"/>
            <rFont val="Tahoma"/>
            <family val="2"/>
          </rPr>
          <t xml:space="preserve">Sila isi di sini
</t>
        </r>
        <r>
          <rPr>
            <i/>
            <sz val="8"/>
            <color indexed="8"/>
            <rFont val="Tahoma"/>
            <family val="2"/>
          </rPr>
          <t>Please fill in here</t>
        </r>
      </text>
    </comment>
    <comment ref="BN25" authorId="0" shapeId="0" xr:uid="{00000000-0006-0000-0500-000020000000}">
      <text>
        <r>
          <rPr>
            <b/>
            <sz val="8"/>
            <color indexed="8"/>
            <rFont val="Tahoma"/>
            <family val="2"/>
          </rPr>
          <t xml:space="preserve">Sila isi di sini
</t>
        </r>
        <r>
          <rPr>
            <i/>
            <sz val="8"/>
            <color indexed="8"/>
            <rFont val="Tahoma"/>
            <family val="2"/>
          </rPr>
          <t>Please fill in here</t>
        </r>
      </text>
    </comment>
    <comment ref="BV25" authorId="0" shapeId="0" xr:uid="{00000000-0006-0000-0500-000021000000}">
      <text>
        <r>
          <rPr>
            <b/>
            <sz val="8"/>
            <color indexed="8"/>
            <rFont val="Tahoma"/>
            <family val="2"/>
          </rPr>
          <t>Pengiraan automatik</t>
        </r>
        <r>
          <rPr>
            <b/>
            <i/>
            <sz val="8"/>
            <color indexed="8"/>
            <rFont val="Tahoma"/>
            <family val="2"/>
          </rPr>
          <t xml:space="preserve">
</t>
        </r>
        <r>
          <rPr>
            <i/>
            <sz val="8"/>
            <color indexed="8"/>
            <rFont val="Tahoma"/>
            <family val="2"/>
          </rPr>
          <t>Automatic calculation</t>
        </r>
      </text>
    </comment>
    <comment ref="M28" authorId="0" shapeId="0" xr:uid="{00000000-0006-0000-0500-000023000000}">
      <text>
        <r>
          <rPr>
            <b/>
            <sz val="8"/>
            <color rgb="FF000000"/>
            <rFont val="Tahoma"/>
            <family val="2"/>
          </rPr>
          <t xml:space="preserve">Sila isi di sini
</t>
        </r>
        <r>
          <rPr>
            <i/>
            <sz val="8"/>
            <color rgb="FF000000"/>
            <rFont val="Tahoma"/>
            <family val="2"/>
          </rPr>
          <t>Please fill in here</t>
        </r>
        <r>
          <rPr>
            <b/>
            <i/>
            <sz val="8"/>
            <color rgb="FF000000"/>
            <rFont val="Tahoma"/>
            <family val="2"/>
          </rPr>
          <t xml:space="preserve">
</t>
        </r>
      </text>
    </comment>
    <comment ref="U28" authorId="1" shapeId="0" xr:uid="{00000000-0006-0000-0500-000024000000}">
      <text>
        <r>
          <rPr>
            <b/>
            <sz val="8"/>
            <rFont val="Tahoma"/>
            <family val="2"/>
          </rPr>
          <t>Sila isi di sini</t>
        </r>
        <r>
          <rPr>
            <sz val="8"/>
            <rFont val="Tahoma"/>
            <family val="2"/>
          </rPr>
          <t xml:space="preserve">
</t>
        </r>
        <r>
          <rPr>
            <i/>
            <sz val="8"/>
            <rFont val="Tahoma"/>
            <family val="2"/>
          </rPr>
          <t>Please fill in here</t>
        </r>
      </text>
    </comment>
    <comment ref="AM28" authorId="0" shapeId="0" xr:uid="{00000000-0006-0000-0500-000025000000}">
      <text>
        <r>
          <rPr>
            <b/>
            <sz val="8"/>
            <color indexed="8"/>
            <rFont val="Tahoma"/>
            <family val="2"/>
          </rPr>
          <t xml:space="preserve">Sila isi di sini
</t>
        </r>
        <r>
          <rPr>
            <i/>
            <sz val="8"/>
            <color indexed="8"/>
            <rFont val="Tahoma"/>
            <family val="2"/>
          </rPr>
          <t>Please fill in here</t>
        </r>
      </text>
    </comment>
    <comment ref="AV28" authorId="0" shapeId="0" xr:uid="{00000000-0006-0000-0500-000026000000}">
      <text>
        <r>
          <rPr>
            <b/>
            <sz val="8"/>
            <color indexed="8"/>
            <rFont val="Tahoma"/>
            <family val="2"/>
          </rPr>
          <t xml:space="preserve">Sila isi di sini
</t>
        </r>
        <r>
          <rPr>
            <i/>
            <sz val="8"/>
            <color indexed="8"/>
            <rFont val="Tahoma"/>
            <family val="2"/>
          </rPr>
          <t>Please fill in here</t>
        </r>
      </text>
    </comment>
    <comment ref="BE28" authorId="0" shapeId="0" xr:uid="{00000000-0006-0000-0500-000027000000}">
      <text>
        <r>
          <rPr>
            <b/>
            <sz val="8"/>
            <color indexed="8"/>
            <rFont val="Tahoma"/>
            <family val="2"/>
          </rPr>
          <t xml:space="preserve">Sila isi di sini
</t>
        </r>
        <r>
          <rPr>
            <i/>
            <sz val="8"/>
            <color indexed="8"/>
            <rFont val="Tahoma"/>
            <family val="2"/>
          </rPr>
          <t>Please fill in here</t>
        </r>
      </text>
    </comment>
    <comment ref="BN28" authorId="0" shapeId="0" xr:uid="{00000000-0006-0000-0500-000028000000}">
      <text>
        <r>
          <rPr>
            <b/>
            <sz val="8"/>
            <color indexed="8"/>
            <rFont val="Tahoma"/>
            <family val="2"/>
          </rPr>
          <t xml:space="preserve">Sila isi di sini
</t>
        </r>
        <r>
          <rPr>
            <i/>
            <sz val="8"/>
            <color indexed="8"/>
            <rFont val="Tahoma"/>
            <family val="2"/>
          </rPr>
          <t>Please fill in here</t>
        </r>
      </text>
    </comment>
    <comment ref="BV28" authorId="0" shapeId="0" xr:uid="{00000000-0006-0000-0500-000029000000}">
      <text>
        <r>
          <rPr>
            <b/>
            <sz val="8"/>
            <color indexed="8"/>
            <rFont val="Tahoma"/>
            <family val="2"/>
          </rPr>
          <t xml:space="preserve">Pengiraan automatik
</t>
        </r>
        <r>
          <rPr>
            <i/>
            <sz val="8"/>
            <color indexed="8"/>
            <rFont val="Tahoma"/>
            <family val="2"/>
          </rPr>
          <t>Automatic calculation</t>
        </r>
        <r>
          <rPr>
            <b/>
            <i/>
            <sz val="8"/>
            <color indexed="8"/>
            <rFont val="Tahoma"/>
            <family val="2"/>
          </rPr>
          <t xml:space="preserve">
</t>
        </r>
      </text>
    </comment>
    <comment ref="M31" authorId="0" shapeId="0" xr:uid="{00000000-0006-0000-0500-00002A000000}">
      <text>
        <r>
          <rPr>
            <b/>
            <sz val="8"/>
            <color indexed="8"/>
            <rFont val="Tahoma"/>
            <family val="2"/>
          </rPr>
          <t xml:space="preserve">Sila isi di sini
</t>
        </r>
        <r>
          <rPr>
            <i/>
            <sz val="8"/>
            <color indexed="8"/>
            <rFont val="Tahoma"/>
            <family val="2"/>
          </rPr>
          <t>Please fill in here</t>
        </r>
      </text>
    </comment>
    <comment ref="U31" authorId="1" shapeId="0" xr:uid="{00000000-0006-0000-0500-00002B000000}">
      <text>
        <r>
          <rPr>
            <b/>
            <sz val="8"/>
            <rFont val="Tahoma"/>
            <family val="2"/>
          </rPr>
          <t xml:space="preserve">Sila isi di sini
</t>
        </r>
        <r>
          <rPr>
            <i/>
            <sz val="8"/>
            <rFont val="Tahoma"/>
            <family val="2"/>
          </rPr>
          <t>Please fill in here</t>
        </r>
      </text>
    </comment>
    <comment ref="AD31" authorId="0" shapeId="0" xr:uid="{00000000-0006-0000-0500-00002C000000}">
      <text>
        <r>
          <rPr>
            <b/>
            <sz val="8"/>
            <color indexed="8"/>
            <rFont val="Tahoma"/>
            <family val="2"/>
          </rPr>
          <t xml:space="preserve">Sila isi di sini
</t>
        </r>
        <r>
          <rPr>
            <i/>
            <sz val="8"/>
            <color indexed="8"/>
            <rFont val="Tahoma"/>
            <family val="2"/>
          </rPr>
          <t>Please fill in here</t>
        </r>
      </text>
    </comment>
    <comment ref="AV31" authorId="0" shapeId="0" xr:uid="{00000000-0006-0000-0500-00002D000000}">
      <text>
        <r>
          <rPr>
            <b/>
            <sz val="8"/>
            <color indexed="8"/>
            <rFont val="Tahoma"/>
            <family val="2"/>
          </rPr>
          <t xml:space="preserve">Sila isi di sini
</t>
        </r>
        <r>
          <rPr>
            <i/>
            <sz val="8"/>
            <color indexed="8"/>
            <rFont val="Tahoma"/>
            <family val="2"/>
          </rPr>
          <t>Please fill in here</t>
        </r>
      </text>
    </comment>
    <comment ref="BE31" authorId="0" shapeId="0" xr:uid="{00000000-0006-0000-0500-00002E000000}">
      <text>
        <r>
          <rPr>
            <b/>
            <sz val="8"/>
            <color indexed="8"/>
            <rFont val="Tahoma"/>
            <family val="2"/>
          </rPr>
          <t xml:space="preserve">Sila isi di sini
</t>
        </r>
        <r>
          <rPr>
            <i/>
            <sz val="8"/>
            <color indexed="8"/>
            <rFont val="Tahoma"/>
            <family val="2"/>
          </rPr>
          <t>Please fill in here</t>
        </r>
      </text>
    </comment>
    <comment ref="BN31" authorId="0" shapeId="0" xr:uid="{00000000-0006-0000-0500-00002F000000}">
      <text>
        <r>
          <rPr>
            <b/>
            <sz val="8"/>
            <color indexed="8"/>
            <rFont val="Tahoma"/>
            <family val="2"/>
          </rPr>
          <t xml:space="preserve">Sila isi di sini
</t>
        </r>
        <r>
          <rPr>
            <i/>
            <sz val="8"/>
            <color indexed="8"/>
            <rFont val="Tahoma"/>
            <family val="2"/>
          </rPr>
          <t>Please fill in here</t>
        </r>
      </text>
    </comment>
    <comment ref="BV31" authorId="0" shapeId="0" xr:uid="{00000000-0006-0000-0500-000030000000}">
      <text>
        <r>
          <rPr>
            <b/>
            <sz val="8"/>
            <color indexed="8"/>
            <rFont val="Tahoma"/>
            <family val="2"/>
          </rPr>
          <t xml:space="preserve">Pengiraan automatik
</t>
        </r>
        <r>
          <rPr>
            <i/>
            <sz val="8"/>
            <color indexed="8"/>
            <rFont val="Tahoma"/>
            <family val="2"/>
          </rPr>
          <t>Automatic calculation</t>
        </r>
      </text>
    </comment>
    <comment ref="M35" authorId="0" shapeId="0" xr:uid="{00000000-0006-0000-0500-000032000000}">
      <text>
        <r>
          <rPr>
            <b/>
            <sz val="8"/>
            <color indexed="8"/>
            <rFont val="Tahoma"/>
            <family val="2"/>
          </rPr>
          <t xml:space="preserve">Sila isi di sini
</t>
        </r>
        <r>
          <rPr>
            <i/>
            <sz val="8"/>
            <color indexed="8"/>
            <rFont val="Tahoma"/>
            <family val="2"/>
          </rPr>
          <t>Please fill in here</t>
        </r>
      </text>
    </comment>
    <comment ref="U35" authorId="1" shapeId="0" xr:uid="{00000000-0006-0000-0500-000033000000}">
      <text>
        <r>
          <rPr>
            <b/>
            <sz val="8"/>
            <rFont val="Tahoma"/>
            <family val="2"/>
          </rPr>
          <t>Sila isi di sini</t>
        </r>
        <r>
          <rPr>
            <sz val="8"/>
            <rFont val="Tahoma"/>
            <family val="2"/>
          </rPr>
          <t xml:space="preserve">
</t>
        </r>
        <r>
          <rPr>
            <i/>
            <sz val="8"/>
            <rFont val="Tahoma"/>
            <family val="2"/>
          </rPr>
          <t>Please fill in here</t>
        </r>
      </text>
    </comment>
    <comment ref="AD35" authorId="0" shapeId="0" xr:uid="{00000000-0006-0000-0500-000034000000}">
      <text>
        <r>
          <rPr>
            <b/>
            <sz val="8"/>
            <color indexed="8"/>
            <rFont val="Tahoma"/>
            <family val="2"/>
          </rPr>
          <t xml:space="preserve">Sila isi di sini
</t>
        </r>
        <r>
          <rPr>
            <i/>
            <sz val="8"/>
            <color indexed="8"/>
            <rFont val="Tahoma"/>
            <family val="2"/>
          </rPr>
          <t>Please fill in here</t>
        </r>
      </text>
    </comment>
    <comment ref="AV35" authorId="0" shapeId="0" xr:uid="{00000000-0006-0000-0500-000035000000}">
      <text>
        <r>
          <rPr>
            <b/>
            <sz val="8"/>
            <color indexed="8"/>
            <rFont val="Tahoma"/>
            <family val="2"/>
          </rPr>
          <t xml:space="preserve">Sila isi di sini
</t>
        </r>
        <r>
          <rPr>
            <i/>
            <sz val="8"/>
            <color indexed="8"/>
            <rFont val="Tahoma"/>
            <family val="2"/>
          </rPr>
          <t>Please fill in here</t>
        </r>
      </text>
    </comment>
    <comment ref="BE35" authorId="0" shapeId="0" xr:uid="{00000000-0006-0000-0500-000036000000}">
      <text>
        <r>
          <rPr>
            <b/>
            <sz val="8"/>
            <color indexed="8"/>
            <rFont val="Tahoma"/>
            <family val="2"/>
          </rPr>
          <t xml:space="preserve">Sila isi di sini
</t>
        </r>
        <r>
          <rPr>
            <i/>
            <sz val="8"/>
            <color indexed="8"/>
            <rFont val="Tahoma"/>
            <family val="2"/>
          </rPr>
          <t>Please fill in here</t>
        </r>
      </text>
    </comment>
    <comment ref="BN35" authorId="0" shapeId="0" xr:uid="{00000000-0006-0000-0500-000037000000}">
      <text>
        <r>
          <rPr>
            <b/>
            <sz val="8"/>
            <color indexed="8"/>
            <rFont val="Tahoma"/>
            <family val="2"/>
          </rPr>
          <t xml:space="preserve">Sila isi di sini
</t>
        </r>
        <r>
          <rPr>
            <i/>
            <sz val="8"/>
            <color indexed="8"/>
            <rFont val="Tahoma"/>
            <family val="2"/>
          </rPr>
          <t>Please fill in here</t>
        </r>
      </text>
    </comment>
    <comment ref="BV35" authorId="0" shapeId="0" xr:uid="{00000000-0006-0000-0500-000038000000}">
      <text>
        <r>
          <rPr>
            <b/>
            <sz val="8"/>
            <color indexed="8"/>
            <rFont val="Tahoma"/>
            <family val="2"/>
          </rPr>
          <t xml:space="preserve">Pengiraan automatik
</t>
        </r>
        <r>
          <rPr>
            <i/>
            <sz val="8"/>
            <color indexed="8"/>
            <rFont val="Tahoma"/>
            <family val="2"/>
          </rPr>
          <t>Automatic calculation</t>
        </r>
        <r>
          <rPr>
            <b/>
            <i/>
            <sz val="8"/>
            <color indexed="8"/>
            <rFont val="Tahoma"/>
            <family val="2"/>
          </rPr>
          <t xml:space="preserve">
</t>
        </r>
      </text>
    </comment>
    <comment ref="M39" authorId="0" shapeId="0" xr:uid="{00000000-0006-0000-0500-00003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39" authorId="0" shapeId="0" xr:uid="{00000000-0006-0000-0500-00003B000000}">
      <text>
        <r>
          <rPr>
            <b/>
            <sz val="8"/>
            <color indexed="8"/>
            <rFont val="Tahoma"/>
            <family val="2"/>
          </rPr>
          <t xml:space="preserve">Sila isi di sini
</t>
        </r>
        <r>
          <rPr>
            <i/>
            <sz val="8"/>
            <color indexed="8"/>
            <rFont val="Tahoma"/>
            <family val="2"/>
          </rPr>
          <t>Please fill in here</t>
        </r>
      </text>
    </comment>
    <comment ref="AD39" authorId="0" shapeId="0" xr:uid="{00000000-0006-0000-0500-00003C000000}">
      <text>
        <r>
          <rPr>
            <b/>
            <sz val="8"/>
            <color indexed="8"/>
            <rFont val="Tahoma"/>
            <family val="2"/>
          </rPr>
          <t xml:space="preserve">Sila isi di sini
</t>
        </r>
        <r>
          <rPr>
            <i/>
            <sz val="8"/>
            <color indexed="8"/>
            <rFont val="Tahoma"/>
            <family val="2"/>
          </rPr>
          <t>Please fill in here</t>
        </r>
      </text>
    </comment>
    <comment ref="AV39" authorId="0" shapeId="0" xr:uid="{00000000-0006-0000-0500-00003D000000}">
      <text>
        <r>
          <rPr>
            <b/>
            <sz val="8"/>
            <color indexed="8"/>
            <rFont val="Tahoma"/>
            <family val="2"/>
          </rPr>
          <t xml:space="preserve">Sila isi di sini
</t>
        </r>
        <r>
          <rPr>
            <i/>
            <sz val="8"/>
            <color indexed="8"/>
            <rFont val="Tahoma"/>
            <family val="2"/>
          </rPr>
          <t>Please fill in here</t>
        </r>
      </text>
    </comment>
    <comment ref="BE39" authorId="0" shapeId="0" xr:uid="{00000000-0006-0000-0500-00003E000000}">
      <text>
        <r>
          <rPr>
            <b/>
            <sz val="8"/>
            <color indexed="8"/>
            <rFont val="Tahoma"/>
            <family val="2"/>
          </rPr>
          <t xml:space="preserve">Sila isi di sini
</t>
        </r>
        <r>
          <rPr>
            <i/>
            <sz val="8"/>
            <color indexed="8"/>
            <rFont val="Tahoma"/>
            <family val="2"/>
          </rPr>
          <t>Please fill in here</t>
        </r>
      </text>
    </comment>
    <comment ref="BN39" authorId="0" shapeId="0" xr:uid="{00000000-0006-0000-0500-00003F000000}">
      <text>
        <r>
          <rPr>
            <b/>
            <sz val="8"/>
            <color indexed="8"/>
            <rFont val="Tahoma"/>
            <family val="2"/>
          </rPr>
          <t xml:space="preserve">Sila isi di sini
</t>
        </r>
        <r>
          <rPr>
            <i/>
            <sz val="8"/>
            <color indexed="8"/>
            <rFont val="Tahoma"/>
            <family val="2"/>
          </rPr>
          <t>Please fill in here</t>
        </r>
      </text>
    </comment>
    <comment ref="BV39" authorId="0" shapeId="0" xr:uid="{00000000-0006-0000-0500-000040000000}">
      <text>
        <r>
          <rPr>
            <b/>
            <sz val="8"/>
            <color indexed="8"/>
            <rFont val="Tahoma"/>
            <family val="2"/>
          </rPr>
          <t xml:space="preserve">Pengiraan automatik
</t>
        </r>
        <r>
          <rPr>
            <i/>
            <sz val="8"/>
            <color indexed="8"/>
            <rFont val="Tahoma"/>
            <family val="2"/>
          </rPr>
          <t>Automatic calculation</t>
        </r>
      </text>
    </comment>
    <comment ref="M43" authorId="0" shapeId="0" xr:uid="{00000000-0006-0000-0500-000042000000}">
      <text>
        <r>
          <rPr>
            <b/>
            <sz val="8"/>
            <color indexed="8"/>
            <rFont val="Tahoma"/>
            <family val="2"/>
          </rPr>
          <t xml:space="preserve">Sila isi di sini
</t>
        </r>
        <r>
          <rPr>
            <i/>
            <sz val="8"/>
            <color indexed="8"/>
            <rFont val="Tahoma"/>
            <family val="2"/>
          </rPr>
          <t>Please fill in here</t>
        </r>
      </text>
    </comment>
    <comment ref="U43" authorId="0" shapeId="0" xr:uid="{00000000-0006-0000-0500-000043000000}">
      <text>
        <r>
          <rPr>
            <b/>
            <sz val="8"/>
            <color indexed="8"/>
            <rFont val="Tahoma"/>
            <family val="2"/>
          </rPr>
          <t xml:space="preserve">Sila isi di sini
</t>
        </r>
        <r>
          <rPr>
            <i/>
            <sz val="8"/>
            <color indexed="8"/>
            <rFont val="Tahoma"/>
            <family val="2"/>
          </rPr>
          <t>Please fill in here</t>
        </r>
      </text>
    </comment>
    <comment ref="AD43" authorId="0" shapeId="0" xr:uid="{00000000-0006-0000-0500-000044000000}">
      <text>
        <r>
          <rPr>
            <b/>
            <sz val="8"/>
            <color indexed="8"/>
            <rFont val="Tahoma"/>
            <family val="2"/>
          </rPr>
          <t xml:space="preserve">Sila isi di sini
</t>
        </r>
        <r>
          <rPr>
            <i/>
            <sz val="8"/>
            <color indexed="8"/>
            <rFont val="Tahoma"/>
            <family val="2"/>
          </rPr>
          <t>Please fill in here</t>
        </r>
      </text>
    </comment>
    <comment ref="AM43" authorId="0" shapeId="0" xr:uid="{00000000-0006-0000-0500-000045000000}">
      <text>
        <r>
          <rPr>
            <b/>
            <sz val="8"/>
            <color indexed="8"/>
            <rFont val="Tahoma"/>
            <family val="2"/>
          </rPr>
          <t xml:space="preserve">Sila isi di sini
</t>
        </r>
        <r>
          <rPr>
            <i/>
            <sz val="8"/>
            <color indexed="8"/>
            <rFont val="Tahoma"/>
            <family val="2"/>
          </rPr>
          <t>Please fill in here</t>
        </r>
      </text>
    </comment>
    <comment ref="AV43" authorId="0" shapeId="0" xr:uid="{00000000-0006-0000-0500-000046000000}">
      <text>
        <r>
          <rPr>
            <b/>
            <sz val="8"/>
            <color indexed="8"/>
            <rFont val="Tahoma"/>
            <family val="2"/>
          </rPr>
          <t xml:space="preserve">Sila isi di sini
</t>
        </r>
        <r>
          <rPr>
            <i/>
            <sz val="8"/>
            <color indexed="8"/>
            <rFont val="Tahoma"/>
            <family val="2"/>
          </rPr>
          <t>Please fill in here</t>
        </r>
      </text>
    </comment>
    <comment ref="BE43" authorId="0" shapeId="0" xr:uid="{00000000-0006-0000-0500-000047000000}">
      <text>
        <r>
          <rPr>
            <b/>
            <sz val="8"/>
            <color indexed="8"/>
            <rFont val="Tahoma"/>
            <family val="2"/>
          </rPr>
          <t xml:space="preserve">Sila isi di sini
</t>
        </r>
        <r>
          <rPr>
            <i/>
            <sz val="8"/>
            <color indexed="8"/>
            <rFont val="Tahoma"/>
            <family val="2"/>
          </rPr>
          <t>Please fill in here</t>
        </r>
      </text>
    </comment>
    <comment ref="BN43" authorId="0" shapeId="0" xr:uid="{00000000-0006-0000-0500-000048000000}">
      <text>
        <r>
          <rPr>
            <b/>
            <sz val="8"/>
            <color indexed="8"/>
            <rFont val="Tahoma"/>
            <family val="2"/>
          </rPr>
          <t xml:space="preserve">Sila isi di sini
</t>
        </r>
        <r>
          <rPr>
            <i/>
            <sz val="8"/>
            <color indexed="8"/>
            <rFont val="Tahoma"/>
            <family val="2"/>
          </rPr>
          <t>Please fill in here</t>
        </r>
      </text>
    </comment>
    <comment ref="BV43" authorId="0" shapeId="0" xr:uid="{00000000-0006-0000-0500-000049000000}">
      <text>
        <r>
          <rPr>
            <b/>
            <sz val="8"/>
            <color indexed="8"/>
            <rFont val="Tahoma"/>
            <family val="2"/>
          </rPr>
          <t xml:space="preserve">Pengiraan automatik
</t>
        </r>
        <r>
          <rPr>
            <i/>
            <sz val="8"/>
            <color indexed="8"/>
            <rFont val="Tahoma"/>
            <family val="2"/>
          </rPr>
          <t>Automatic calculation</t>
        </r>
      </text>
    </comment>
    <comment ref="M47" authorId="0" shapeId="0" xr:uid="{00000000-0006-0000-0500-00004B000000}">
      <text>
        <r>
          <rPr>
            <b/>
            <sz val="8"/>
            <color indexed="8"/>
            <rFont val="Tahoma"/>
            <family val="2"/>
          </rPr>
          <t xml:space="preserve">Sila isi di sini
</t>
        </r>
        <r>
          <rPr>
            <i/>
            <sz val="8"/>
            <color indexed="8"/>
            <rFont val="Tahoma"/>
            <family val="2"/>
          </rPr>
          <t>Please fill in here</t>
        </r>
      </text>
    </comment>
    <comment ref="U47" authorId="0" shapeId="0" xr:uid="{00000000-0006-0000-0500-00004C000000}">
      <text>
        <r>
          <rPr>
            <b/>
            <sz val="8"/>
            <color indexed="8"/>
            <rFont val="Tahoma"/>
            <family val="2"/>
          </rPr>
          <t xml:space="preserve">Sila isi di sini
</t>
        </r>
        <r>
          <rPr>
            <i/>
            <sz val="8"/>
            <color indexed="8"/>
            <rFont val="Tahoma"/>
            <family val="2"/>
          </rPr>
          <t>Please fill in here</t>
        </r>
      </text>
    </comment>
    <comment ref="AM47" authorId="0" shapeId="0" xr:uid="{00000000-0006-0000-0500-00004D000000}">
      <text>
        <r>
          <rPr>
            <b/>
            <sz val="8"/>
            <color indexed="8"/>
            <rFont val="Tahoma"/>
            <family val="2"/>
          </rPr>
          <t xml:space="preserve">Sila isi di sini
</t>
        </r>
        <r>
          <rPr>
            <i/>
            <sz val="8"/>
            <color indexed="8"/>
            <rFont val="Tahoma"/>
            <family val="2"/>
          </rPr>
          <t>Please fill in here</t>
        </r>
      </text>
    </comment>
    <comment ref="AV47" authorId="0" shapeId="0" xr:uid="{00000000-0006-0000-0500-00004E000000}">
      <text>
        <r>
          <rPr>
            <b/>
            <sz val="8"/>
            <color indexed="8"/>
            <rFont val="Tahoma"/>
            <family val="2"/>
          </rPr>
          <t xml:space="preserve">Sila isi di sini
</t>
        </r>
        <r>
          <rPr>
            <i/>
            <sz val="8"/>
            <color indexed="8"/>
            <rFont val="Tahoma"/>
            <family val="2"/>
          </rPr>
          <t>Please fill in here</t>
        </r>
      </text>
    </comment>
    <comment ref="BE47" authorId="0" shapeId="0" xr:uid="{00000000-0006-0000-0500-00004F000000}">
      <text>
        <r>
          <rPr>
            <b/>
            <sz val="8"/>
            <color indexed="8"/>
            <rFont val="Tahoma"/>
            <family val="2"/>
          </rPr>
          <t xml:space="preserve">Sila isi di sini
</t>
        </r>
        <r>
          <rPr>
            <i/>
            <sz val="8"/>
            <color indexed="8"/>
            <rFont val="Tahoma"/>
            <family val="2"/>
          </rPr>
          <t>Please fill in here</t>
        </r>
      </text>
    </comment>
    <comment ref="BN47" authorId="0" shapeId="0" xr:uid="{00000000-0006-0000-0500-000050000000}">
      <text>
        <r>
          <rPr>
            <b/>
            <sz val="8"/>
            <color indexed="8"/>
            <rFont val="Tahoma"/>
            <family val="2"/>
          </rPr>
          <t xml:space="preserve">Sila isi di sini
</t>
        </r>
        <r>
          <rPr>
            <i/>
            <sz val="8"/>
            <color indexed="8"/>
            <rFont val="Tahoma"/>
            <family val="2"/>
          </rPr>
          <t>Please fill in here</t>
        </r>
      </text>
    </comment>
    <comment ref="BV47" authorId="0" shapeId="0" xr:uid="{00000000-0006-0000-0500-000051000000}">
      <text>
        <r>
          <rPr>
            <b/>
            <sz val="8"/>
            <color indexed="8"/>
            <rFont val="Tahoma"/>
            <family val="2"/>
          </rPr>
          <t>Pengiraan automatik</t>
        </r>
        <r>
          <rPr>
            <i/>
            <sz val="8"/>
            <color indexed="8"/>
            <rFont val="Tahoma"/>
            <family val="2"/>
          </rPr>
          <t xml:space="preserve">
Automatic calculation</t>
        </r>
      </text>
    </comment>
    <comment ref="M49" authorId="2" shapeId="0" xr:uid="{00000000-0006-0000-0500-000053000000}">
      <text>
        <r>
          <rPr>
            <b/>
            <sz val="8"/>
            <rFont val="Tahoma"/>
            <family val="2"/>
          </rPr>
          <t xml:space="preserve">Sila isi di sini
</t>
        </r>
        <r>
          <rPr>
            <i/>
            <sz val="8"/>
            <color indexed="81"/>
            <rFont val="Tahoma"/>
            <family val="2"/>
          </rPr>
          <t>Please fill in here</t>
        </r>
      </text>
    </comment>
    <comment ref="U49" authorId="2" shapeId="0" xr:uid="{00000000-0006-0000-0500-000054000000}">
      <text>
        <r>
          <rPr>
            <b/>
            <sz val="8"/>
            <rFont val="Tahoma"/>
            <family val="2"/>
          </rPr>
          <t xml:space="preserve">Sila isi di sini
</t>
        </r>
        <r>
          <rPr>
            <i/>
            <sz val="8"/>
            <color indexed="81"/>
            <rFont val="Tahoma"/>
            <family val="2"/>
          </rPr>
          <t>Please fill in here</t>
        </r>
      </text>
    </comment>
    <comment ref="AD49" authorId="2" shapeId="0" xr:uid="{00000000-0006-0000-0500-000055000000}">
      <text>
        <r>
          <rPr>
            <b/>
            <sz val="8"/>
            <rFont val="Tahoma"/>
            <family val="2"/>
          </rPr>
          <t xml:space="preserve">Sila isi di sini
</t>
        </r>
        <r>
          <rPr>
            <i/>
            <sz val="8"/>
            <color indexed="81"/>
            <rFont val="Tahoma"/>
            <family val="2"/>
          </rPr>
          <t>Please fill in here</t>
        </r>
      </text>
    </comment>
    <comment ref="AM49" authorId="0" shapeId="0" xr:uid="{00000000-0006-0000-0500-000056000000}">
      <text>
        <r>
          <rPr>
            <b/>
            <sz val="8"/>
            <color indexed="8"/>
            <rFont val="Tahoma"/>
            <family val="2"/>
          </rPr>
          <t xml:space="preserve">Sila isi di sini
</t>
        </r>
        <r>
          <rPr>
            <i/>
            <sz val="8"/>
            <color indexed="8"/>
            <rFont val="Tahoma"/>
            <family val="2"/>
          </rPr>
          <t>Please fill in here</t>
        </r>
      </text>
    </comment>
    <comment ref="AV49" authorId="0" shapeId="0" xr:uid="{00000000-0006-0000-0500-000057000000}">
      <text>
        <r>
          <rPr>
            <b/>
            <sz val="8"/>
            <color indexed="8"/>
            <rFont val="Tahoma"/>
            <family val="2"/>
          </rPr>
          <t xml:space="preserve">Sila isi di sini
</t>
        </r>
        <r>
          <rPr>
            <i/>
            <sz val="8"/>
            <color indexed="8"/>
            <rFont val="Tahoma"/>
            <family val="2"/>
          </rPr>
          <t>Please fill in here</t>
        </r>
      </text>
    </comment>
    <comment ref="BE49" authorId="0" shapeId="0" xr:uid="{00000000-0006-0000-0500-000058000000}">
      <text>
        <r>
          <rPr>
            <b/>
            <sz val="8"/>
            <color indexed="8"/>
            <rFont val="Tahoma"/>
            <family val="2"/>
          </rPr>
          <t xml:space="preserve">Sila isi di sini
</t>
        </r>
        <r>
          <rPr>
            <i/>
            <sz val="8"/>
            <color indexed="8"/>
            <rFont val="Tahoma"/>
            <family val="2"/>
          </rPr>
          <t>Please fill in here</t>
        </r>
      </text>
    </comment>
    <comment ref="BN49" authorId="0" shapeId="0" xr:uid="{00000000-0006-0000-0500-000059000000}">
      <text>
        <r>
          <rPr>
            <b/>
            <sz val="8"/>
            <color indexed="8"/>
            <rFont val="Tahoma"/>
            <family val="2"/>
          </rPr>
          <t xml:space="preserve">Sila isi di sini
</t>
        </r>
        <r>
          <rPr>
            <i/>
            <sz val="8"/>
            <color indexed="8"/>
            <rFont val="Tahoma"/>
            <family val="2"/>
          </rPr>
          <t>Please fill in here</t>
        </r>
      </text>
    </comment>
    <comment ref="BV49" authorId="0" shapeId="0" xr:uid="{00000000-0006-0000-0500-00005A000000}">
      <text>
        <r>
          <rPr>
            <b/>
            <sz val="8"/>
            <color indexed="8"/>
            <rFont val="Tahoma"/>
            <family val="2"/>
          </rPr>
          <t xml:space="preserve">Pengiraan automatik
</t>
        </r>
        <r>
          <rPr>
            <i/>
            <sz val="8"/>
            <color indexed="8"/>
            <rFont val="Tahoma"/>
            <family val="2"/>
          </rPr>
          <t>Automatic calculation</t>
        </r>
        <r>
          <rPr>
            <b/>
            <i/>
            <sz val="8"/>
            <color indexed="8"/>
            <rFont val="Tahoma"/>
            <family val="2"/>
          </rPr>
          <t xml:space="preserve">
</t>
        </r>
      </text>
    </comment>
    <comment ref="M52" authorId="3" shapeId="0" xr:uid="{00000000-0006-0000-0500-00005C000000}">
      <text>
        <r>
          <rPr>
            <b/>
            <sz val="8"/>
            <color indexed="81"/>
            <rFont val="Tahoma"/>
            <family val="2"/>
          </rPr>
          <t xml:space="preserve">Sila isi di sini
</t>
        </r>
        <r>
          <rPr>
            <i/>
            <sz val="8"/>
            <color indexed="81"/>
            <rFont val="Tahoma"/>
            <family val="2"/>
          </rPr>
          <t>Please fill in here</t>
        </r>
      </text>
    </comment>
    <comment ref="U52" authorId="3" shapeId="0" xr:uid="{00000000-0006-0000-0500-00005D000000}">
      <text>
        <r>
          <rPr>
            <b/>
            <sz val="8"/>
            <color indexed="81"/>
            <rFont val="Tahoma"/>
            <family val="2"/>
          </rPr>
          <t xml:space="preserve">Sila isi di sini
</t>
        </r>
        <r>
          <rPr>
            <i/>
            <sz val="8"/>
            <color indexed="81"/>
            <rFont val="Tahoma"/>
            <family val="2"/>
          </rPr>
          <t>Please fill in here</t>
        </r>
      </text>
    </comment>
    <comment ref="AD52" authorId="3" shapeId="0" xr:uid="{00000000-0006-0000-0500-00005E000000}">
      <text>
        <r>
          <rPr>
            <b/>
            <sz val="8"/>
            <color indexed="81"/>
            <rFont val="Tahoma"/>
            <family val="2"/>
          </rPr>
          <t xml:space="preserve">Sila isi di sini
</t>
        </r>
        <r>
          <rPr>
            <i/>
            <sz val="8"/>
            <color indexed="81"/>
            <rFont val="Tahoma"/>
            <family val="2"/>
          </rPr>
          <t>Please fill in here</t>
        </r>
      </text>
    </comment>
    <comment ref="AM52" authorId="3" shapeId="0" xr:uid="{00000000-0006-0000-0500-00005F000000}">
      <text>
        <r>
          <rPr>
            <b/>
            <sz val="8"/>
            <color indexed="81"/>
            <rFont val="Tahoma"/>
            <family val="2"/>
          </rPr>
          <t xml:space="preserve">Sila isi di sini
</t>
        </r>
        <r>
          <rPr>
            <i/>
            <sz val="8"/>
            <color indexed="81"/>
            <rFont val="Tahoma"/>
            <family val="2"/>
          </rPr>
          <t>Please fill in here</t>
        </r>
      </text>
    </comment>
    <comment ref="AV52" authorId="3" shapeId="0" xr:uid="{00000000-0006-0000-0500-000060000000}">
      <text>
        <r>
          <rPr>
            <b/>
            <sz val="8"/>
            <color indexed="81"/>
            <rFont val="Tahoma"/>
            <family val="2"/>
          </rPr>
          <t xml:space="preserve">Sila isi di sini
</t>
        </r>
        <r>
          <rPr>
            <i/>
            <sz val="8"/>
            <color indexed="81"/>
            <rFont val="Tahoma"/>
            <family val="2"/>
          </rPr>
          <t>Please fill in here</t>
        </r>
      </text>
    </comment>
    <comment ref="BE52" authorId="3" shapeId="0" xr:uid="{00000000-0006-0000-0500-000061000000}">
      <text>
        <r>
          <rPr>
            <b/>
            <sz val="8"/>
            <color indexed="81"/>
            <rFont val="Tahoma"/>
            <family val="2"/>
          </rPr>
          <t xml:space="preserve">Sila isi di sini
</t>
        </r>
        <r>
          <rPr>
            <i/>
            <sz val="8"/>
            <color indexed="81"/>
            <rFont val="Tahoma"/>
            <family val="2"/>
          </rPr>
          <t>Please fill in here</t>
        </r>
      </text>
    </comment>
    <comment ref="BN52" authorId="3" shapeId="0" xr:uid="{00000000-0006-0000-0500-000062000000}">
      <text>
        <r>
          <rPr>
            <b/>
            <sz val="8"/>
            <color indexed="81"/>
            <rFont val="Tahoma"/>
            <family val="2"/>
          </rPr>
          <t xml:space="preserve">Sila isi di sini
</t>
        </r>
        <r>
          <rPr>
            <i/>
            <sz val="8"/>
            <color indexed="81"/>
            <rFont val="Tahoma"/>
            <family val="2"/>
          </rPr>
          <t>Please fill in here</t>
        </r>
      </text>
    </comment>
    <comment ref="BV52" authorId="3" shapeId="0" xr:uid="{00000000-0006-0000-0500-000063000000}">
      <text>
        <r>
          <rPr>
            <b/>
            <sz val="8"/>
            <color indexed="81"/>
            <rFont val="Tahoma"/>
            <family val="2"/>
          </rPr>
          <t xml:space="preserve">Pengiraan automatik
</t>
        </r>
        <r>
          <rPr>
            <i/>
            <sz val="8"/>
            <color indexed="81"/>
            <rFont val="Tahoma"/>
            <family val="2"/>
          </rPr>
          <t>Automatic calculation</t>
        </r>
      </text>
    </comment>
    <comment ref="M56" authorId="0" shapeId="0" xr:uid="{00000000-0006-0000-0500-00006E000000}">
      <text>
        <r>
          <rPr>
            <b/>
            <sz val="8"/>
            <color indexed="8"/>
            <rFont val="Tahoma"/>
            <family val="2"/>
          </rPr>
          <t xml:space="preserve">Sila isi di sini
</t>
        </r>
        <r>
          <rPr>
            <i/>
            <sz val="8"/>
            <color indexed="8"/>
            <rFont val="Tahoma"/>
            <family val="2"/>
          </rPr>
          <t>Please fill in here</t>
        </r>
      </text>
    </comment>
    <comment ref="U56" authorId="0" shapeId="0" xr:uid="{00000000-0006-0000-0500-00006F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56" authorId="0" shapeId="0" xr:uid="{00000000-0006-0000-0500-000070000000}">
      <text>
        <r>
          <rPr>
            <b/>
            <sz val="8"/>
            <color indexed="8"/>
            <rFont val="Tahoma"/>
            <family val="2"/>
          </rPr>
          <t xml:space="preserve">Sila isi di sini
</t>
        </r>
        <r>
          <rPr>
            <i/>
            <sz val="8"/>
            <color indexed="8"/>
            <rFont val="Tahoma"/>
            <family val="2"/>
          </rPr>
          <t>Please fill in here</t>
        </r>
      </text>
    </comment>
    <comment ref="AM56" authorId="0" shapeId="0" xr:uid="{00000000-0006-0000-0500-000071000000}">
      <text>
        <r>
          <rPr>
            <b/>
            <sz val="8"/>
            <color indexed="8"/>
            <rFont val="Tahoma"/>
            <family val="2"/>
          </rPr>
          <t xml:space="preserve">Sila isi di sini
</t>
        </r>
        <r>
          <rPr>
            <i/>
            <sz val="8"/>
            <color indexed="8"/>
            <rFont val="Tahoma"/>
            <family val="2"/>
          </rPr>
          <t>Please fill in here</t>
        </r>
      </text>
    </comment>
    <comment ref="AV56" authorId="0" shapeId="0" xr:uid="{00000000-0006-0000-0500-000072000000}">
      <text>
        <r>
          <rPr>
            <b/>
            <sz val="8"/>
            <color indexed="8"/>
            <rFont val="Tahoma"/>
            <family val="2"/>
          </rPr>
          <t xml:space="preserve">Sila isi di sini
</t>
        </r>
        <r>
          <rPr>
            <i/>
            <sz val="8"/>
            <color indexed="8"/>
            <rFont val="Tahoma"/>
            <family val="2"/>
          </rPr>
          <t>Please fill in here</t>
        </r>
      </text>
    </comment>
    <comment ref="BE56" authorId="0" shapeId="0" xr:uid="{00000000-0006-0000-0500-000073000000}">
      <text>
        <r>
          <rPr>
            <b/>
            <sz val="8"/>
            <color indexed="8"/>
            <rFont val="Tahoma"/>
            <family val="2"/>
          </rPr>
          <t xml:space="preserve">Sila isi di sini
</t>
        </r>
        <r>
          <rPr>
            <i/>
            <sz val="8"/>
            <color indexed="8"/>
            <rFont val="Tahoma"/>
            <family val="2"/>
          </rPr>
          <t>Please fill in here</t>
        </r>
      </text>
    </comment>
    <comment ref="BN56" authorId="0" shapeId="0" xr:uid="{00000000-0006-0000-0500-000074000000}">
      <text>
        <r>
          <rPr>
            <b/>
            <sz val="8"/>
            <color indexed="8"/>
            <rFont val="Tahoma"/>
            <family val="2"/>
          </rPr>
          <t xml:space="preserve">Sila isi di sini
</t>
        </r>
        <r>
          <rPr>
            <i/>
            <sz val="8"/>
            <color indexed="8"/>
            <rFont val="Tahoma"/>
            <family val="2"/>
          </rPr>
          <t>Please fill in here</t>
        </r>
      </text>
    </comment>
    <comment ref="BV56" authorId="0" shapeId="0" xr:uid="{00000000-0006-0000-0500-000075000000}">
      <text>
        <r>
          <rPr>
            <b/>
            <sz val="8"/>
            <color indexed="8"/>
            <rFont val="Tahoma"/>
            <family val="2"/>
          </rPr>
          <t xml:space="preserve">Pengiraan automatik
</t>
        </r>
        <r>
          <rPr>
            <i/>
            <sz val="8"/>
            <color indexed="8"/>
            <rFont val="Tahoma"/>
            <family val="2"/>
          </rPr>
          <t>Automatic calculation</t>
        </r>
      </text>
    </comment>
    <comment ref="M59" authorId="0" shapeId="0" xr:uid="{00000000-0006-0000-0500-000077000000}">
      <text>
        <r>
          <rPr>
            <b/>
            <sz val="8"/>
            <color indexed="8"/>
            <rFont val="Tahoma"/>
            <family val="2"/>
          </rPr>
          <t xml:space="preserve">Sila isi di sini
</t>
        </r>
        <r>
          <rPr>
            <i/>
            <sz val="8"/>
            <color indexed="8"/>
            <rFont val="Tahoma"/>
            <family val="2"/>
          </rPr>
          <t>Please fill in here</t>
        </r>
      </text>
    </comment>
    <comment ref="U59" authorId="0" shapeId="0" xr:uid="{00000000-0006-0000-0500-000078000000}">
      <text>
        <r>
          <rPr>
            <b/>
            <sz val="8"/>
            <color indexed="8"/>
            <rFont val="Tahoma"/>
            <family val="2"/>
          </rPr>
          <t xml:space="preserve">Sila isi di sini
</t>
        </r>
        <r>
          <rPr>
            <i/>
            <sz val="8"/>
            <color indexed="8"/>
            <rFont val="Tahoma"/>
            <family val="2"/>
          </rPr>
          <t>Please fill in here</t>
        </r>
      </text>
    </comment>
    <comment ref="AM59" authorId="0" shapeId="0" xr:uid="{00000000-0006-0000-0500-000079000000}">
      <text>
        <r>
          <rPr>
            <b/>
            <sz val="8"/>
            <color indexed="8"/>
            <rFont val="Tahoma"/>
            <family val="2"/>
          </rPr>
          <t xml:space="preserve">Sila isi di sini
</t>
        </r>
        <r>
          <rPr>
            <i/>
            <sz val="8"/>
            <color indexed="8"/>
            <rFont val="Tahoma"/>
            <family val="2"/>
          </rPr>
          <t>Please fill in here</t>
        </r>
      </text>
    </comment>
    <comment ref="AV59" authorId="0" shapeId="0" xr:uid="{00000000-0006-0000-0500-00007A000000}">
      <text>
        <r>
          <rPr>
            <b/>
            <sz val="8"/>
            <color indexed="8"/>
            <rFont val="Tahoma"/>
            <family val="2"/>
          </rPr>
          <t xml:space="preserve">Sila isi di sini
</t>
        </r>
        <r>
          <rPr>
            <i/>
            <sz val="8"/>
            <color indexed="8"/>
            <rFont val="Tahoma"/>
            <family val="2"/>
          </rPr>
          <t>Please fill in here</t>
        </r>
      </text>
    </comment>
    <comment ref="BE59" authorId="0" shapeId="0" xr:uid="{00000000-0006-0000-0500-00007B000000}">
      <text>
        <r>
          <rPr>
            <b/>
            <sz val="8"/>
            <color indexed="8"/>
            <rFont val="Tahoma"/>
            <family val="2"/>
          </rPr>
          <t xml:space="preserve">Sila isi di sini
</t>
        </r>
        <r>
          <rPr>
            <i/>
            <sz val="8"/>
            <color indexed="8"/>
            <rFont val="Tahoma"/>
            <family val="2"/>
          </rPr>
          <t>Please fill in here</t>
        </r>
      </text>
    </comment>
    <comment ref="BN59" authorId="0" shapeId="0" xr:uid="{00000000-0006-0000-0500-00007C000000}">
      <text>
        <r>
          <rPr>
            <b/>
            <sz val="8"/>
            <color indexed="8"/>
            <rFont val="Tahoma"/>
            <family val="2"/>
          </rPr>
          <t xml:space="preserve">Sila isi di sini
</t>
        </r>
        <r>
          <rPr>
            <i/>
            <sz val="8"/>
            <color indexed="8"/>
            <rFont val="Tahoma"/>
            <family val="2"/>
          </rPr>
          <t>Please fill in here</t>
        </r>
      </text>
    </comment>
    <comment ref="BV59" authorId="0" shapeId="0" xr:uid="{00000000-0006-0000-0500-00007D000000}">
      <text>
        <r>
          <rPr>
            <b/>
            <sz val="8"/>
            <color indexed="8"/>
            <rFont val="Tahoma"/>
            <family val="2"/>
          </rPr>
          <t xml:space="preserve">Pengiraan automatik
</t>
        </r>
        <r>
          <rPr>
            <i/>
            <sz val="8"/>
            <color indexed="8"/>
            <rFont val="Tahoma"/>
            <family val="2"/>
          </rPr>
          <t>Automatic calculation</t>
        </r>
      </text>
    </comment>
    <comment ref="M62" authorId="0" shapeId="0" xr:uid="{00000000-0006-0000-0500-00007F000000}">
      <text>
        <r>
          <rPr>
            <b/>
            <sz val="8"/>
            <color indexed="8"/>
            <rFont val="Tahoma"/>
            <family val="2"/>
          </rPr>
          <t xml:space="preserve">Sila isi di sini
</t>
        </r>
        <r>
          <rPr>
            <i/>
            <sz val="8"/>
            <color indexed="8"/>
            <rFont val="Tahoma"/>
            <family val="2"/>
          </rPr>
          <t>Please fill in here</t>
        </r>
      </text>
    </comment>
    <comment ref="U62" authorId="0" shapeId="0" xr:uid="{00000000-0006-0000-0500-000080000000}">
      <text>
        <r>
          <rPr>
            <b/>
            <sz val="8"/>
            <color indexed="8"/>
            <rFont val="Tahoma"/>
            <family val="2"/>
          </rPr>
          <t xml:space="preserve">Sila isi di sini
</t>
        </r>
        <r>
          <rPr>
            <i/>
            <sz val="8"/>
            <color indexed="8"/>
            <rFont val="Tahoma"/>
            <family val="2"/>
          </rPr>
          <t>Please fill in here</t>
        </r>
      </text>
    </comment>
    <comment ref="AM62" authorId="0" shapeId="0" xr:uid="{00000000-0006-0000-0500-000081000000}">
      <text>
        <r>
          <rPr>
            <b/>
            <sz val="8"/>
            <color indexed="8"/>
            <rFont val="Tahoma"/>
            <family val="2"/>
          </rPr>
          <t xml:space="preserve">Sila isi di sini
</t>
        </r>
        <r>
          <rPr>
            <i/>
            <sz val="8"/>
            <color indexed="8"/>
            <rFont val="Tahoma"/>
            <family val="2"/>
          </rPr>
          <t>Please fill in here</t>
        </r>
      </text>
    </comment>
    <comment ref="AV62" authorId="0" shapeId="0" xr:uid="{00000000-0006-0000-0500-000082000000}">
      <text>
        <r>
          <rPr>
            <b/>
            <sz val="8"/>
            <color indexed="8"/>
            <rFont val="Tahoma"/>
            <family val="2"/>
          </rPr>
          <t xml:space="preserve">Sila isi di sini
</t>
        </r>
        <r>
          <rPr>
            <i/>
            <sz val="8"/>
            <color indexed="8"/>
            <rFont val="Tahoma"/>
            <family val="2"/>
          </rPr>
          <t>Please fill in here</t>
        </r>
      </text>
    </comment>
    <comment ref="BE62" authorId="0" shapeId="0" xr:uid="{00000000-0006-0000-0500-000083000000}">
      <text>
        <r>
          <rPr>
            <b/>
            <sz val="8"/>
            <color rgb="FF000000"/>
            <rFont val="Tahoma"/>
            <family val="2"/>
          </rPr>
          <t xml:space="preserve">Sila isi di sini
</t>
        </r>
        <r>
          <rPr>
            <i/>
            <sz val="8"/>
            <color rgb="FF000000"/>
            <rFont val="Tahoma"/>
            <family val="2"/>
          </rPr>
          <t>Please fill in here</t>
        </r>
      </text>
    </comment>
    <comment ref="BN62" authorId="0" shapeId="0" xr:uid="{00000000-0006-0000-0500-000084000000}">
      <text>
        <r>
          <rPr>
            <b/>
            <sz val="8"/>
            <color indexed="8"/>
            <rFont val="Tahoma"/>
            <family val="2"/>
          </rPr>
          <t xml:space="preserve">Sila isi di sini
</t>
        </r>
        <r>
          <rPr>
            <i/>
            <sz val="8"/>
            <color indexed="8"/>
            <rFont val="Tahoma"/>
            <family val="2"/>
          </rPr>
          <t>Please fill in here</t>
        </r>
      </text>
    </comment>
    <comment ref="BV62" authorId="0" shapeId="0" xr:uid="{00000000-0006-0000-0500-000085000000}">
      <text>
        <r>
          <rPr>
            <b/>
            <sz val="8"/>
            <color indexed="8"/>
            <rFont val="Tahoma"/>
            <family val="2"/>
          </rPr>
          <t xml:space="preserve">Pengiraan automatik
</t>
        </r>
        <r>
          <rPr>
            <i/>
            <sz val="8"/>
            <color indexed="8"/>
            <rFont val="Tahoma"/>
            <family val="2"/>
          </rPr>
          <t>Automatic calculation</t>
        </r>
      </text>
    </comment>
    <comment ref="M64" authorId="0" shapeId="0" xr:uid="{00000000-0006-0000-0500-000087000000}">
      <text>
        <r>
          <rPr>
            <b/>
            <sz val="8"/>
            <color indexed="8"/>
            <rFont val="Tahoma"/>
            <family val="2"/>
          </rPr>
          <t xml:space="preserve">Sila isi di sini
</t>
        </r>
        <r>
          <rPr>
            <i/>
            <sz val="8"/>
            <color indexed="8"/>
            <rFont val="Tahoma"/>
            <family val="2"/>
          </rPr>
          <t>Please fill in here</t>
        </r>
      </text>
    </comment>
    <comment ref="U64" authorId="0" shapeId="0" xr:uid="{00000000-0006-0000-0500-000088000000}">
      <text>
        <r>
          <rPr>
            <b/>
            <sz val="8"/>
            <color indexed="8"/>
            <rFont val="Tahoma"/>
            <family val="2"/>
          </rPr>
          <t xml:space="preserve">Sila isi di sini
</t>
        </r>
        <r>
          <rPr>
            <i/>
            <sz val="8"/>
            <color indexed="8"/>
            <rFont val="Tahoma"/>
            <family val="2"/>
          </rPr>
          <t>Please fill in here</t>
        </r>
      </text>
    </comment>
    <comment ref="AM64" authorId="0" shapeId="0" xr:uid="{00000000-0006-0000-0500-000089000000}">
      <text>
        <r>
          <rPr>
            <b/>
            <sz val="8"/>
            <color indexed="8"/>
            <rFont val="Tahoma"/>
            <family val="2"/>
          </rPr>
          <t xml:space="preserve">Sila isi di sini
</t>
        </r>
        <r>
          <rPr>
            <i/>
            <sz val="8"/>
            <color indexed="8"/>
            <rFont val="Tahoma"/>
            <family val="2"/>
          </rPr>
          <t>Please fill in here</t>
        </r>
      </text>
    </comment>
    <comment ref="AV64" authorId="0" shapeId="0" xr:uid="{00000000-0006-0000-0500-00008A000000}">
      <text>
        <r>
          <rPr>
            <b/>
            <sz val="8"/>
            <color indexed="8"/>
            <rFont val="Tahoma"/>
            <family val="2"/>
          </rPr>
          <t xml:space="preserve">Sila isi di sini
</t>
        </r>
        <r>
          <rPr>
            <i/>
            <sz val="8"/>
            <color indexed="8"/>
            <rFont val="Tahoma"/>
            <family val="2"/>
          </rPr>
          <t>Please fill in here</t>
        </r>
      </text>
    </comment>
    <comment ref="BE64" authorId="0" shapeId="0" xr:uid="{00000000-0006-0000-0500-00008B000000}">
      <text>
        <r>
          <rPr>
            <b/>
            <sz val="8"/>
            <color rgb="FF000000"/>
            <rFont val="Tahoma"/>
            <family val="2"/>
          </rPr>
          <t xml:space="preserve">Sila isi di sini
</t>
        </r>
        <r>
          <rPr>
            <i/>
            <sz val="8"/>
            <color rgb="FF000000"/>
            <rFont val="Tahoma"/>
            <family val="2"/>
          </rPr>
          <t>Please fill in here</t>
        </r>
      </text>
    </comment>
    <comment ref="BV64" authorId="0" shapeId="0" xr:uid="{00000000-0006-0000-0500-00008C000000}">
      <text>
        <r>
          <rPr>
            <b/>
            <sz val="8"/>
            <color indexed="8"/>
            <rFont val="Tahoma"/>
            <family val="2"/>
          </rPr>
          <t xml:space="preserve">Pengiraan automatik
</t>
        </r>
        <r>
          <rPr>
            <i/>
            <sz val="8"/>
            <color indexed="8"/>
            <rFont val="Tahoma"/>
            <family val="2"/>
          </rPr>
          <t>Automatic calculation</t>
        </r>
      </text>
    </comment>
    <comment ref="M67" authorId="0" shapeId="0" xr:uid="{00000000-0006-0000-0500-00008D000000}">
      <text>
        <r>
          <rPr>
            <b/>
            <sz val="8"/>
            <color indexed="8"/>
            <rFont val="Tahoma"/>
            <family val="2"/>
          </rPr>
          <t xml:space="preserve">Sila isi di sini
</t>
        </r>
        <r>
          <rPr>
            <i/>
            <sz val="8"/>
            <color indexed="8"/>
            <rFont val="Tahoma"/>
            <family val="2"/>
          </rPr>
          <t>Please fill in here</t>
        </r>
      </text>
    </comment>
    <comment ref="U67" authorId="0" shapeId="0" xr:uid="{00000000-0006-0000-0500-00008E000000}">
      <text>
        <r>
          <rPr>
            <b/>
            <sz val="8"/>
            <color indexed="8"/>
            <rFont val="Tahoma"/>
            <family val="2"/>
          </rPr>
          <t xml:space="preserve">Sila isi di sini
</t>
        </r>
        <r>
          <rPr>
            <i/>
            <sz val="8"/>
            <color indexed="8"/>
            <rFont val="Tahoma"/>
            <family val="2"/>
          </rPr>
          <t>Please fill in here</t>
        </r>
      </text>
    </comment>
    <comment ref="AD67" authorId="0" shapeId="0" xr:uid="{00000000-0006-0000-0500-00008F000000}">
      <text>
        <r>
          <rPr>
            <b/>
            <sz val="8"/>
            <color indexed="8"/>
            <rFont val="Tahoma"/>
            <family val="2"/>
          </rPr>
          <t xml:space="preserve">Sila isi di sini
</t>
        </r>
        <r>
          <rPr>
            <i/>
            <sz val="8"/>
            <color indexed="8"/>
            <rFont val="Tahoma"/>
            <family val="2"/>
          </rPr>
          <t>Please fill in here</t>
        </r>
      </text>
    </comment>
    <comment ref="AM67" authorId="0" shapeId="0" xr:uid="{00000000-0006-0000-0500-000090000000}">
      <text>
        <r>
          <rPr>
            <b/>
            <sz val="8"/>
            <color indexed="8"/>
            <rFont val="Tahoma"/>
            <family val="2"/>
          </rPr>
          <t xml:space="preserve">Sila isi di sini
</t>
        </r>
        <r>
          <rPr>
            <i/>
            <sz val="8"/>
            <color indexed="8"/>
            <rFont val="Tahoma"/>
            <family val="2"/>
          </rPr>
          <t>Please fill in here</t>
        </r>
      </text>
    </comment>
    <comment ref="AV67" authorId="0" shapeId="0" xr:uid="{00000000-0006-0000-0500-000091000000}">
      <text>
        <r>
          <rPr>
            <b/>
            <sz val="8"/>
            <color indexed="8"/>
            <rFont val="Tahoma"/>
            <family val="2"/>
          </rPr>
          <t xml:space="preserve">Sila isi di sini
</t>
        </r>
        <r>
          <rPr>
            <i/>
            <sz val="8"/>
            <color indexed="8"/>
            <rFont val="Tahoma"/>
            <family val="2"/>
          </rPr>
          <t>Please fill in here</t>
        </r>
      </text>
    </comment>
    <comment ref="BE67" authorId="0" shapeId="0" xr:uid="{00000000-0006-0000-0500-000092000000}">
      <text>
        <r>
          <rPr>
            <b/>
            <sz val="8"/>
            <color indexed="8"/>
            <rFont val="Tahoma"/>
            <family val="2"/>
          </rPr>
          <t xml:space="preserve">Sila isi di sini
</t>
        </r>
        <r>
          <rPr>
            <i/>
            <sz val="8"/>
            <color indexed="8"/>
            <rFont val="Tahoma"/>
            <family val="2"/>
          </rPr>
          <t>Please fill in here</t>
        </r>
      </text>
    </comment>
    <comment ref="BN67" authorId="0" shapeId="0" xr:uid="{00000000-0006-0000-0500-000093000000}">
      <text>
        <r>
          <rPr>
            <b/>
            <sz val="8"/>
            <color indexed="8"/>
            <rFont val="Tahoma"/>
            <family val="2"/>
          </rPr>
          <t xml:space="preserve">Sila isi di sini
</t>
        </r>
        <r>
          <rPr>
            <i/>
            <sz val="8"/>
            <color indexed="8"/>
            <rFont val="Tahoma"/>
            <family val="2"/>
          </rPr>
          <t>Please fill in here</t>
        </r>
      </text>
    </comment>
    <comment ref="BV67" authorId="0" shapeId="0" xr:uid="{00000000-0006-0000-0500-000094000000}">
      <text>
        <r>
          <rPr>
            <b/>
            <sz val="8"/>
            <color indexed="8"/>
            <rFont val="Tahoma"/>
            <family val="2"/>
          </rPr>
          <t xml:space="preserve">Pengiraan automatik
</t>
        </r>
        <r>
          <rPr>
            <i/>
            <sz val="8"/>
            <color indexed="8"/>
            <rFont val="Tahoma"/>
            <family val="2"/>
          </rPr>
          <t>Automatic calculation</t>
        </r>
      </text>
    </comment>
    <comment ref="M69" authorId="0" shapeId="0" xr:uid="{00000000-0006-0000-0500-000096000000}">
      <text>
        <r>
          <rPr>
            <b/>
            <sz val="8"/>
            <color indexed="8"/>
            <rFont val="Tahoma"/>
            <family val="2"/>
          </rPr>
          <t xml:space="preserve">Pengiraan automatik
</t>
        </r>
        <r>
          <rPr>
            <i/>
            <sz val="8"/>
            <color indexed="8"/>
            <rFont val="Tahoma"/>
            <family val="2"/>
          </rPr>
          <t>Automatic calculation</t>
        </r>
      </text>
    </comment>
    <comment ref="U69" authorId="0" shapeId="0" xr:uid="{00000000-0006-0000-0500-000097000000}">
      <text>
        <r>
          <rPr>
            <b/>
            <sz val="8"/>
            <color indexed="8"/>
            <rFont val="Tahoma"/>
            <family val="2"/>
          </rPr>
          <t xml:space="preserve">Pengiraan automatik
</t>
        </r>
        <r>
          <rPr>
            <i/>
            <sz val="8"/>
            <color indexed="8"/>
            <rFont val="Tahoma"/>
            <family val="2"/>
          </rPr>
          <t>Automatic calculation</t>
        </r>
      </text>
    </comment>
    <comment ref="AD69" authorId="2" shapeId="0" xr:uid="{00000000-0006-0000-0500-000098000000}">
      <text>
        <r>
          <rPr>
            <b/>
            <sz val="8"/>
            <rFont val="Tahoma"/>
            <family val="2"/>
          </rPr>
          <t xml:space="preserve">Pengiraan automatik
</t>
        </r>
        <r>
          <rPr>
            <i/>
            <sz val="8"/>
            <color indexed="81"/>
            <rFont val="Tahoma"/>
            <family val="2"/>
          </rPr>
          <t>Automatic calculation</t>
        </r>
      </text>
    </comment>
    <comment ref="AM69" authorId="2" shapeId="0" xr:uid="{00000000-0006-0000-0500-000099000000}">
      <text>
        <r>
          <rPr>
            <b/>
            <sz val="8"/>
            <rFont val="Tahoma"/>
            <family val="2"/>
          </rPr>
          <t xml:space="preserve">Pengiraan automatik
</t>
        </r>
        <r>
          <rPr>
            <i/>
            <sz val="8"/>
            <color indexed="81"/>
            <rFont val="Tahoma"/>
            <family val="2"/>
          </rPr>
          <t>Automatic calculation</t>
        </r>
      </text>
    </comment>
    <comment ref="AV69" authorId="2" shapeId="0" xr:uid="{00000000-0006-0000-0500-00009A000000}">
      <text>
        <r>
          <rPr>
            <b/>
            <sz val="8"/>
            <rFont val="Tahoma"/>
            <family val="2"/>
          </rPr>
          <t xml:space="preserve">Pengiraan automatik
</t>
        </r>
        <r>
          <rPr>
            <i/>
            <sz val="8"/>
            <color indexed="81"/>
            <rFont val="Tahoma"/>
            <family val="2"/>
          </rPr>
          <t>Automatic calculation</t>
        </r>
      </text>
    </comment>
    <comment ref="BE69" authorId="2" shapeId="0" xr:uid="{00000000-0006-0000-0500-00009B000000}">
      <text>
        <r>
          <rPr>
            <b/>
            <sz val="8"/>
            <rFont val="Tahoma"/>
            <family val="2"/>
          </rPr>
          <t xml:space="preserve">Pengiraan automatik
</t>
        </r>
        <r>
          <rPr>
            <i/>
            <sz val="8"/>
            <color indexed="81"/>
            <rFont val="Tahoma"/>
            <family val="2"/>
          </rPr>
          <t>Automatic calculation</t>
        </r>
      </text>
    </comment>
    <comment ref="BN69" authorId="2" shapeId="0" xr:uid="{00000000-0006-0000-0500-00009C000000}">
      <text>
        <r>
          <rPr>
            <b/>
            <sz val="8"/>
            <rFont val="Tahoma"/>
            <family val="2"/>
          </rPr>
          <t xml:space="preserve">Pengiraan automatik
</t>
        </r>
        <r>
          <rPr>
            <i/>
            <sz val="8"/>
            <color indexed="81"/>
            <rFont val="Tahoma"/>
            <family val="2"/>
          </rPr>
          <t>Automatic calculation</t>
        </r>
      </text>
    </comment>
    <comment ref="BV69" authorId="2" shapeId="0" xr:uid="{00000000-0006-0000-0500-00009D000000}">
      <text>
        <r>
          <rPr>
            <b/>
            <sz val="8"/>
            <rFont val="Tahoma"/>
            <family val="2"/>
          </rPr>
          <t xml:space="preserve">Pengiraan automatik
</t>
        </r>
        <r>
          <rPr>
            <i/>
            <sz val="8"/>
            <color indexed="81"/>
            <rFont val="Tahoma"/>
            <family val="2"/>
          </rPr>
          <t>Automatic calculation</t>
        </r>
      </text>
    </comment>
    <comment ref="U73" authorId="3" shapeId="0" xr:uid="{8A962EE7-79C8-4238-B9D0-908903875B07}">
      <text>
        <r>
          <rPr>
            <b/>
            <sz val="8"/>
            <color indexed="81"/>
            <rFont val="Tahoma"/>
            <family val="2"/>
          </rPr>
          <t xml:space="preserve">Sila isi di sini
</t>
        </r>
        <r>
          <rPr>
            <i/>
            <sz val="8"/>
            <color indexed="81"/>
            <rFont val="Tahoma"/>
            <family val="2"/>
          </rPr>
          <t>Please fill in here</t>
        </r>
      </text>
    </comment>
    <comment ref="AD73" authorId="3" shapeId="0" xr:uid="{40E9FC8A-41AC-4278-85B8-D6117F5C75EE}">
      <text>
        <r>
          <rPr>
            <b/>
            <sz val="8"/>
            <color indexed="81"/>
            <rFont val="Tahoma"/>
            <family val="2"/>
          </rPr>
          <t xml:space="preserve">Sila isi di sini
</t>
        </r>
        <r>
          <rPr>
            <i/>
            <sz val="8"/>
            <color indexed="81"/>
            <rFont val="Tahoma"/>
            <family val="2"/>
          </rPr>
          <t>Please fill in here</t>
        </r>
      </text>
    </comment>
    <comment ref="AM73" authorId="3" shapeId="0" xr:uid="{1B2BE543-D472-4592-8244-DE3568937278}">
      <text>
        <r>
          <rPr>
            <b/>
            <sz val="8"/>
            <color indexed="81"/>
            <rFont val="Tahoma"/>
            <family val="2"/>
          </rPr>
          <t xml:space="preserve">Sila isi di sini
</t>
        </r>
        <r>
          <rPr>
            <i/>
            <sz val="8"/>
            <color indexed="81"/>
            <rFont val="Tahoma"/>
            <family val="2"/>
          </rPr>
          <t>Please fill in here</t>
        </r>
      </text>
    </comment>
    <comment ref="BE73" authorId="3" shapeId="0" xr:uid="{228D7E55-EB5A-450B-8AEE-875BB14B21F1}">
      <text>
        <r>
          <rPr>
            <b/>
            <sz val="8"/>
            <color indexed="81"/>
            <rFont val="Tahoma"/>
            <family val="2"/>
          </rPr>
          <t xml:space="preserve">Sila isi di sini
</t>
        </r>
        <r>
          <rPr>
            <i/>
            <sz val="8"/>
            <color indexed="81"/>
            <rFont val="Tahoma"/>
            <family val="2"/>
          </rPr>
          <t>Please fill in here</t>
        </r>
      </text>
    </comment>
    <comment ref="BN73" authorId="3" shapeId="0" xr:uid="{4184FAB2-44F4-45BF-89EC-47C018E64815}">
      <text>
        <r>
          <rPr>
            <b/>
            <sz val="8"/>
            <color indexed="81"/>
            <rFont val="Tahoma"/>
            <family val="2"/>
          </rPr>
          <t xml:space="preserve">Sila isi di sini
</t>
        </r>
        <r>
          <rPr>
            <i/>
            <sz val="8"/>
            <color indexed="81"/>
            <rFont val="Tahoma"/>
            <family val="2"/>
          </rPr>
          <t>Please fill in here</t>
        </r>
      </text>
    </comment>
    <comment ref="BV73" authorId="3" shapeId="0" xr:uid="{0B155A42-5305-479B-A1EF-C8B6B0AB59C4}">
      <text>
        <r>
          <rPr>
            <b/>
            <sz val="8"/>
            <color indexed="81"/>
            <rFont val="Tahoma"/>
            <family val="2"/>
          </rPr>
          <t>Pengiraan automatik</t>
        </r>
        <r>
          <rPr>
            <sz val="8"/>
            <color indexed="81"/>
            <rFont val="Tahoma"/>
            <family val="2"/>
          </rPr>
          <t xml:space="preserve">
</t>
        </r>
        <r>
          <rPr>
            <i/>
            <sz val="8"/>
            <color indexed="81"/>
            <rFont val="Tahoma"/>
            <family val="2"/>
          </rPr>
          <t>Automatic calculation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00000000-0006-0000-0600-000001000000}">
      <text>
        <r>
          <rPr>
            <b/>
            <sz val="8"/>
            <color rgb="FF000000"/>
            <rFont val="Tahoma"/>
            <family val="2"/>
          </rPr>
          <t xml:space="preserve">Sila isi di sini
</t>
        </r>
        <r>
          <rPr>
            <i/>
            <sz val="8"/>
            <color rgb="FF000000"/>
            <rFont val="Tahoma"/>
            <family val="2"/>
          </rPr>
          <t>Please fill in here</t>
        </r>
      </text>
    </comment>
    <comment ref="O17" authorId="0" shapeId="0" xr:uid="{00000000-0006-0000-0600-000002000000}">
      <text>
        <r>
          <rPr>
            <b/>
            <sz val="8"/>
            <color indexed="8"/>
            <rFont val="Tahoma"/>
            <family val="2"/>
          </rPr>
          <t xml:space="preserve">Sila isi di sini
</t>
        </r>
        <r>
          <rPr>
            <i/>
            <sz val="8"/>
            <color indexed="8"/>
            <rFont val="Tahoma"/>
            <family val="2"/>
          </rPr>
          <t>Please fill in here</t>
        </r>
      </text>
    </comment>
    <comment ref="S17" authorId="0" shapeId="0" xr:uid="{00000000-0006-0000-0600-000003000000}">
      <text>
        <r>
          <rPr>
            <b/>
            <sz val="8"/>
            <color indexed="8"/>
            <rFont val="Tahoma"/>
            <family val="2"/>
          </rPr>
          <t xml:space="preserve">Pengiraan automatik
</t>
        </r>
        <r>
          <rPr>
            <i/>
            <sz val="8"/>
            <color indexed="8"/>
            <rFont val="Tahoma"/>
            <family val="2"/>
          </rPr>
          <t>Automatic calculation</t>
        </r>
      </text>
    </comment>
    <comment ref="K21" authorId="0" shapeId="0" xr:uid="{00000000-0006-0000-0600-000004000000}">
      <text>
        <r>
          <rPr>
            <b/>
            <sz val="8"/>
            <color indexed="8"/>
            <rFont val="Tahoma"/>
            <family val="2"/>
          </rPr>
          <t xml:space="preserve">Sila isi di sini
</t>
        </r>
        <r>
          <rPr>
            <i/>
            <sz val="8"/>
            <color indexed="8"/>
            <rFont val="Tahoma"/>
            <family val="2"/>
          </rPr>
          <t>Please fill in here</t>
        </r>
      </text>
    </comment>
    <comment ref="O21" authorId="0" shapeId="0" xr:uid="{00000000-0006-0000-0600-000005000000}">
      <text>
        <r>
          <rPr>
            <b/>
            <sz val="8"/>
            <color indexed="8"/>
            <rFont val="Tahoma"/>
            <family val="2"/>
          </rPr>
          <t xml:space="preserve">Sila isi di sini
</t>
        </r>
        <r>
          <rPr>
            <i/>
            <sz val="8"/>
            <color indexed="8"/>
            <rFont val="Tahoma"/>
            <family val="2"/>
          </rPr>
          <t>Please fill in here</t>
        </r>
      </text>
    </comment>
    <comment ref="S21" authorId="0" shapeId="0" xr:uid="{00000000-0006-0000-0600-000006000000}">
      <text>
        <r>
          <rPr>
            <b/>
            <sz val="8"/>
            <color indexed="8"/>
            <rFont val="Tahoma"/>
            <family val="2"/>
          </rPr>
          <t xml:space="preserve">Pengiraan automatik
</t>
        </r>
        <r>
          <rPr>
            <i/>
            <sz val="8"/>
            <color indexed="8"/>
            <rFont val="Tahoma"/>
            <family val="2"/>
          </rPr>
          <t>Automatic calculation</t>
        </r>
      </text>
    </comment>
    <comment ref="K25" authorId="1" shapeId="0" xr:uid="{00000000-0006-0000-0600-000007000000}">
      <text>
        <r>
          <rPr>
            <b/>
            <sz val="8"/>
            <color indexed="81"/>
            <rFont val="Tahoma"/>
            <family val="2"/>
          </rPr>
          <t xml:space="preserve">Sila isi di sini
</t>
        </r>
        <r>
          <rPr>
            <i/>
            <sz val="8"/>
            <color indexed="81"/>
            <rFont val="Tahoma"/>
            <family val="2"/>
          </rPr>
          <t>Please fill in here</t>
        </r>
      </text>
    </comment>
    <comment ref="O25" authorId="1" shapeId="0" xr:uid="{00000000-0006-0000-0600-000008000000}">
      <text>
        <r>
          <rPr>
            <b/>
            <sz val="8"/>
            <rFont val="Tahoma"/>
            <family val="2"/>
          </rPr>
          <t xml:space="preserve">Sila isi di sini
</t>
        </r>
        <r>
          <rPr>
            <i/>
            <sz val="8"/>
            <color indexed="81"/>
            <rFont val="Tahoma"/>
            <family val="2"/>
          </rPr>
          <t>Please fill in here</t>
        </r>
      </text>
    </comment>
    <comment ref="S25" authorId="0" shapeId="0" xr:uid="{00000000-0006-0000-0600-000009000000}">
      <text>
        <r>
          <rPr>
            <b/>
            <sz val="8"/>
            <color indexed="8"/>
            <rFont val="Tahoma"/>
            <family val="2"/>
          </rPr>
          <t xml:space="preserve">Pengiraan automatik
</t>
        </r>
        <r>
          <rPr>
            <i/>
            <sz val="8"/>
            <color indexed="8"/>
            <rFont val="Tahoma"/>
            <family val="2"/>
          </rPr>
          <t>Automatic calculation</t>
        </r>
      </text>
    </comment>
    <comment ref="W25" authorId="1" shapeId="0" xr:uid="{00000000-0006-0000-0600-00000A000000}">
      <text>
        <r>
          <rPr>
            <b/>
            <sz val="8"/>
            <color indexed="81"/>
            <rFont val="Tahoma"/>
            <family val="2"/>
          </rPr>
          <t xml:space="preserve">Sila isi di sini
</t>
        </r>
        <r>
          <rPr>
            <i/>
            <sz val="8"/>
            <color indexed="81"/>
            <rFont val="Tahoma"/>
            <family val="2"/>
          </rPr>
          <t>Please fill in here</t>
        </r>
      </text>
    </comment>
    <comment ref="AD25" authorId="1" shapeId="0" xr:uid="{00000000-0006-0000-0600-00000B000000}">
      <text>
        <r>
          <rPr>
            <b/>
            <sz val="8"/>
            <color indexed="81"/>
            <rFont val="Tahoma"/>
            <family val="2"/>
          </rPr>
          <t xml:space="preserve">Sila isi di sini
</t>
        </r>
        <r>
          <rPr>
            <i/>
            <sz val="8"/>
            <color indexed="81"/>
            <rFont val="Tahoma"/>
            <family val="2"/>
          </rPr>
          <t>Please fill in here</t>
        </r>
      </text>
    </comment>
    <comment ref="AH25" authorId="1" shapeId="0" xr:uid="{00000000-0006-0000-0600-00000C000000}">
      <text>
        <r>
          <rPr>
            <b/>
            <sz val="8"/>
            <color indexed="81"/>
            <rFont val="Tahoma"/>
            <family val="2"/>
          </rPr>
          <t xml:space="preserve">Sila isi di sini
</t>
        </r>
        <r>
          <rPr>
            <i/>
            <sz val="8"/>
            <color indexed="81"/>
            <rFont val="Tahoma"/>
            <family val="2"/>
          </rPr>
          <t>Please fill in here</t>
        </r>
      </text>
    </comment>
    <comment ref="AL25" authorId="1" shapeId="0" xr:uid="{00000000-0006-0000-0600-00000D000000}">
      <text>
        <r>
          <rPr>
            <b/>
            <sz val="8"/>
            <color indexed="81"/>
            <rFont val="Tahoma"/>
            <family val="2"/>
          </rPr>
          <t xml:space="preserve">Pengiraan automatik
</t>
        </r>
        <r>
          <rPr>
            <i/>
            <sz val="8"/>
            <color indexed="81"/>
            <rFont val="Tahoma"/>
            <family val="2"/>
          </rPr>
          <t>Automatic calculation</t>
        </r>
      </text>
    </comment>
    <comment ref="K30" authorId="1" shapeId="0" xr:uid="{00000000-0006-0000-0600-00000E000000}">
      <text>
        <r>
          <rPr>
            <b/>
            <sz val="8"/>
            <color indexed="81"/>
            <rFont val="Tahoma"/>
            <family val="2"/>
          </rPr>
          <t xml:space="preserve">Sila isi di sini
</t>
        </r>
        <r>
          <rPr>
            <i/>
            <sz val="8"/>
            <color indexed="81"/>
            <rFont val="Tahoma"/>
            <family val="2"/>
          </rPr>
          <t>Please fill in here</t>
        </r>
      </text>
    </comment>
    <comment ref="O30" authorId="1" shapeId="0" xr:uid="{00000000-0006-0000-0600-00000F000000}">
      <text>
        <r>
          <rPr>
            <b/>
            <sz val="8"/>
            <color indexed="81"/>
            <rFont val="Tahoma"/>
            <family val="2"/>
          </rPr>
          <t xml:space="preserve">Sila isi di sini
</t>
        </r>
        <r>
          <rPr>
            <i/>
            <sz val="8"/>
            <color indexed="81"/>
            <rFont val="Tahoma"/>
            <family val="2"/>
          </rPr>
          <t>Please fill in here</t>
        </r>
      </text>
    </comment>
    <comment ref="S30" authorId="0" shapeId="0" xr:uid="{00000000-0006-0000-0600-000010000000}">
      <text>
        <r>
          <rPr>
            <b/>
            <sz val="8"/>
            <color indexed="8"/>
            <rFont val="Tahoma"/>
            <family val="2"/>
          </rPr>
          <t xml:space="preserve">Pengiraan automatik
</t>
        </r>
        <r>
          <rPr>
            <i/>
            <sz val="8"/>
            <color indexed="8"/>
            <rFont val="Tahoma"/>
            <family val="2"/>
          </rPr>
          <t>Automatic calculation</t>
        </r>
      </text>
    </comment>
    <comment ref="W30" authorId="1" shapeId="0" xr:uid="{00000000-0006-0000-0600-000011000000}">
      <text>
        <r>
          <rPr>
            <b/>
            <sz val="8"/>
            <color rgb="FF000000"/>
            <rFont val="Tahoma"/>
            <family val="2"/>
          </rPr>
          <t xml:space="preserve">Sila isi di sini
</t>
        </r>
        <r>
          <rPr>
            <i/>
            <sz val="8"/>
            <color rgb="FF000000"/>
            <rFont val="Tahoma"/>
            <family val="2"/>
          </rPr>
          <t>Please fill in here</t>
        </r>
      </text>
    </comment>
    <comment ref="AD30" authorId="1" shapeId="0" xr:uid="{00000000-0006-0000-0600-000012000000}">
      <text>
        <r>
          <rPr>
            <b/>
            <sz val="8"/>
            <color indexed="81"/>
            <rFont val="Tahoma"/>
            <family val="2"/>
          </rPr>
          <t xml:space="preserve">Sila isi di sini
</t>
        </r>
        <r>
          <rPr>
            <i/>
            <sz val="8"/>
            <color indexed="81"/>
            <rFont val="Tahoma"/>
            <family val="2"/>
          </rPr>
          <t>Please fill in here</t>
        </r>
      </text>
    </comment>
    <comment ref="AH30" authorId="1" shapeId="0" xr:uid="{00000000-0006-0000-0600-000013000000}">
      <text>
        <r>
          <rPr>
            <b/>
            <sz val="8"/>
            <color indexed="81"/>
            <rFont val="Tahoma"/>
            <family val="2"/>
          </rPr>
          <t xml:space="preserve">Sila isi di sini
</t>
        </r>
        <r>
          <rPr>
            <i/>
            <sz val="8"/>
            <color indexed="81"/>
            <rFont val="Tahoma"/>
            <family val="2"/>
          </rPr>
          <t>Please fill in here</t>
        </r>
      </text>
    </comment>
    <comment ref="AL30" authorId="1" shapeId="0" xr:uid="{00000000-0006-0000-0600-000014000000}">
      <text>
        <r>
          <rPr>
            <b/>
            <sz val="8"/>
            <color indexed="81"/>
            <rFont val="Tahoma"/>
            <family val="2"/>
          </rPr>
          <t xml:space="preserve">Pengiraan automatik
</t>
        </r>
        <r>
          <rPr>
            <i/>
            <sz val="8"/>
            <color indexed="81"/>
            <rFont val="Tahoma"/>
            <family val="2"/>
          </rPr>
          <t>Automatic calculation</t>
        </r>
      </text>
    </comment>
    <comment ref="K34" authorId="1" shapeId="0" xr:uid="{00000000-0006-0000-0600-000015000000}">
      <text>
        <r>
          <rPr>
            <b/>
            <sz val="8"/>
            <color indexed="81"/>
            <rFont val="Tahoma"/>
            <family val="2"/>
          </rPr>
          <t xml:space="preserve">Sila isi di sini
</t>
        </r>
        <r>
          <rPr>
            <i/>
            <sz val="8"/>
            <color indexed="81"/>
            <rFont val="Tahoma"/>
            <family val="2"/>
          </rPr>
          <t>Please fill in here</t>
        </r>
      </text>
    </comment>
    <comment ref="O34" authorId="1" shapeId="0" xr:uid="{00000000-0006-0000-0600-000016000000}">
      <text>
        <r>
          <rPr>
            <b/>
            <sz val="8"/>
            <color indexed="81"/>
            <rFont val="Tahoma"/>
            <family val="2"/>
          </rPr>
          <t xml:space="preserve">Sila isi di sini
</t>
        </r>
        <r>
          <rPr>
            <i/>
            <sz val="8"/>
            <color indexed="81"/>
            <rFont val="Tahoma"/>
            <family val="2"/>
          </rPr>
          <t>Please fill in here</t>
        </r>
      </text>
    </comment>
    <comment ref="S34" authorId="0" shapeId="0" xr:uid="{00000000-0006-0000-0600-000017000000}">
      <text>
        <r>
          <rPr>
            <b/>
            <sz val="8"/>
            <color indexed="8"/>
            <rFont val="Tahoma"/>
            <family val="2"/>
          </rPr>
          <t xml:space="preserve">Pengiraan automatik
</t>
        </r>
        <r>
          <rPr>
            <i/>
            <sz val="8"/>
            <color indexed="8"/>
            <rFont val="Tahoma"/>
            <family val="2"/>
          </rPr>
          <t>Automatic calculation</t>
        </r>
      </text>
    </comment>
    <comment ref="W34" authorId="1" shapeId="0" xr:uid="{00000000-0006-0000-0600-000018000000}">
      <text>
        <r>
          <rPr>
            <b/>
            <sz val="8"/>
            <color indexed="81"/>
            <rFont val="Tahoma"/>
            <family val="2"/>
          </rPr>
          <t xml:space="preserve">Sila isi di sini
</t>
        </r>
        <r>
          <rPr>
            <i/>
            <sz val="8"/>
            <color indexed="81"/>
            <rFont val="Tahoma"/>
            <family val="2"/>
          </rPr>
          <t>Please fill in here</t>
        </r>
      </text>
    </comment>
    <comment ref="AD34" authorId="1" shapeId="0" xr:uid="{00000000-0006-0000-0600-000019000000}">
      <text>
        <r>
          <rPr>
            <b/>
            <sz val="8"/>
            <color indexed="81"/>
            <rFont val="Tahoma"/>
            <family val="2"/>
          </rPr>
          <t xml:space="preserve">Sila isi di sini
</t>
        </r>
        <r>
          <rPr>
            <i/>
            <sz val="8"/>
            <color indexed="81"/>
            <rFont val="Tahoma"/>
            <family val="2"/>
          </rPr>
          <t>Please fill in here</t>
        </r>
      </text>
    </comment>
    <comment ref="AH34" authorId="1" shapeId="0" xr:uid="{00000000-0006-0000-0600-00001A000000}">
      <text>
        <r>
          <rPr>
            <b/>
            <sz val="8"/>
            <color indexed="81"/>
            <rFont val="Tahoma"/>
            <family val="2"/>
          </rPr>
          <t xml:space="preserve">Sila isi di sini
</t>
        </r>
        <r>
          <rPr>
            <i/>
            <sz val="8"/>
            <color indexed="81"/>
            <rFont val="Tahoma"/>
            <family val="2"/>
          </rPr>
          <t>Please fill in here</t>
        </r>
      </text>
    </comment>
    <comment ref="AL34" authorId="1" shapeId="0" xr:uid="{00000000-0006-0000-0600-00001B000000}">
      <text>
        <r>
          <rPr>
            <b/>
            <sz val="8"/>
            <color indexed="81"/>
            <rFont val="Tahoma"/>
            <family val="2"/>
          </rPr>
          <t xml:space="preserve">Pengiraan automatik
</t>
        </r>
        <r>
          <rPr>
            <i/>
            <sz val="8"/>
            <color indexed="81"/>
            <rFont val="Tahoma"/>
            <family val="2"/>
          </rPr>
          <t>Automatic calculation</t>
        </r>
      </text>
    </comment>
    <comment ref="K38" authorId="0" shapeId="0" xr:uid="{00000000-0006-0000-0600-00001C000000}">
      <text>
        <r>
          <rPr>
            <b/>
            <sz val="8"/>
            <color indexed="8"/>
            <rFont val="Tahoma"/>
            <family val="2"/>
          </rPr>
          <t xml:space="preserve">Sila isi di sini
</t>
        </r>
        <r>
          <rPr>
            <i/>
            <sz val="8"/>
            <color indexed="8"/>
            <rFont val="Tahoma"/>
            <family val="2"/>
          </rPr>
          <t>Please fill in here</t>
        </r>
      </text>
    </comment>
    <comment ref="O38" authorId="0" shapeId="0" xr:uid="{00000000-0006-0000-0600-00001D000000}">
      <text>
        <r>
          <rPr>
            <b/>
            <sz val="8"/>
            <color indexed="8"/>
            <rFont val="Tahoma"/>
            <family val="2"/>
          </rPr>
          <t xml:space="preserve">Sila isi di sini
</t>
        </r>
        <r>
          <rPr>
            <i/>
            <sz val="8"/>
            <color indexed="8"/>
            <rFont val="Tahoma"/>
            <family val="2"/>
          </rPr>
          <t>Please fill in here</t>
        </r>
      </text>
    </comment>
    <comment ref="S38" authorId="0" shapeId="0" xr:uid="{00000000-0006-0000-0600-00001E000000}">
      <text>
        <r>
          <rPr>
            <b/>
            <sz val="8"/>
            <color rgb="FF000000"/>
            <rFont val="Tahoma"/>
            <family val="2"/>
          </rPr>
          <t xml:space="preserve">Pengiraan automatik
</t>
        </r>
        <r>
          <rPr>
            <i/>
            <sz val="8"/>
            <color rgb="FF000000"/>
            <rFont val="Tahoma"/>
            <family val="2"/>
          </rPr>
          <t>Automatic calculation</t>
        </r>
      </text>
    </comment>
    <comment ref="W38" authorId="1" shapeId="0" xr:uid="{00000000-0006-0000-0600-00001F000000}">
      <text>
        <r>
          <rPr>
            <b/>
            <sz val="8"/>
            <color indexed="81"/>
            <rFont val="Tahoma"/>
            <family val="2"/>
          </rPr>
          <t xml:space="preserve">Sila isi di sini
</t>
        </r>
        <r>
          <rPr>
            <i/>
            <sz val="8"/>
            <color indexed="81"/>
            <rFont val="Tahoma"/>
            <family val="2"/>
          </rPr>
          <t>Please fill in here</t>
        </r>
      </text>
    </comment>
    <comment ref="AD38" authorId="0" shapeId="0" xr:uid="{00000000-0006-0000-0600-000020000000}">
      <text>
        <r>
          <rPr>
            <b/>
            <sz val="8"/>
            <color indexed="8"/>
            <rFont val="Tahoma"/>
            <family val="2"/>
          </rPr>
          <t xml:space="preserve">Sila isi di sini
</t>
        </r>
        <r>
          <rPr>
            <i/>
            <sz val="8"/>
            <color indexed="8"/>
            <rFont val="Tahoma"/>
            <family val="2"/>
          </rPr>
          <t>Please fill in here</t>
        </r>
      </text>
    </comment>
    <comment ref="AH38" authorId="0" shapeId="0" xr:uid="{00000000-0006-0000-0600-000021000000}">
      <text>
        <r>
          <rPr>
            <b/>
            <sz val="8"/>
            <color indexed="8"/>
            <rFont val="Tahoma"/>
            <family val="2"/>
          </rPr>
          <t xml:space="preserve">Sila isi di sini
</t>
        </r>
        <r>
          <rPr>
            <i/>
            <sz val="8"/>
            <color indexed="8"/>
            <rFont val="Tahoma"/>
            <family val="2"/>
          </rPr>
          <t>Please fill in here</t>
        </r>
      </text>
    </comment>
    <comment ref="AL38" authorId="1" shapeId="0" xr:uid="{00000000-0006-0000-0600-000022000000}">
      <text>
        <r>
          <rPr>
            <b/>
            <sz val="8"/>
            <color indexed="81"/>
            <rFont val="Tahoma"/>
            <family val="2"/>
          </rPr>
          <t>Pengiraan automatik</t>
        </r>
        <r>
          <rPr>
            <i/>
            <sz val="8"/>
            <color indexed="81"/>
            <rFont val="Tahoma"/>
            <family val="2"/>
          </rPr>
          <t xml:space="preserve">
Automatic calculation</t>
        </r>
      </text>
    </comment>
    <comment ref="K42" authorId="0" shapeId="0" xr:uid="{00000000-0006-0000-0600-000023000000}">
      <text>
        <r>
          <rPr>
            <b/>
            <sz val="8"/>
            <color indexed="8"/>
            <rFont val="Tahoma"/>
            <family val="2"/>
          </rPr>
          <t xml:space="preserve">Sila isi di sini
</t>
        </r>
        <r>
          <rPr>
            <i/>
            <sz val="8"/>
            <color indexed="8"/>
            <rFont val="Tahoma"/>
            <family val="2"/>
          </rPr>
          <t>Please fill in here</t>
        </r>
      </text>
    </comment>
    <comment ref="O42" authorId="0" shapeId="0" xr:uid="{00000000-0006-0000-0600-000024000000}">
      <text>
        <r>
          <rPr>
            <b/>
            <sz val="8"/>
            <color indexed="8"/>
            <rFont val="Tahoma"/>
            <family val="2"/>
          </rPr>
          <t xml:space="preserve">Sila isi di sini
</t>
        </r>
        <r>
          <rPr>
            <i/>
            <sz val="8"/>
            <color indexed="8"/>
            <rFont val="Tahoma"/>
            <family val="2"/>
          </rPr>
          <t>Please fill in here</t>
        </r>
      </text>
    </comment>
    <comment ref="S42" authorId="0" shapeId="0" xr:uid="{00000000-0006-0000-0600-000025000000}">
      <text>
        <r>
          <rPr>
            <b/>
            <sz val="8"/>
            <color indexed="8"/>
            <rFont val="Tahoma"/>
            <family val="2"/>
          </rPr>
          <t xml:space="preserve">Pengiraan automatik
</t>
        </r>
        <r>
          <rPr>
            <i/>
            <sz val="8"/>
            <color indexed="8"/>
            <rFont val="Tahoma"/>
            <family val="2"/>
          </rPr>
          <t>Automatic calculation</t>
        </r>
      </text>
    </comment>
    <comment ref="W42" authorId="1" shapeId="0" xr:uid="{00000000-0006-0000-0600-000026000000}">
      <text>
        <r>
          <rPr>
            <b/>
            <sz val="8"/>
            <color indexed="81"/>
            <rFont val="Tahoma"/>
            <family val="2"/>
          </rPr>
          <t xml:space="preserve">Sila isi di sini
</t>
        </r>
        <r>
          <rPr>
            <i/>
            <sz val="8"/>
            <color indexed="81"/>
            <rFont val="Tahoma"/>
            <family val="2"/>
          </rPr>
          <t>Please fill in here</t>
        </r>
      </text>
    </comment>
    <comment ref="AD42" authorId="0" shapeId="0" xr:uid="{00000000-0006-0000-0600-000027000000}">
      <text>
        <r>
          <rPr>
            <b/>
            <sz val="8"/>
            <color indexed="8"/>
            <rFont val="Tahoma"/>
            <family val="2"/>
          </rPr>
          <t xml:space="preserve">Sila isi di sini
</t>
        </r>
        <r>
          <rPr>
            <i/>
            <sz val="8"/>
            <color indexed="8"/>
            <rFont val="Tahoma"/>
            <family val="2"/>
          </rPr>
          <t>Please fill in here</t>
        </r>
      </text>
    </comment>
    <comment ref="AH42" authorId="0" shapeId="0" xr:uid="{00000000-0006-0000-0600-000028000000}">
      <text>
        <r>
          <rPr>
            <b/>
            <sz val="8"/>
            <color indexed="8"/>
            <rFont val="Tahoma"/>
            <family val="2"/>
          </rPr>
          <t xml:space="preserve">Sila isi di sini
</t>
        </r>
        <r>
          <rPr>
            <i/>
            <sz val="8"/>
            <color indexed="8"/>
            <rFont val="Tahoma"/>
            <family val="2"/>
          </rPr>
          <t>Please fill in here</t>
        </r>
      </text>
    </comment>
    <comment ref="AL42" authorId="1" shapeId="0" xr:uid="{00000000-0006-0000-0600-000029000000}">
      <text>
        <r>
          <rPr>
            <b/>
            <sz val="8"/>
            <color indexed="81"/>
            <rFont val="Tahoma"/>
            <family val="2"/>
          </rPr>
          <t xml:space="preserve">Pengiraan automatik
</t>
        </r>
        <r>
          <rPr>
            <i/>
            <sz val="8"/>
            <color indexed="81"/>
            <rFont val="Tahoma"/>
            <family val="2"/>
          </rPr>
          <t>Automatic calculation</t>
        </r>
      </text>
    </comment>
    <comment ref="K46" authorId="0" shapeId="0" xr:uid="{00000000-0006-0000-0600-00002A000000}">
      <text>
        <r>
          <rPr>
            <b/>
            <sz val="8"/>
            <color indexed="8"/>
            <rFont val="Tahoma"/>
            <family val="2"/>
          </rPr>
          <t xml:space="preserve">Sila isi di sini
</t>
        </r>
        <r>
          <rPr>
            <i/>
            <sz val="8"/>
            <color indexed="8"/>
            <rFont val="Tahoma"/>
            <family val="2"/>
          </rPr>
          <t>Please fill in here</t>
        </r>
      </text>
    </comment>
    <comment ref="O46" authorId="0" shapeId="0" xr:uid="{00000000-0006-0000-0600-00002B000000}">
      <text>
        <r>
          <rPr>
            <b/>
            <sz val="8"/>
            <color indexed="8"/>
            <rFont val="Tahoma"/>
            <family val="2"/>
          </rPr>
          <t xml:space="preserve">Sila isi di sini
</t>
        </r>
        <r>
          <rPr>
            <i/>
            <sz val="8"/>
            <color indexed="8"/>
            <rFont val="Tahoma"/>
            <family val="2"/>
          </rPr>
          <t>Please fill in here</t>
        </r>
      </text>
    </comment>
    <comment ref="S46" authorId="0" shapeId="0" xr:uid="{00000000-0006-0000-0600-00002C000000}">
      <text>
        <r>
          <rPr>
            <b/>
            <sz val="8"/>
            <color rgb="FF000000"/>
            <rFont val="Tahoma"/>
            <family val="2"/>
          </rPr>
          <t xml:space="preserve">Pengiraan automatik
</t>
        </r>
        <r>
          <rPr>
            <i/>
            <sz val="8"/>
            <color rgb="FF000000"/>
            <rFont val="Tahoma"/>
            <family val="2"/>
          </rPr>
          <t>Automatic calculation</t>
        </r>
      </text>
    </comment>
    <comment ref="W46" authorId="1" shapeId="0" xr:uid="{00000000-0006-0000-0600-00002D000000}">
      <text>
        <r>
          <rPr>
            <b/>
            <sz val="8"/>
            <color indexed="81"/>
            <rFont val="Tahoma"/>
            <family val="2"/>
          </rPr>
          <t xml:space="preserve">Sila isi di sini
</t>
        </r>
        <r>
          <rPr>
            <i/>
            <sz val="8"/>
            <color indexed="81"/>
            <rFont val="Tahoma"/>
            <family val="2"/>
          </rPr>
          <t>Please fill in here</t>
        </r>
      </text>
    </comment>
    <comment ref="AD46" authorId="0" shapeId="0" xr:uid="{00000000-0006-0000-0600-00002E000000}">
      <text>
        <r>
          <rPr>
            <b/>
            <sz val="8"/>
            <color indexed="8"/>
            <rFont val="Tahoma"/>
            <family val="2"/>
          </rPr>
          <t xml:space="preserve">Sila isi di sini
</t>
        </r>
        <r>
          <rPr>
            <i/>
            <sz val="8"/>
            <color indexed="8"/>
            <rFont val="Tahoma"/>
            <family val="2"/>
          </rPr>
          <t>Please fill in here</t>
        </r>
      </text>
    </comment>
    <comment ref="AH46" authorId="0" shapeId="0" xr:uid="{00000000-0006-0000-0600-00002F000000}">
      <text>
        <r>
          <rPr>
            <b/>
            <sz val="8"/>
            <color indexed="8"/>
            <rFont val="Tahoma"/>
            <family val="2"/>
          </rPr>
          <t xml:space="preserve">Sila isi di sini
</t>
        </r>
        <r>
          <rPr>
            <i/>
            <sz val="8"/>
            <color indexed="8"/>
            <rFont val="Tahoma"/>
            <family val="2"/>
          </rPr>
          <t>Please fill in here</t>
        </r>
      </text>
    </comment>
    <comment ref="AL46" authorId="1" shapeId="0" xr:uid="{00000000-0006-0000-0600-000030000000}">
      <text>
        <r>
          <rPr>
            <b/>
            <sz val="8"/>
            <color indexed="81"/>
            <rFont val="Tahoma"/>
            <family val="2"/>
          </rPr>
          <t xml:space="preserve">Pengiraan automatik
</t>
        </r>
        <r>
          <rPr>
            <i/>
            <sz val="8"/>
            <color indexed="81"/>
            <rFont val="Tahoma"/>
            <family val="2"/>
          </rPr>
          <t>Automatic calculation</t>
        </r>
      </text>
    </comment>
    <comment ref="K50" authorId="0" shapeId="0" xr:uid="{00000000-0006-0000-0600-000031000000}">
      <text>
        <r>
          <rPr>
            <b/>
            <sz val="8"/>
            <color indexed="8"/>
            <rFont val="Tahoma"/>
            <family val="2"/>
          </rPr>
          <t xml:space="preserve">Sila isi di sini
</t>
        </r>
        <r>
          <rPr>
            <i/>
            <sz val="8"/>
            <color indexed="8"/>
            <rFont val="Tahoma"/>
            <family val="2"/>
          </rPr>
          <t>Please fill in here</t>
        </r>
      </text>
    </comment>
    <comment ref="O50" authorId="0" shapeId="0" xr:uid="{00000000-0006-0000-0600-000032000000}">
      <text>
        <r>
          <rPr>
            <b/>
            <sz val="8"/>
            <color indexed="8"/>
            <rFont val="Tahoma"/>
            <family val="2"/>
          </rPr>
          <t xml:space="preserve">Sila isi di sini
</t>
        </r>
        <r>
          <rPr>
            <i/>
            <sz val="8"/>
            <color indexed="8"/>
            <rFont val="Tahoma"/>
            <family val="2"/>
          </rPr>
          <t>Please fill in here</t>
        </r>
      </text>
    </comment>
    <comment ref="S50" authorId="0" shapeId="0" xr:uid="{00000000-0006-0000-0600-000033000000}">
      <text>
        <r>
          <rPr>
            <b/>
            <sz val="8"/>
            <color indexed="8"/>
            <rFont val="Tahoma"/>
            <family val="2"/>
          </rPr>
          <t xml:space="preserve">Pengiraan automatik
</t>
        </r>
        <r>
          <rPr>
            <i/>
            <sz val="8"/>
            <color indexed="8"/>
            <rFont val="Tahoma"/>
            <family val="2"/>
          </rPr>
          <t>Automatic calculation</t>
        </r>
      </text>
    </comment>
    <comment ref="W50" authorId="1" shapeId="0" xr:uid="{00000000-0006-0000-0600-000034000000}">
      <text>
        <r>
          <rPr>
            <b/>
            <sz val="8"/>
            <color indexed="81"/>
            <rFont val="Tahoma"/>
            <family val="2"/>
          </rPr>
          <t xml:space="preserve">Sila isi di sini
</t>
        </r>
        <r>
          <rPr>
            <i/>
            <sz val="8"/>
            <color indexed="81"/>
            <rFont val="Tahoma"/>
            <family val="2"/>
          </rPr>
          <t>Please fill in here</t>
        </r>
      </text>
    </comment>
    <comment ref="AD50" authorId="0" shapeId="0" xr:uid="{00000000-0006-0000-0600-000035000000}">
      <text>
        <r>
          <rPr>
            <b/>
            <sz val="8"/>
            <color indexed="8"/>
            <rFont val="Tahoma"/>
            <family val="2"/>
          </rPr>
          <t xml:space="preserve">Sila isi di sini
</t>
        </r>
        <r>
          <rPr>
            <i/>
            <sz val="8"/>
            <color indexed="8"/>
            <rFont val="Tahoma"/>
            <family val="2"/>
          </rPr>
          <t>Please fill in here</t>
        </r>
      </text>
    </comment>
    <comment ref="AH50" authorId="0" shapeId="0" xr:uid="{00000000-0006-0000-0600-000036000000}">
      <text>
        <r>
          <rPr>
            <b/>
            <sz val="8"/>
            <color indexed="8"/>
            <rFont val="Tahoma"/>
            <family val="2"/>
          </rPr>
          <t xml:space="preserve">Sila isi di sini
</t>
        </r>
        <r>
          <rPr>
            <i/>
            <sz val="8"/>
            <color indexed="8"/>
            <rFont val="Tahoma"/>
            <family val="2"/>
          </rPr>
          <t>Please fill in here</t>
        </r>
      </text>
    </comment>
    <comment ref="AL50" authorId="1" shapeId="0" xr:uid="{00000000-0006-0000-0600-000037000000}">
      <text>
        <r>
          <rPr>
            <b/>
            <sz val="8"/>
            <color indexed="81"/>
            <rFont val="Tahoma"/>
            <family val="2"/>
          </rPr>
          <t xml:space="preserve">Pengiraan automatik
</t>
        </r>
        <r>
          <rPr>
            <i/>
            <sz val="8"/>
            <color indexed="81"/>
            <rFont val="Tahoma"/>
            <family val="2"/>
          </rPr>
          <t>Automatic calculation</t>
        </r>
      </text>
    </comment>
    <comment ref="K54" authorId="0" shapeId="0" xr:uid="{00000000-0006-0000-0600-000038000000}">
      <text>
        <r>
          <rPr>
            <b/>
            <sz val="8"/>
            <color indexed="8"/>
            <rFont val="Tahoma"/>
            <family val="2"/>
          </rPr>
          <t xml:space="preserve">Sila isi di sini
</t>
        </r>
        <r>
          <rPr>
            <i/>
            <sz val="8"/>
            <color indexed="8"/>
            <rFont val="Tahoma"/>
            <family val="2"/>
          </rPr>
          <t>Please fill in here</t>
        </r>
      </text>
    </comment>
    <comment ref="O54" authorId="0" shapeId="0" xr:uid="{00000000-0006-0000-0600-000039000000}">
      <text>
        <r>
          <rPr>
            <b/>
            <sz val="8"/>
            <color indexed="8"/>
            <rFont val="Tahoma"/>
            <family val="2"/>
          </rPr>
          <t xml:space="preserve">Sila isi di sini
</t>
        </r>
        <r>
          <rPr>
            <i/>
            <sz val="8"/>
            <color indexed="8"/>
            <rFont val="Tahoma"/>
            <family val="2"/>
          </rPr>
          <t>Please fill in here</t>
        </r>
      </text>
    </comment>
    <comment ref="S54" authorId="0" shapeId="0" xr:uid="{00000000-0006-0000-0600-00003A000000}">
      <text>
        <r>
          <rPr>
            <b/>
            <sz val="8"/>
            <color indexed="8"/>
            <rFont val="Tahoma"/>
            <family val="2"/>
          </rPr>
          <t xml:space="preserve">Pengiraan automatik
</t>
        </r>
        <r>
          <rPr>
            <i/>
            <sz val="8"/>
            <color indexed="8"/>
            <rFont val="Tahoma"/>
            <family val="2"/>
          </rPr>
          <t>Automatic calculation</t>
        </r>
      </text>
    </comment>
    <comment ref="W54" authorId="1" shapeId="0" xr:uid="{00000000-0006-0000-0600-00003B000000}">
      <text>
        <r>
          <rPr>
            <b/>
            <sz val="8"/>
            <color indexed="81"/>
            <rFont val="Tahoma"/>
            <family val="2"/>
          </rPr>
          <t xml:space="preserve">Sila isi di sini
</t>
        </r>
        <r>
          <rPr>
            <i/>
            <sz val="8"/>
            <color indexed="81"/>
            <rFont val="Tahoma"/>
            <family val="2"/>
          </rPr>
          <t>Please fill in here</t>
        </r>
      </text>
    </comment>
    <comment ref="AD54" authorId="0" shapeId="0" xr:uid="{00000000-0006-0000-0600-00003C000000}">
      <text>
        <r>
          <rPr>
            <b/>
            <sz val="8"/>
            <color indexed="8"/>
            <rFont val="Tahoma"/>
            <family val="2"/>
          </rPr>
          <t xml:space="preserve">Sila isi di sini
</t>
        </r>
        <r>
          <rPr>
            <i/>
            <sz val="8"/>
            <color indexed="8"/>
            <rFont val="Tahoma"/>
            <family val="2"/>
          </rPr>
          <t>Please fill in here</t>
        </r>
      </text>
    </comment>
    <comment ref="AH54" authorId="0" shapeId="0" xr:uid="{00000000-0006-0000-0600-00003D000000}">
      <text>
        <r>
          <rPr>
            <b/>
            <sz val="8"/>
            <color indexed="8"/>
            <rFont val="Tahoma"/>
            <family val="2"/>
          </rPr>
          <t xml:space="preserve">Sila isi di sini
</t>
        </r>
        <r>
          <rPr>
            <i/>
            <sz val="8"/>
            <color indexed="8"/>
            <rFont val="Tahoma"/>
            <family val="2"/>
          </rPr>
          <t>Please fill in here</t>
        </r>
      </text>
    </comment>
    <comment ref="AL54" authorId="1" shapeId="0" xr:uid="{00000000-0006-0000-0600-00003E000000}">
      <text>
        <r>
          <rPr>
            <b/>
            <sz val="8"/>
            <color indexed="81"/>
            <rFont val="Tahoma"/>
            <family val="2"/>
          </rPr>
          <t xml:space="preserve">Pengiraan automatik
</t>
        </r>
        <r>
          <rPr>
            <i/>
            <sz val="8"/>
            <color indexed="81"/>
            <rFont val="Tahoma"/>
            <family val="2"/>
          </rPr>
          <t>Automatic calculation</t>
        </r>
      </text>
    </comment>
    <comment ref="K58" authorId="1" shapeId="0" xr:uid="{00000000-0006-0000-0600-00003F000000}">
      <text>
        <r>
          <rPr>
            <b/>
            <sz val="8"/>
            <color indexed="81"/>
            <rFont val="Tahoma"/>
            <family val="2"/>
          </rPr>
          <t xml:space="preserve">Sila isi di sini
</t>
        </r>
        <r>
          <rPr>
            <i/>
            <sz val="8"/>
            <color indexed="81"/>
            <rFont val="Tahoma"/>
            <family val="2"/>
          </rPr>
          <t>Please fill in here</t>
        </r>
      </text>
    </comment>
    <comment ref="O58" authorId="1" shapeId="0" xr:uid="{00000000-0006-0000-0600-000040000000}">
      <text>
        <r>
          <rPr>
            <b/>
            <sz val="8"/>
            <color indexed="81"/>
            <rFont val="Tahoma"/>
            <family val="2"/>
          </rPr>
          <t xml:space="preserve">Sila isi di sini
</t>
        </r>
        <r>
          <rPr>
            <i/>
            <sz val="8"/>
            <color indexed="81"/>
            <rFont val="Tahoma"/>
            <family val="2"/>
          </rPr>
          <t>Please fill in here</t>
        </r>
      </text>
    </comment>
    <comment ref="S58" authorId="0" shapeId="0" xr:uid="{00000000-0006-0000-0600-000041000000}">
      <text>
        <r>
          <rPr>
            <b/>
            <sz val="8"/>
            <color indexed="8"/>
            <rFont val="Tahoma"/>
            <family val="2"/>
          </rPr>
          <t xml:space="preserve">Pengiraan automatik
</t>
        </r>
        <r>
          <rPr>
            <i/>
            <sz val="8"/>
            <color indexed="8"/>
            <rFont val="Tahoma"/>
            <family val="2"/>
          </rPr>
          <t>Automatic calculation</t>
        </r>
      </text>
    </comment>
    <comment ref="W58" authorId="1" shapeId="0" xr:uid="{00000000-0006-0000-0600-000042000000}">
      <text>
        <r>
          <rPr>
            <b/>
            <sz val="8"/>
            <color indexed="81"/>
            <rFont val="Tahoma"/>
            <family val="2"/>
          </rPr>
          <t xml:space="preserve">Sila isi di sini
</t>
        </r>
        <r>
          <rPr>
            <i/>
            <sz val="8"/>
            <color indexed="81"/>
            <rFont val="Tahoma"/>
            <family val="2"/>
          </rPr>
          <t>Please fill in here</t>
        </r>
      </text>
    </comment>
    <comment ref="AD58" authorId="1" shapeId="0" xr:uid="{00000000-0006-0000-0600-000043000000}">
      <text>
        <r>
          <rPr>
            <b/>
            <sz val="8"/>
            <color indexed="81"/>
            <rFont val="Tahoma"/>
            <family val="2"/>
          </rPr>
          <t xml:space="preserve">Sila isi di sini
</t>
        </r>
        <r>
          <rPr>
            <i/>
            <sz val="8"/>
            <color indexed="81"/>
            <rFont val="Tahoma"/>
            <family val="2"/>
          </rPr>
          <t>Please fill in here</t>
        </r>
      </text>
    </comment>
    <comment ref="AH58" authorId="1" shapeId="0" xr:uid="{00000000-0006-0000-0600-000044000000}">
      <text>
        <r>
          <rPr>
            <b/>
            <sz val="8"/>
            <color indexed="81"/>
            <rFont val="Tahoma"/>
            <family val="2"/>
          </rPr>
          <t xml:space="preserve">Sila isi di sini
</t>
        </r>
        <r>
          <rPr>
            <i/>
            <sz val="8"/>
            <color indexed="81"/>
            <rFont val="Tahoma"/>
            <family val="2"/>
          </rPr>
          <t>Please fill in here</t>
        </r>
      </text>
    </comment>
    <comment ref="AL58" authorId="1" shapeId="0" xr:uid="{00000000-0006-0000-0600-000045000000}">
      <text>
        <r>
          <rPr>
            <b/>
            <sz val="8"/>
            <color indexed="81"/>
            <rFont val="Tahoma"/>
            <family val="2"/>
          </rPr>
          <t xml:space="preserve">Pengiraan automatik
</t>
        </r>
        <r>
          <rPr>
            <i/>
            <sz val="8"/>
            <color indexed="81"/>
            <rFont val="Tahoma"/>
            <family val="2"/>
          </rPr>
          <t>Automatic calculation</t>
        </r>
      </text>
    </comment>
    <comment ref="K62" authorId="1" shapeId="0" xr:uid="{00000000-0006-0000-0600-000046000000}">
      <text>
        <r>
          <rPr>
            <b/>
            <sz val="8"/>
            <color indexed="81"/>
            <rFont val="Tahoma"/>
            <family val="2"/>
          </rPr>
          <t xml:space="preserve">Sila isi di sini
</t>
        </r>
        <r>
          <rPr>
            <i/>
            <sz val="8"/>
            <color indexed="81"/>
            <rFont val="Tahoma"/>
            <family val="2"/>
          </rPr>
          <t>Please fill in here</t>
        </r>
      </text>
    </comment>
    <comment ref="O62" authorId="1" shapeId="0" xr:uid="{00000000-0006-0000-0600-000047000000}">
      <text>
        <r>
          <rPr>
            <b/>
            <sz val="8"/>
            <color indexed="81"/>
            <rFont val="Tahoma"/>
            <family val="2"/>
          </rPr>
          <t xml:space="preserve">Sila isi di sini
</t>
        </r>
        <r>
          <rPr>
            <i/>
            <sz val="8"/>
            <color indexed="81"/>
            <rFont val="Tahoma"/>
            <family val="2"/>
          </rPr>
          <t>Please fill in here</t>
        </r>
      </text>
    </comment>
    <comment ref="S62" authorId="0" shapeId="0" xr:uid="{00000000-0006-0000-0600-000048000000}">
      <text>
        <r>
          <rPr>
            <b/>
            <sz val="8"/>
            <color indexed="8"/>
            <rFont val="Tahoma"/>
            <family val="2"/>
          </rPr>
          <t xml:space="preserve">Pengiraan automatik
</t>
        </r>
        <r>
          <rPr>
            <i/>
            <sz val="8"/>
            <color indexed="8"/>
            <rFont val="Tahoma"/>
            <family val="2"/>
          </rPr>
          <t>Automatic calculation</t>
        </r>
      </text>
    </comment>
    <comment ref="W62" authorId="1" shapeId="0" xr:uid="{00000000-0006-0000-0600-000049000000}">
      <text>
        <r>
          <rPr>
            <b/>
            <sz val="8"/>
            <color indexed="81"/>
            <rFont val="Tahoma"/>
            <family val="2"/>
          </rPr>
          <t xml:space="preserve">Sila isi di sini
</t>
        </r>
        <r>
          <rPr>
            <i/>
            <sz val="8"/>
            <color indexed="81"/>
            <rFont val="Tahoma"/>
            <family val="2"/>
          </rPr>
          <t>Please fill in here</t>
        </r>
      </text>
    </comment>
    <comment ref="AD62" authorId="1" shapeId="0" xr:uid="{00000000-0006-0000-0600-00004A000000}">
      <text>
        <r>
          <rPr>
            <b/>
            <sz val="8"/>
            <color indexed="81"/>
            <rFont val="Tahoma"/>
            <family val="2"/>
          </rPr>
          <t xml:space="preserve">Sila isi di sini
</t>
        </r>
        <r>
          <rPr>
            <i/>
            <sz val="8"/>
            <color indexed="81"/>
            <rFont val="Tahoma"/>
            <family val="2"/>
          </rPr>
          <t>Please fill in here</t>
        </r>
      </text>
    </comment>
    <comment ref="AH62" authorId="1" shapeId="0" xr:uid="{00000000-0006-0000-0600-00004B000000}">
      <text>
        <r>
          <rPr>
            <b/>
            <sz val="8"/>
            <color indexed="81"/>
            <rFont val="Tahoma"/>
            <family val="2"/>
          </rPr>
          <t xml:space="preserve">Sila isi di sini
</t>
        </r>
        <r>
          <rPr>
            <i/>
            <sz val="8"/>
            <color indexed="81"/>
            <rFont val="Tahoma"/>
            <family val="2"/>
          </rPr>
          <t>Please fill in here</t>
        </r>
      </text>
    </comment>
    <comment ref="AL62" authorId="1" shapeId="0" xr:uid="{00000000-0006-0000-0600-00004C000000}">
      <text>
        <r>
          <rPr>
            <b/>
            <sz val="8"/>
            <color indexed="81"/>
            <rFont val="Tahoma"/>
            <family val="2"/>
          </rPr>
          <t xml:space="preserve">Pengiraan automatik
</t>
        </r>
        <r>
          <rPr>
            <i/>
            <sz val="8"/>
            <color indexed="81"/>
            <rFont val="Tahoma"/>
            <family val="2"/>
          </rPr>
          <t>Automatic calculation</t>
        </r>
      </text>
    </comment>
    <comment ref="K65" authorId="1" shapeId="0" xr:uid="{00000000-0006-0000-0600-00004D000000}">
      <text>
        <r>
          <rPr>
            <b/>
            <sz val="8"/>
            <color indexed="81"/>
            <rFont val="Tahoma"/>
            <family val="2"/>
          </rPr>
          <t xml:space="preserve">Pengiraan automatik
</t>
        </r>
        <r>
          <rPr>
            <i/>
            <sz val="8"/>
            <color indexed="81"/>
            <rFont val="Tahoma"/>
            <family val="2"/>
          </rPr>
          <t>Automatic calculation</t>
        </r>
      </text>
    </comment>
    <comment ref="O65" authorId="1" shapeId="0" xr:uid="{00000000-0006-0000-0600-00004E000000}">
      <text>
        <r>
          <rPr>
            <b/>
            <sz val="8"/>
            <color indexed="81"/>
            <rFont val="Tahoma"/>
            <family val="2"/>
          </rPr>
          <t xml:space="preserve">Pengiraan automatik
</t>
        </r>
        <r>
          <rPr>
            <i/>
            <sz val="8"/>
            <color indexed="81"/>
            <rFont val="Tahoma"/>
            <family val="2"/>
          </rPr>
          <t>Automatic calculation</t>
        </r>
      </text>
    </comment>
    <comment ref="S65" authorId="1" shapeId="0" xr:uid="{00000000-0006-0000-0600-00004F000000}">
      <text>
        <r>
          <rPr>
            <b/>
            <sz val="8"/>
            <color indexed="81"/>
            <rFont val="Tahoma"/>
            <family val="2"/>
          </rPr>
          <t xml:space="preserve">Pengiraan automatik
</t>
        </r>
        <r>
          <rPr>
            <i/>
            <sz val="8"/>
            <color indexed="81"/>
            <rFont val="Tahoma"/>
            <family val="2"/>
          </rPr>
          <t>Automatic calculation</t>
        </r>
      </text>
    </comment>
    <comment ref="W65" authorId="1" shapeId="0" xr:uid="{00000000-0006-0000-0600-000050000000}">
      <text>
        <r>
          <rPr>
            <b/>
            <sz val="8"/>
            <color indexed="81"/>
            <rFont val="Tahoma"/>
            <family val="2"/>
          </rPr>
          <t xml:space="preserve">Pengiraan automatik
</t>
        </r>
        <r>
          <rPr>
            <i/>
            <sz val="8"/>
            <color indexed="81"/>
            <rFont val="Tahoma"/>
            <family val="2"/>
          </rPr>
          <t>Automatic calculation</t>
        </r>
      </text>
    </comment>
    <comment ref="AD65" authorId="1" shapeId="0" xr:uid="{00000000-0006-0000-0600-000051000000}">
      <text>
        <r>
          <rPr>
            <b/>
            <sz val="8"/>
            <color indexed="81"/>
            <rFont val="Tahoma"/>
            <family val="2"/>
          </rPr>
          <t xml:space="preserve">Pengiraan automatik
</t>
        </r>
        <r>
          <rPr>
            <i/>
            <sz val="8"/>
            <color indexed="81"/>
            <rFont val="Tahoma"/>
            <family val="2"/>
          </rPr>
          <t>Automatic calculation</t>
        </r>
      </text>
    </comment>
    <comment ref="AH65" authorId="1" shapeId="0" xr:uid="{00000000-0006-0000-0600-000052000000}">
      <text>
        <r>
          <rPr>
            <b/>
            <sz val="8"/>
            <color indexed="81"/>
            <rFont val="Tahoma"/>
            <family val="2"/>
          </rPr>
          <t xml:space="preserve">Pengiraan automatik
</t>
        </r>
        <r>
          <rPr>
            <i/>
            <sz val="8"/>
            <color indexed="81"/>
            <rFont val="Tahoma"/>
            <family val="2"/>
          </rPr>
          <t>Automatic calculation</t>
        </r>
      </text>
    </comment>
    <comment ref="AL65" authorId="1" shapeId="0" xr:uid="{00000000-0006-0000-0600-000053000000}">
      <text>
        <r>
          <rPr>
            <b/>
            <sz val="8"/>
            <color indexed="81"/>
            <rFont val="Tahoma"/>
            <family val="2"/>
          </rPr>
          <t xml:space="preserve">Pengiraan automatik
</t>
        </r>
        <r>
          <rPr>
            <i/>
            <sz val="8"/>
            <color indexed="81"/>
            <rFont val="Tahoma"/>
            <family val="2"/>
          </rPr>
          <t>Automatic calculation</t>
        </r>
      </text>
    </comment>
    <comment ref="K68" authorId="1" shapeId="0" xr:uid="{00000000-0006-0000-0600-000054000000}">
      <text>
        <r>
          <rPr>
            <b/>
            <sz val="8"/>
            <color indexed="81"/>
            <rFont val="Tahoma"/>
            <family val="2"/>
          </rPr>
          <t xml:space="preserve">Sila isi di sini
</t>
        </r>
        <r>
          <rPr>
            <i/>
            <sz val="8"/>
            <color indexed="81"/>
            <rFont val="Tahoma"/>
            <family val="2"/>
          </rPr>
          <t>Please fill in here</t>
        </r>
      </text>
    </comment>
    <comment ref="O68" authorId="1" shapeId="0" xr:uid="{00000000-0006-0000-0600-000055000000}">
      <text>
        <r>
          <rPr>
            <b/>
            <sz val="8"/>
            <color indexed="81"/>
            <rFont val="Tahoma"/>
            <family val="2"/>
          </rPr>
          <t xml:space="preserve">Sila isi di sini
</t>
        </r>
        <r>
          <rPr>
            <i/>
            <sz val="8"/>
            <color indexed="81"/>
            <rFont val="Tahoma"/>
            <family val="2"/>
          </rPr>
          <t>Please fill in here</t>
        </r>
      </text>
    </comment>
    <comment ref="S68" authorId="1" shapeId="0" xr:uid="{00000000-0006-0000-0600-000056000000}">
      <text>
        <r>
          <rPr>
            <b/>
            <sz val="8"/>
            <color indexed="81"/>
            <rFont val="Tahoma"/>
            <family val="2"/>
          </rPr>
          <t xml:space="preserve">Pengiraan automatik
</t>
        </r>
        <r>
          <rPr>
            <i/>
            <sz val="8"/>
            <color indexed="81"/>
            <rFont val="Tahoma"/>
            <family val="2"/>
          </rPr>
          <t>Automatic calculation</t>
        </r>
      </text>
    </comment>
    <comment ref="AD68" authorId="1" shapeId="0" xr:uid="{00000000-0006-0000-0600-000057000000}">
      <text>
        <r>
          <rPr>
            <b/>
            <sz val="8"/>
            <color indexed="81"/>
            <rFont val="Tahoma"/>
            <family val="2"/>
          </rPr>
          <t xml:space="preserve">Sila isi di sini
</t>
        </r>
        <r>
          <rPr>
            <i/>
            <sz val="8"/>
            <color indexed="81"/>
            <rFont val="Tahoma"/>
            <family val="2"/>
          </rPr>
          <t>Please fill in here</t>
        </r>
      </text>
    </comment>
    <comment ref="AH68" authorId="1" shapeId="0" xr:uid="{00000000-0006-0000-0600-000058000000}">
      <text>
        <r>
          <rPr>
            <b/>
            <sz val="8"/>
            <color indexed="81"/>
            <rFont val="Tahoma"/>
            <family val="2"/>
          </rPr>
          <t xml:space="preserve">Sila isi di sini
</t>
        </r>
        <r>
          <rPr>
            <i/>
            <sz val="8"/>
            <color indexed="81"/>
            <rFont val="Tahoma"/>
            <family val="2"/>
          </rPr>
          <t>Please fill in here</t>
        </r>
      </text>
    </comment>
    <comment ref="AL68" authorId="1" shapeId="0" xr:uid="{00000000-0006-0000-0600-000059000000}">
      <text>
        <r>
          <rPr>
            <b/>
            <sz val="8"/>
            <color rgb="FF000000"/>
            <rFont val="Tahoma"/>
            <family val="2"/>
          </rPr>
          <t xml:space="preserve">Pengiraan automatik
</t>
        </r>
        <r>
          <rPr>
            <i/>
            <sz val="8"/>
            <color rgb="FF000000"/>
            <rFont val="Tahoma"/>
            <family val="2"/>
          </rPr>
          <t>Automatic calculation</t>
        </r>
      </text>
    </comment>
    <comment ref="K71" authorId="0" shapeId="0" xr:uid="{00000000-0006-0000-0600-00005A000000}">
      <text>
        <r>
          <rPr>
            <b/>
            <sz val="8"/>
            <color indexed="8"/>
            <rFont val="Tahoma"/>
            <family val="2"/>
          </rPr>
          <t xml:space="preserve">Pengiraan automatik
</t>
        </r>
        <r>
          <rPr>
            <i/>
            <sz val="8"/>
            <color indexed="8"/>
            <rFont val="Tahoma"/>
            <family val="2"/>
          </rPr>
          <t>Automatic calculation</t>
        </r>
      </text>
    </comment>
    <comment ref="O71" authorId="0" shapeId="0" xr:uid="{00000000-0006-0000-0600-00005B000000}">
      <text>
        <r>
          <rPr>
            <b/>
            <sz val="8"/>
            <color indexed="8"/>
            <rFont val="Tahoma"/>
            <family val="2"/>
          </rPr>
          <t>Pengiraan automatik</t>
        </r>
        <r>
          <rPr>
            <sz val="8"/>
            <color indexed="8"/>
            <rFont val="Tahoma"/>
            <family val="2"/>
          </rPr>
          <t xml:space="preserve">
</t>
        </r>
        <r>
          <rPr>
            <i/>
            <sz val="8"/>
            <color indexed="8"/>
            <rFont val="Tahoma"/>
            <family val="2"/>
          </rPr>
          <t>Automatic calculation</t>
        </r>
      </text>
    </comment>
    <comment ref="S71" authorId="0" shapeId="0" xr:uid="{00000000-0006-0000-0600-00005C000000}">
      <text>
        <r>
          <rPr>
            <b/>
            <sz val="8"/>
            <color indexed="8"/>
            <rFont val="Tahoma"/>
            <family val="2"/>
          </rPr>
          <t xml:space="preserve">Pengiraan automatik
</t>
        </r>
        <r>
          <rPr>
            <i/>
            <sz val="8"/>
            <color indexed="8"/>
            <rFont val="Tahoma"/>
            <family val="2"/>
          </rPr>
          <t>Automatic calculation</t>
        </r>
      </text>
    </comment>
    <comment ref="W71" authorId="1" shapeId="0" xr:uid="{00000000-0006-0000-0600-00005D000000}">
      <text>
        <r>
          <rPr>
            <b/>
            <sz val="8"/>
            <color indexed="81"/>
            <rFont val="Tahoma"/>
            <family val="2"/>
          </rPr>
          <t xml:space="preserve">Pengiraan automatik
</t>
        </r>
        <r>
          <rPr>
            <i/>
            <sz val="8"/>
            <color indexed="81"/>
            <rFont val="Tahoma"/>
            <family val="2"/>
          </rPr>
          <t>Automatic calculation</t>
        </r>
      </text>
    </comment>
    <comment ref="AD71" authorId="0" shapeId="0" xr:uid="{00000000-0006-0000-0600-00005E000000}">
      <text>
        <r>
          <rPr>
            <b/>
            <sz val="8"/>
            <color indexed="8"/>
            <rFont val="Tahoma"/>
            <family val="2"/>
          </rPr>
          <t xml:space="preserve">Pengiraan automatik
</t>
        </r>
        <r>
          <rPr>
            <i/>
            <sz val="8"/>
            <color indexed="8"/>
            <rFont val="Tahoma"/>
            <family val="2"/>
          </rPr>
          <t>Automatic calculation</t>
        </r>
      </text>
    </comment>
    <comment ref="AH71" authorId="0" shapeId="0" xr:uid="{00000000-0006-0000-0600-00005F000000}">
      <text>
        <r>
          <rPr>
            <b/>
            <sz val="8"/>
            <color indexed="8"/>
            <rFont val="Tahoma"/>
            <family val="2"/>
          </rPr>
          <t xml:space="preserve">Pengiraan automatik
</t>
        </r>
        <r>
          <rPr>
            <i/>
            <sz val="8"/>
            <color indexed="8"/>
            <rFont val="Tahoma"/>
            <family val="2"/>
          </rPr>
          <t>Automatic calculation</t>
        </r>
      </text>
    </comment>
    <comment ref="AL71" authorId="0" shapeId="0" xr:uid="{00000000-0006-0000-0600-000060000000}">
      <text>
        <r>
          <rPr>
            <b/>
            <sz val="8"/>
            <color rgb="FF000000"/>
            <rFont val="Tahoma"/>
            <family val="2"/>
          </rPr>
          <t xml:space="preserve">Pengiraan automatik
</t>
        </r>
        <r>
          <rPr>
            <i/>
            <sz val="8"/>
            <color rgb="FF000000"/>
            <rFont val="Tahoma"/>
            <family val="2"/>
          </rPr>
          <t>Automatic calculation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47FBCD5E-DFFB-4073-AB33-BDFF9F060758}">
      <text>
        <r>
          <rPr>
            <b/>
            <sz val="8"/>
            <color rgb="FF000000"/>
            <rFont val="Tahoma"/>
            <family val="2"/>
          </rPr>
          <t xml:space="preserve">Sila isi di sini
</t>
        </r>
        <r>
          <rPr>
            <i/>
            <sz val="8"/>
            <color rgb="FF000000"/>
            <rFont val="Tahoma"/>
            <family val="2"/>
          </rPr>
          <t>Please fill in here</t>
        </r>
      </text>
    </comment>
    <comment ref="O17" authorId="0" shapeId="0" xr:uid="{A4B583B9-99AE-4D26-911C-C47AC3C4FB4D}">
      <text>
        <r>
          <rPr>
            <b/>
            <sz val="8"/>
            <color indexed="8"/>
            <rFont val="Tahoma"/>
            <family val="2"/>
          </rPr>
          <t xml:space="preserve">Sila isi di sini
</t>
        </r>
        <r>
          <rPr>
            <i/>
            <sz val="8"/>
            <color indexed="8"/>
            <rFont val="Tahoma"/>
            <family val="2"/>
          </rPr>
          <t>Please fill in here</t>
        </r>
      </text>
    </comment>
    <comment ref="S17" authorId="0" shapeId="0" xr:uid="{FE5509DD-B1AF-493B-BF1C-6BA76DF43A8E}">
      <text>
        <r>
          <rPr>
            <b/>
            <sz val="8"/>
            <color indexed="8"/>
            <rFont val="Tahoma"/>
            <family val="2"/>
          </rPr>
          <t xml:space="preserve">Pengiraan automatik
</t>
        </r>
        <r>
          <rPr>
            <i/>
            <sz val="8"/>
            <color indexed="8"/>
            <rFont val="Tahoma"/>
            <family val="2"/>
          </rPr>
          <t>Automatic calculation</t>
        </r>
      </text>
    </comment>
    <comment ref="K21" authorId="0" shapeId="0" xr:uid="{79E7F483-B3A4-4175-93DB-7B6931E60FC2}">
      <text>
        <r>
          <rPr>
            <b/>
            <sz val="8"/>
            <color indexed="8"/>
            <rFont val="Tahoma"/>
            <family val="2"/>
          </rPr>
          <t xml:space="preserve">Sila isi di sini
</t>
        </r>
        <r>
          <rPr>
            <i/>
            <sz val="8"/>
            <color indexed="8"/>
            <rFont val="Tahoma"/>
            <family val="2"/>
          </rPr>
          <t>Please fill in here</t>
        </r>
      </text>
    </comment>
    <comment ref="O21" authorId="0" shapeId="0" xr:uid="{260C36D0-741D-4B9F-B699-826842E8A630}">
      <text>
        <r>
          <rPr>
            <b/>
            <sz val="8"/>
            <color indexed="8"/>
            <rFont val="Tahoma"/>
            <family val="2"/>
          </rPr>
          <t xml:space="preserve">Sila isi di sini
</t>
        </r>
        <r>
          <rPr>
            <i/>
            <sz val="8"/>
            <color indexed="8"/>
            <rFont val="Tahoma"/>
            <family val="2"/>
          </rPr>
          <t>Please fill in here</t>
        </r>
      </text>
    </comment>
    <comment ref="S21" authorId="0" shapeId="0" xr:uid="{F4CC6F3C-791E-45AD-A3E7-7A78C67E60D5}">
      <text>
        <r>
          <rPr>
            <b/>
            <sz val="8"/>
            <color indexed="8"/>
            <rFont val="Tahoma"/>
            <family val="2"/>
          </rPr>
          <t xml:space="preserve">Pengiraan automatik
</t>
        </r>
        <r>
          <rPr>
            <i/>
            <sz val="8"/>
            <color indexed="8"/>
            <rFont val="Tahoma"/>
            <family val="2"/>
          </rPr>
          <t>Automatic calculation</t>
        </r>
      </text>
    </comment>
    <comment ref="K25" authorId="1" shapeId="0" xr:uid="{0308F0A2-B0F0-4ED2-A66F-D67AB40A6635}">
      <text>
        <r>
          <rPr>
            <b/>
            <sz val="8"/>
            <color indexed="81"/>
            <rFont val="Tahoma"/>
            <family val="2"/>
          </rPr>
          <t xml:space="preserve">Sila isi di sini
</t>
        </r>
        <r>
          <rPr>
            <i/>
            <sz val="8"/>
            <color indexed="81"/>
            <rFont val="Tahoma"/>
            <family val="2"/>
          </rPr>
          <t>Please fill in here</t>
        </r>
      </text>
    </comment>
    <comment ref="O25" authorId="1" shapeId="0" xr:uid="{2CEB07B0-A2A0-4AF4-98FE-59101FB79C5C}">
      <text>
        <r>
          <rPr>
            <b/>
            <sz val="8"/>
            <color indexed="81"/>
            <rFont val="Tahoma"/>
            <family val="2"/>
          </rPr>
          <t xml:space="preserve">Sila isi di sini
</t>
        </r>
        <r>
          <rPr>
            <i/>
            <sz val="8"/>
            <color indexed="81"/>
            <rFont val="Tahoma"/>
            <family val="2"/>
          </rPr>
          <t>Please fill in here</t>
        </r>
      </text>
    </comment>
    <comment ref="S25" authorId="0" shapeId="0" xr:uid="{6DF7824F-F8E3-4BAD-9F49-F74079ABB2AE}">
      <text>
        <r>
          <rPr>
            <b/>
            <sz val="8"/>
            <color indexed="8"/>
            <rFont val="Tahoma"/>
            <family val="2"/>
          </rPr>
          <t xml:space="preserve">Pengiraan automatik
</t>
        </r>
        <r>
          <rPr>
            <i/>
            <sz val="8"/>
            <color indexed="8"/>
            <rFont val="Tahoma"/>
            <family val="2"/>
          </rPr>
          <t>Automatic calculation</t>
        </r>
      </text>
    </comment>
    <comment ref="W25" authorId="1" shapeId="0" xr:uid="{08B7741F-FDB8-4C68-A7F6-DE81E0E17FBD}">
      <text>
        <r>
          <rPr>
            <b/>
            <sz val="8"/>
            <color indexed="81"/>
            <rFont val="Tahoma"/>
            <family val="2"/>
          </rPr>
          <t>Sila isi di sini</t>
        </r>
        <r>
          <rPr>
            <i/>
            <sz val="8"/>
            <color indexed="81"/>
            <rFont val="Tahoma"/>
            <family val="2"/>
          </rPr>
          <t xml:space="preserve">
Please fill in here</t>
        </r>
      </text>
    </comment>
    <comment ref="AD25" authorId="1" shapeId="0" xr:uid="{47522E66-EE5B-46EA-9F45-8790A60B91D1}">
      <text>
        <r>
          <rPr>
            <b/>
            <sz val="8"/>
            <color indexed="81"/>
            <rFont val="Tahoma"/>
            <family val="2"/>
          </rPr>
          <t xml:space="preserve">Sila isi di sini
</t>
        </r>
        <r>
          <rPr>
            <i/>
            <sz val="8"/>
            <color indexed="81"/>
            <rFont val="Tahoma"/>
            <family val="2"/>
          </rPr>
          <t>Please fill in here</t>
        </r>
      </text>
    </comment>
    <comment ref="AH25" authorId="1" shapeId="0" xr:uid="{A5ED363F-CD47-4B49-9647-EB18F10E3F5E}">
      <text>
        <r>
          <rPr>
            <b/>
            <sz val="8"/>
            <color indexed="81"/>
            <rFont val="Tahoma"/>
            <family val="2"/>
          </rPr>
          <t xml:space="preserve">Sila isi di sini
</t>
        </r>
        <r>
          <rPr>
            <i/>
            <sz val="8"/>
            <color indexed="81"/>
            <rFont val="Tahoma"/>
            <family val="2"/>
          </rPr>
          <t>Please fill in here</t>
        </r>
      </text>
    </comment>
    <comment ref="AL25" authorId="1" shapeId="0" xr:uid="{1E320924-2CC5-48B4-8F01-EF5AD5583BE9}">
      <text>
        <r>
          <rPr>
            <b/>
            <sz val="8"/>
            <color indexed="81"/>
            <rFont val="Tahoma"/>
            <family val="2"/>
          </rPr>
          <t xml:space="preserve">Pengiraan automatik
</t>
        </r>
        <r>
          <rPr>
            <i/>
            <sz val="8"/>
            <color indexed="81"/>
            <rFont val="Tahoma"/>
            <family val="2"/>
          </rPr>
          <t>Automatic calculation</t>
        </r>
      </text>
    </comment>
    <comment ref="K30" authorId="1" shapeId="0" xr:uid="{80250E27-30B0-4C3A-999A-CD9B4E9CD987}">
      <text>
        <r>
          <rPr>
            <b/>
            <sz val="8"/>
            <color indexed="81"/>
            <rFont val="Tahoma"/>
            <family val="2"/>
          </rPr>
          <t xml:space="preserve">Sila isi di sini
</t>
        </r>
        <r>
          <rPr>
            <i/>
            <sz val="8"/>
            <color indexed="81"/>
            <rFont val="Tahoma"/>
            <family val="2"/>
          </rPr>
          <t>Please fill in here</t>
        </r>
      </text>
    </comment>
    <comment ref="O30" authorId="1" shapeId="0" xr:uid="{660FB7BC-C241-4412-8246-2E3CB827310D}">
      <text>
        <r>
          <rPr>
            <b/>
            <sz val="8"/>
            <color indexed="81"/>
            <rFont val="Tahoma"/>
            <family val="2"/>
          </rPr>
          <t xml:space="preserve">Sila isi di sini
</t>
        </r>
        <r>
          <rPr>
            <i/>
            <sz val="8"/>
            <color indexed="81"/>
            <rFont val="Tahoma"/>
            <family val="2"/>
          </rPr>
          <t>Please fill in here</t>
        </r>
      </text>
    </comment>
    <comment ref="S30" authorId="0" shapeId="0" xr:uid="{71244B9E-5B03-424A-81CA-E6E7795453EC}">
      <text>
        <r>
          <rPr>
            <b/>
            <sz val="8"/>
            <color indexed="8"/>
            <rFont val="Tahoma"/>
            <family val="2"/>
          </rPr>
          <t xml:space="preserve">Pengiraan automatik
</t>
        </r>
        <r>
          <rPr>
            <i/>
            <sz val="8"/>
            <color indexed="8"/>
            <rFont val="Tahoma"/>
            <family val="2"/>
          </rPr>
          <t>Automatic calculation</t>
        </r>
      </text>
    </comment>
    <comment ref="W30" authorId="1" shapeId="0" xr:uid="{99F22C61-A771-46A9-A2EE-0E67A3FF58B6}">
      <text>
        <r>
          <rPr>
            <b/>
            <sz val="8"/>
            <color rgb="FF000000"/>
            <rFont val="Tahoma"/>
            <family val="2"/>
          </rPr>
          <t xml:space="preserve">Sila isi di sini
</t>
        </r>
        <r>
          <rPr>
            <i/>
            <sz val="8"/>
            <color rgb="FF000000"/>
            <rFont val="Tahoma"/>
            <family val="2"/>
          </rPr>
          <t>Please fill in here</t>
        </r>
      </text>
    </comment>
    <comment ref="AD30" authorId="1" shapeId="0" xr:uid="{9029A6F7-62E1-4782-9D23-8C938F4D32DD}">
      <text>
        <r>
          <rPr>
            <b/>
            <sz val="8"/>
            <color indexed="81"/>
            <rFont val="Tahoma"/>
            <family val="2"/>
          </rPr>
          <t xml:space="preserve">Sila isi di sini
</t>
        </r>
        <r>
          <rPr>
            <i/>
            <sz val="8"/>
            <color indexed="81"/>
            <rFont val="Tahoma"/>
            <family val="2"/>
          </rPr>
          <t>Please fill in here</t>
        </r>
      </text>
    </comment>
    <comment ref="AH30" authorId="1" shapeId="0" xr:uid="{4EDE9E7B-26BB-44B6-BF6D-04EF80C7444F}">
      <text>
        <r>
          <rPr>
            <b/>
            <sz val="8"/>
            <color indexed="81"/>
            <rFont val="Tahoma"/>
            <family val="2"/>
          </rPr>
          <t xml:space="preserve">Sila isi di sini
</t>
        </r>
        <r>
          <rPr>
            <i/>
            <sz val="8"/>
            <color indexed="81"/>
            <rFont val="Tahoma"/>
            <family val="2"/>
          </rPr>
          <t>Please fill in here</t>
        </r>
      </text>
    </comment>
    <comment ref="AL30" authorId="1" shapeId="0" xr:uid="{9EAAC074-7E07-4B98-963C-A922205DD6CC}">
      <text>
        <r>
          <rPr>
            <b/>
            <sz val="8"/>
            <color indexed="81"/>
            <rFont val="Tahoma"/>
            <family val="2"/>
          </rPr>
          <t xml:space="preserve">Pengiraan automatik
</t>
        </r>
        <r>
          <rPr>
            <i/>
            <sz val="8"/>
            <color indexed="81"/>
            <rFont val="Tahoma"/>
            <family val="2"/>
          </rPr>
          <t>Automatic calculation</t>
        </r>
      </text>
    </comment>
    <comment ref="K34" authorId="1" shapeId="0" xr:uid="{95CE62A7-07A9-445C-97CC-9CE0595A7C2A}">
      <text>
        <r>
          <rPr>
            <b/>
            <sz val="8"/>
            <color indexed="81"/>
            <rFont val="Tahoma"/>
            <family val="2"/>
          </rPr>
          <t xml:space="preserve">Sila isi di sini
</t>
        </r>
        <r>
          <rPr>
            <i/>
            <sz val="8"/>
            <color indexed="81"/>
            <rFont val="Tahoma"/>
            <family val="2"/>
          </rPr>
          <t>Please fill in here</t>
        </r>
      </text>
    </comment>
    <comment ref="O34" authorId="1" shapeId="0" xr:uid="{F89118C6-9B78-4E90-81EB-8281D260407C}">
      <text>
        <r>
          <rPr>
            <b/>
            <sz val="8"/>
            <color indexed="81"/>
            <rFont val="Tahoma"/>
            <family val="2"/>
          </rPr>
          <t xml:space="preserve">Sila isi di sini
</t>
        </r>
        <r>
          <rPr>
            <i/>
            <sz val="8"/>
            <color indexed="81"/>
            <rFont val="Tahoma"/>
            <family val="2"/>
          </rPr>
          <t>Please fill in here</t>
        </r>
      </text>
    </comment>
    <comment ref="S34" authorId="0" shapeId="0" xr:uid="{24771501-559F-4CB6-B5EA-49B97BA6AA6E}">
      <text>
        <r>
          <rPr>
            <b/>
            <sz val="8"/>
            <color indexed="8"/>
            <rFont val="Tahoma"/>
            <family val="2"/>
          </rPr>
          <t xml:space="preserve">Pengiraan automatik
</t>
        </r>
        <r>
          <rPr>
            <i/>
            <sz val="8"/>
            <color indexed="8"/>
            <rFont val="Tahoma"/>
            <family val="2"/>
          </rPr>
          <t>Automatic calculation</t>
        </r>
      </text>
    </comment>
    <comment ref="W34" authorId="1" shapeId="0" xr:uid="{ACD4282E-7659-47EF-B18B-6C24F2F52839}">
      <text>
        <r>
          <rPr>
            <b/>
            <sz val="8"/>
            <color indexed="81"/>
            <rFont val="Tahoma"/>
            <family val="2"/>
          </rPr>
          <t xml:space="preserve">Sila isi di sini
</t>
        </r>
        <r>
          <rPr>
            <i/>
            <sz val="8"/>
            <color indexed="81"/>
            <rFont val="Tahoma"/>
            <family val="2"/>
          </rPr>
          <t>Please fill in here</t>
        </r>
      </text>
    </comment>
    <comment ref="AD34" authorId="1" shapeId="0" xr:uid="{E15E41B9-D4D5-4DB7-98F7-AE9FC54E02AA}">
      <text>
        <r>
          <rPr>
            <b/>
            <sz val="8"/>
            <color indexed="81"/>
            <rFont val="Tahoma"/>
            <family val="2"/>
          </rPr>
          <t xml:space="preserve">Sila isi di sini
</t>
        </r>
        <r>
          <rPr>
            <i/>
            <sz val="8"/>
            <color indexed="81"/>
            <rFont val="Tahoma"/>
            <family val="2"/>
          </rPr>
          <t>Please fill in here</t>
        </r>
      </text>
    </comment>
    <comment ref="AH34" authorId="1" shapeId="0" xr:uid="{E500CF9F-3407-4F9F-8952-86EC6131CFD7}">
      <text>
        <r>
          <rPr>
            <b/>
            <sz val="8"/>
            <color indexed="81"/>
            <rFont val="Tahoma"/>
            <family val="2"/>
          </rPr>
          <t xml:space="preserve">Sila isi di sini
</t>
        </r>
        <r>
          <rPr>
            <i/>
            <sz val="8"/>
            <color indexed="81"/>
            <rFont val="Tahoma"/>
            <family val="2"/>
          </rPr>
          <t>Please fill in here</t>
        </r>
      </text>
    </comment>
    <comment ref="AL34" authorId="1" shapeId="0" xr:uid="{285155EC-09E3-4C3D-B46C-BF611745E4E4}">
      <text>
        <r>
          <rPr>
            <b/>
            <sz val="8"/>
            <color indexed="81"/>
            <rFont val="Tahoma"/>
            <family val="2"/>
          </rPr>
          <t xml:space="preserve">Pengiraan automatik
</t>
        </r>
        <r>
          <rPr>
            <i/>
            <sz val="8"/>
            <color indexed="81"/>
            <rFont val="Tahoma"/>
            <family val="2"/>
          </rPr>
          <t>Automatic calculation</t>
        </r>
      </text>
    </comment>
    <comment ref="K38" authorId="0" shapeId="0" xr:uid="{D932ACC7-1DC0-4256-A223-0430EC1D8D3B}">
      <text>
        <r>
          <rPr>
            <b/>
            <sz val="8"/>
            <color indexed="8"/>
            <rFont val="Tahoma"/>
            <family val="2"/>
          </rPr>
          <t xml:space="preserve">Sila isi di sini
</t>
        </r>
        <r>
          <rPr>
            <i/>
            <sz val="8"/>
            <color indexed="8"/>
            <rFont val="Tahoma"/>
            <family val="2"/>
          </rPr>
          <t>Please fill in here</t>
        </r>
      </text>
    </comment>
    <comment ref="O38" authorId="0" shapeId="0" xr:uid="{8AD95500-8396-408E-A810-B044B8B47DC9}">
      <text>
        <r>
          <rPr>
            <b/>
            <sz val="8"/>
            <color indexed="8"/>
            <rFont val="Tahoma"/>
            <family val="2"/>
          </rPr>
          <t xml:space="preserve">Sila isi di sini
</t>
        </r>
        <r>
          <rPr>
            <i/>
            <sz val="8"/>
            <color indexed="8"/>
            <rFont val="Tahoma"/>
            <family val="2"/>
          </rPr>
          <t>Please fill in here</t>
        </r>
      </text>
    </comment>
    <comment ref="S38" authorId="0" shapeId="0" xr:uid="{A1CA257D-04E3-4E2A-8596-3395BB40F060}">
      <text>
        <r>
          <rPr>
            <b/>
            <sz val="8"/>
            <color rgb="FF000000"/>
            <rFont val="Tahoma"/>
            <family val="2"/>
          </rPr>
          <t xml:space="preserve">Pengiraan automatik
</t>
        </r>
        <r>
          <rPr>
            <i/>
            <sz val="8"/>
            <color rgb="FF000000"/>
            <rFont val="Tahoma"/>
            <family val="2"/>
          </rPr>
          <t>Automatic calculation</t>
        </r>
      </text>
    </comment>
    <comment ref="W38" authorId="1" shapeId="0" xr:uid="{9AF50D47-2793-4CD7-8B76-93219D6E8E5C}">
      <text>
        <r>
          <rPr>
            <b/>
            <sz val="8"/>
            <color indexed="81"/>
            <rFont val="Tahoma"/>
            <family val="2"/>
          </rPr>
          <t xml:space="preserve">Sila isi di sini
</t>
        </r>
        <r>
          <rPr>
            <i/>
            <sz val="8"/>
            <color indexed="81"/>
            <rFont val="Tahoma"/>
            <family val="2"/>
          </rPr>
          <t>Please fill in here</t>
        </r>
      </text>
    </comment>
    <comment ref="AD38" authorId="0" shapeId="0" xr:uid="{5FCA018D-9779-479B-899D-951131B0660E}">
      <text>
        <r>
          <rPr>
            <b/>
            <sz val="8"/>
            <color indexed="8"/>
            <rFont val="Tahoma"/>
            <family val="2"/>
          </rPr>
          <t xml:space="preserve">Sila isi di sini
</t>
        </r>
        <r>
          <rPr>
            <i/>
            <sz val="8"/>
            <color indexed="8"/>
            <rFont val="Tahoma"/>
            <family val="2"/>
          </rPr>
          <t>Please fill in here</t>
        </r>
      </text>
    </comment>
    <comment ref="AH38" authorId="0" shapeId="0" xr:uid="{AD0386A1-95E6-4313-9CED-34F4BD76E00E}">
      <text>
        <r>
          <rPr>
            <b/>
            <sz val="8"/>
            <color indexed="8"/>
            <rFont val="Tahoma"/>
            <family val="2"/>
          </rPr>
          <t xml:space="preserve">Sila isi di sini
</t>
        </r>
        <r>
          <rPr>
            <i/>
            <sz val="8"/>
            <color indexed="8"/>
            <rFont val="Tahoma"/>
            <family val="2"/>
          </rPr>
          <t>Please fill in here</t>
        </r>
      </text>
    </comment>
    <comment ref="AL38" authorId="1" shapeId="0" xr:uid="{458A8051-6751-46CA-96C7-C9D49ECDC3AD}">
      <text>
        <r>
          <rPr>
            <b/>
            <sz val="8"/>
            <color indexed="81"/>
            <rFont val="Tahoma"/>
            <family val="2"/>
          </rPr>
          <t xml:space="preserve">Pengiraan automatik
</t>
        </r>
        <r>
          <rPr>
            <i/>
            <sz val="8"/>
            <color indexed="81"/>
            <rFont val="Tahoma"/>
            <family val="2"/>
          </rPr>
          <t>Automatic calculation</t>
        </r>
      </text>
    </comment>
    <comment ref="K42" authorId="0" shapeId="0" xr:uid="{0A8281CB-6AE2-4448-9407-8640B6908A2E}">
      <text>
        <r>
          <rPr>
            <b/>
            <sz val="8"/>
            <color indexed="8"/>
            <rFont val="Tahoma"/>
            <family val="2"/>
          </rPr>
          <t xml:space="preserve">Sila isi di sini
</t>
        </r>
        <r>
          <rPr>
            <i/>
            <sz val="8"/>
            <color indexed="8"/>
            <rFont val="Tahoma"/>
            <family val="2"/>
          </rPr>
          <t>Please fill in here</t>
        </r>
      </text>
    </comment>
    <comment ref="O42" authorId="0" shapeId="0" xr:uid="{E1DD732C-39D9-480A-8B6D-F649518F5BAC}">
      <text>
        <r>
          <rPr>
            <b/>
            <sz val="8"/>
            <color indexed="8"/>
            <rFont val="Tahoma"/>
            <family val="2"/>
          </rPr>
          <t xml:space="preserve">Sila isi di sini
</t>
        </r>
        <r>
          <rPr>
            <i/>
            <sz val="8"/>
            <color indexed="8"/>
            <rFont val="Tahoma"/>
            <family val="2"/>
          </rPr>
          <t>Please fill in here</t>
        </r>
      </text>
    </comment>
    <comment ref="S42" authorId="0" shapeId="0" xr:uid="{F17AEC19-1B87-469D-B9C8-6F55F37176A0}">
      <text>
        <r>
          <rPr>
            <b/>
            <sz val="8"/>
            <color indexed="8"/>
            <rFont val="Tahoma"/>
            <family val="2"/>
          </rPr>
          <t xml:space="preserve">Pengiraan automatik
</t>
        </r>
        <r>
          <rPr>
            <i/>
            <sz val="8"/>
            <color indexed="8"/>
            <rFont val="Tahoma"/>
            <family val="2"/>
          </rPr>
          <t>Automatic calculation</t>
        </r>
      </text>
    </comment>
    <comment ref="W42" authorId="1" shapeId="0" xr:uid="{307BC7A7-DA54-438F-B24B-864D640B3F18}">
      <text>
        <r>
          <rPr>
            <b/>
            <sz val="8"/>
            <color indexed="81"/>
            <rFont val="Tahoma"/>
            <family val="2"/>
          </rPr>
          <t xml:space="preserve">Sila isi di sini
</t>
        </r>
        <r>
          <rPr>
            <i/>
            <sz val="8"/>
            <color indexed="81"/>
            <rFont val="Tahoma"/>
            <family val="2"/>
          </rPr>
          <t>Please fill in here</t>
        </r>
      </text>
    </comment>
    <comment ref="AD42" authorId="0" shapeId="0" xr:uid="{796A119B-4425-49A0-A820-E44C4ADCC0C7}">
      <text>
        <r>
          <rPr>
            <b/>
            <sz val="8"/>
            <color indexed="8"/>
            <rFont val="Tahoma"/>
            <family val="2"/>
          </rPr>
          <t xml:space="preserve">Sila isi di sini
</t>
        </r>
        <r>
          <rPr>
            <i/>
            <sz val="8"/>
            <color indexed="8"/>
            <rFont val="Tahoma"/>
            <family val="2"/>
          </rPr>
          <t>Please fill in here</t>
        </r>
      </text>
    </comment>
    <comment ref="AH42" authorId="0" shapeId="0" xr:uid="{50CCFDC2-0FB2-4FCA-9BFE-C500311A1898}">
      <text>
        <r>
          <rPr>
            <b/>
            <sz val="8"/>
            <color indexed="8"/>
            <rFont val="Tahoma"/>
            <family val="2"/>
          </rPr>
          <t xml:space="preserve">Sila isi di sini
</t>
        </r>
        <r>
          <rPr>
            <i/>
            <sz val="8"/>
            <color indexed="8"/>
            <rFont val="Tahoma"/>
            <family val="2"/>
          </rPr>
          <t>Please fill in here</t>
        </r>
      </text>
    </comment>
    <comment ref="AL42" authorId="1" shapeId="0" xr:uid="{64350AE4-8A10-4F8A-9520-87D2A8154A4B}">
      <text>
        <r>
          <rPr>
            <b/>
            <sz val="8"/>
            <color indexed="81"/>
            <rFont val="Tahoma"/>
            <family val="2"/>
          </rPr>
          <t xml:space="preserve">Pengiraan automatik
</t>
        </r>
        <r>
          <rPr>
            <i/>
            <sz val="8"/>
            <color indexed="81"/>
            <rFont val="Tahoma"/>
            <family val="2"/>
          </rPr>
          <t>Automatic calculation</t>
        </r>
      </text>
    </comment>
    <comment ref="K46" authorId="0" shapeId="0" xr:uid="{8C42739D-09FF-419F-8E31-E5A8AAD4F2C4}">
      <text>
        <r>
          <rPr>
            <b/>
            <sz val="8"/>
            <color indexed="8"/>
            <rFont val="Tahoma"/>
            <family val="2"/>
          </rPr>
          <t>Sila isi di sini</t>
        </r>
        <r>
          <rPr>
            <sz val="8"/>
            <color indexed="8"/>
            <rFont val="Tahoma"/>
            <family val="2"/>
          </rPr>
          <t xml:space="preserve">
</t>
        </r>
        <r>
          <rPr>
            <i/>
            <sz val="8"/>
            <color indexed="8"/>
            <rFont val="Tahoma"/>
            <family val="2"/>
          </rPr>
          <t>Please fill in here</t>
        </r>
      </text>
    </comment>
    <comment ref="O46" authorId="0" shapeId="0" xr:uid="{87AAF657-0D9A-4321-B4E5-77A36EACE322}">
      <text>
        <r>
          <rPr>
            <b/>
            <sz val="8"/>
            <color indexed="8"/>
            <rFont val="Tahoma"/>
            <family val="2"/>
          </rPr>
          <t xml:space="preserve">Sila isi di sini
</t>
        </r>
        <r>
          <rPr>
            <i/>
            <sz val="8"/>
            <color indexed="8"/>
            <rFont val="Tahoma"/>
            <family val="2"/>
          </rPr>
          <t>Please fill in here</t>
        </r>
      </text>
    </comment>
    <comment ref="S46" authorId="0" shapeId="0" xr:uid="{EBEE4E5F-B684-4BCF-B5C5-C0E5C976065A}">
      <text>
        <r>
          <rPr>
            <b/>
            <sz val="8"/>
            <color rgb="FF000000"/>
            <rFont val="Tahoma"/>
            <family val="2"/>
          </rPr>
          <t xml:space="preserve">Pengiraan automatik
</t>
        </r>
        <r>
          <rPr>
            <i/>
            <sz val="8"/>
            <color rgb="FF000000"/>
            <rFont val="Tahoma"/>
            <family val="2"/>
          </rPr>
          <t>Automatic calculation</t>
        </r>
      </text>
    </comment>
    <comment ref="W46" authorId="1" shapeId="0" xr:uid="{9BBB77FE-510A-488E-9B8D-A4F99EE9926D}">
      <text>
        <r>
          <rPr>
            <b/>
            <sz val="8"/>
            <color indexed="81"/>
            <rFont val="Tahoma"/>
            <family val="2"/>
          </rPr>
          <t xml:space="preserve">Sila isi di sini
</t>
        </r>
        <r>
          <rPr>
            <i/>
            <sz val="8"/>
            <color indexed="81"/>
            <rFont val="Tahoma"/>
            <family val="2"/>
          </rPr>
          <t>Please fill in here</t>
        </r>
      </text>
    </comment>
    <comment ref="AD46" authorId="0" shapeId="0" xr:uid="{8EF98315-3B39-4899-855E-6177F2105DD1}">
      <text>
        <r>
          <rPr>
            <b/>
            <sz val="8"/>
            <color indexed="8"/>
            <rFont val="Tahoma"/>
            <family val="2"/>
          </rPr>
          <t xml:space="preserve">Sila isi di sini
</t>
        </r>
        <r>
          <rPr>
            <i/>
            <sz val="8"/>
            <color indexed="8"/>
            <rFont val="Tahoma"/>
            <family val="2"/>
          </rPr>
          <t>Please fill in here</t>
        </r>
      </text>
    </comment>
    <comment ref="AH46" authorId="0" shapeId="0" xr:uid="{388C5730-F49C-43D8-861C-41C8C0FDE1D0}">
      <text>
        <r>
          <rPr>
            <b/>
            <sz val="8"/>
            <color indexed="8"/>
            <rFont val="Tahoma"/>
            <family val="2"/>
          </rPr>
          <t xml:space="preserve">Sila isi di sini
</t>
        </r>
        <r>
          <rPr>
            <i/>
            <sz val="8"/>
            <color indexed="8"/>
            <rFont val="Tahoma"/>
            <family val="2"/>
          </rPr>
          <t>Please fill in here</t>
        </r>
      </text>
    </comment>
    <comment ref="AL46" authorId="1" shapeId="0" xr:uid="{E208A413-188B-49D8-A3C6-723CCB4ED973}">
      <text>
        <r>
          <rPr>
            <b/>
            <sz val="8"/>
            <color indexed="81"/>
            <rFont val="Tahoma"/>
            <family val="2"/>
          </rPr>
          <t xml:space="preserve">Pengiraan automatik
</t>
        </r>
        <r>
          <rPr>
            <i/>
            <sz val="8"/>
            <color indexed="81"/>
            <rFont val="Tahoma"/>
            <family val="2"/>
          </rPr>
          <t>Automatic calculation</t>
        </r>
      </text>
    </comment>
    <comment ref="K50" authorId="0" shapeId="0" xr:uid="{6351EF28-88E5-45FE-A281-CF64E83DB627}">
      <text>
        <r>
          <rPr>
            <b/>
            <sz val="8"/>
            <color indexed="8"/>
            <rFont val="Tahoma"/>
            <family val="2"/>
          </rPr>
          <t xml:space="preserve">Sila isi di sini
</t>
        </r>
        <r>
          <rPr>
            <i/>
            <sz val="8"/>
            <color indexed="8"/>
            <rFont val="Tahoma"/>
            <family val="2"/>
          </rPr>
          <t>Please fill in here</t>
        </r>
      </text>
    </comment>
    <comment ref="O50" authorId="0" shapeId="0" xr:uid="{52904490-00E7-47FD-BE21-086A44A163DA}">
      <text>
        <r>
          <rPr>
            <b/>
            <sz val="8"/>
            <color indexed="8"/>
            <rFont val="Tahoma"/>
            <family val="2"/>
          </rPr>
          <t xml:space="preserve">Sila isi di sini
</t>
        </r>
        <r>
          <rPr>
            <i/>
            <sz val="8"/>
            <color indexed="8"/>
            <rFont val="Tahoma"/>
            <family val="2"/>
          </rPr>
          <t>Please fill in here</t>
        </r>
      </text>
    </comment>
    <comment ref="S50" authorId="0" shapeId="0" xr:uid="{B23BEE40-F925-4388-9EEF-E10F40CBC77E}">
      <text>
        <r>
          <rPr>
            <b/>
            <sz val="8"/>
            <color indexed="8"/>
            <rFont val="Tahoma"/>
            <family val="2"/>
          </rPr>
          <t xml:space="preserve">Pengiraan automatik
</t>
        </r>
        <r>
          <rPr>
            <i/>
            <sz val="8"/>
            <color indexed="8"/>
            <rFont val="Tahoma"/>
            <family val="2"/>
          </rPr>
          <t>Automatic calculation</t>
        </r>
      </text>
    </comment>
    <comment ref="W50" authorId="1" shapeId="0" xr:uid="{F4B0E111-A65E-4307-A77F-E8716C03E36A}">
      <text>
        <r>
          <rPr>
            <b/>
            <sz val="8"/>
            <color indexed="81"/>
            <rFont val="Tahoma"/>
            <family val="2"/>
          </rPr>
          <t xml:space="preserve">Sila isi di sini
</t>
        </r>
        <r>
          <rPr>
            <i/>
            <sz val="8"/>
            <color indexed="81"/>
            <rFont val="Tahoma"/>
            <family val="2"/>
          </rPr>
          <t>Please fill in here</t>
        </r>
      </text>
    </comment>
    <comment ref="AD50" authorId="0" shapeId="0" xr:uid="{6BA9AE87-33BF-4B81-88C6-B57A72E3C99E}">
      <text>
        <r>
          <rPr>
            <b/>
            <sz val="8"/>
            <color indexed="8"/>
            <rFont val="Tahoma"/>
            <family val="2"/>
          </rPr>
          <t xml:space="preserve">Sila isi di sini
</t>
        </r>
        <r>
          <rPr>
            <i/>
            <sz val="8"/>
            <color indexed="8"/>
            <rFont val="Tahoma"/>
            <family val="2"/>
          </rPr>
          <t>Please fill in here</t>
        </r>
      </text>
    </comment>
    <comment ref="AH50" authorId="0" shapeId="0" xr:uid="{C7CD2F03-6623-429B-89C5-045CAB074753}">
      <text>
        <r>
          <rPr>
            <b/>
            <sz val="8"/>
            <color indexed="8"/>
            <rFont val="Tahoma"/>
            <family val="2"/>
          </rPr>
          <t xml:space="preserve">Sila isi di sini
</t>
        </r>
        <r>
          <rPr>
            <i/>
            <sz val="8"/>
            <color indexed="8"/>
            <rFont val="Tahoma"/>
            <family val="2"/>
          </rPr>
          <t>Please fill in here</t>
        </r>
      </text>
    </comment>
    <comment ref="AL50" authorId="1" shapeId="0" xr:uid="{7201EA0D-64DD-48B7-A674-978A63022C5A}">
      <text>
        <r>
          <rPr>
            <b/>
            <sz val="8"/>
            <color indexed="81"/>
            <rFont val="Tahoma"/>
            <family val="2"/>
          </rPr>
          <t xml:space="preserve">Pengiraan automatik
</t>
        </r>
        <r>
          <rPr>
            <i/>
            <sz val="8"/>
            <color indexed="81"/>
            <rFont val="Tahoma"/>
            <family val="2"/>
          </rPr>
          <t>Automatic calculation</t>
        </r>
      </text>
    </comment>
    <comment ref="K54" authorId="0" shapeId="0" xr:uid="{9A8599E9-F594-43C5-A69E-D5591F323202}">
      <text>
        <r>
          <rPr>
            <b/>
            <sz val="8"/>
            <color indexed="8"/>
            <rFont val="Tahoma"/>
            <family val="2"/>
          </rPr>
          <t xml:space="preserve">Sila isi di sini
</t>
        </r>
        <r>
          <rPr>
            <i/>
            <sz val="8"/>
            <color indexed="8"/>
            <rFont val="Tahoma"/>
            <family val="2"/>
          </rPr>
          <t>Please fill in here</t>
        </r>
      </text>
    </comment>
    <comment ref="O54" authorId="0" shapeId="0" xr:uid="{9BE1C3A4-9B3F-48F3-BF5D-D6ABDFA0467C}">
      <text>
        <r>
          <rPr>
            <b/>
            <sz val="8"/>
            <color indexed="8"/>
            <rFont val="Tahoma"/>
            <family val="2"/>
          </rPr>
          <t xml:space="preserve">Sila isi di sini
</t>
        </r>
        <r>
          <rPr>
            <i/>
            <sz val="8"/>
            <color indexed="8"/>
            <rFont val="Tahoma"/>
            <family val="2"/>
          </rPr>
          <t>Please fill in here</t>
        </r>
      </text>
    </comment>
    <comment ref="S54" authorId="0" shapeId="0" xr:uid="{0515A99A-3735-480A-8D93-0FD09BBD0405}">
      <text>
        <r>
          <rPr>
            <b/>
            <sz val="8"/>
            <color indexed="8"/>
            <rFont val="Tahoma"/>
            <family val="2"/>
          </rPr>
          <t xml:space="preserve">Pengiraan automatik
</t>
        </r>
        <r>
          <rPr>
            <i/>
            <sz val="8"/>
            <color indexed="8"/>
            <rFont val="Tahoma"/>
            <family val="2"/>
          </rPr>
          <t>Automatic calculation</t>
        </r>
      </text>
    </comment>
    <comment ref="W54" authorId="1" shapeId="0" xr:uid="{A7E958C9-9BEA-4BD2-AC02-DD39EE830E1C}">
      <text>
        <r>
          <rPr>
            <b/>
            <sz val="8"/>
            <color indexed="81"/>
            <rFont val="Tahoma"/>
            <family val="2"/>
          </rPr>
          <t xml:space="preserve">Sila isi di sini
</t>
        </r>
        <r>
          <rPr>
            <i/>
            <sz val="8"/>
            <color indexed="81"/>
            <rFont val="Tahoma"/>
            <family val="2"/>
          </rPr>
          <t>Please fill in here</t>
        </r>
      </text>
    </comment>
    <comment ref="AD54" authorId="0" shapeId="0" xr:uid="{00A8AD70-1202-4EEC-9169-BD49463FEE99}">
      <text>
        <r>
          <rPr>
            <b/>
            <sz val="8"/>
            <color indexed="8"/>
            <rFont val="Tahoma"/>
            <family val="2"/>
          </rPr>
          <t xml:space="preserve">Sila isi di sini
</t>
        </r>
        <r>
          <rPr>
            <i/>
            <sz val="8"/>
            <color indexed="8"/>
            <rFont val="Tahoma"/>
            <family val="2"/>
          </rPr>
          <t>Please fill in here</t>
        </r>
      </text>
    </comment>
    <comment ref="AH54" authorId="0" shapeId="0" xr:uid="{A89CABD6-8592-4A16-93B4-6FDCEB2F92A3}">
      <text>
        <r>
          <rPr>
            <b/>
            <sz val="8"/>
            <color indexed="8"/>
            <rFont val="Tahoma"/>
            <family val="2"/>
          </rPr>
          <t xml:space="preserve">Sila isi di sini
</t>
        </r>
        <r>
          <rPr>
            <i/>
            <sz val="8"/>
            <color indexed="8"/>
            <rFont val="Tahoma"/>
            <family val="2"/>
          </rPr>
          <t>Please fill in here</t>
        </r>
      </text>
    </comment>
    <comment ref="AL54" authorId="1" shapeId="0" xr:uid="{592C3F90-FBE7-4CDF-8076-0EFF8D6F8BA6}">
      <text>
        <r>
          <rPr>
            <b/>
            <sz val="8"/>
            <color indexed="81"/>
            <rFont val="Tahoma"/>
            <family val="2"/>
          </rPr>
          <t xml:space="preserve">Pengiraan automatik
</t>
        </r>
        <r>
          <rPr>
            <i/>
            <sz val="8"/>
            <color indexed="81"/>
            <rFont val="Tahoma"/>
            <family val="2"/>
          </rPr>
          <t>Automatic calculation</t>
        </r>
      </text>
    </comment>
    <comment ref="K58" authorId="1" shapeId="0" xr:uid="{58E1E0A9-A1A9-4AE2-BFC3-8DFFF004B42D}">
      <text>
        <r>
          <rPr>
            <b/>
            <sz val="8"/>
            <color indexed="81"/>
            <rFont val="Tahoma"/>
            <family val="2"/>
          </rPr>
          <t xml:space="preserve">Sila isi di sini
</t>
        </r>
        <r>
          <rPr>
            <i/>
            <sz val="8"/>
            <color indexed="81"/>
            <rFont val="Tahoma"/>
            <family val="2"/>
          </rPr>
          <t>Please fill in here</t>
        </r>
      </text>
    </comment>
    <comment ref="O58" authorId="1" shapeId="0" xr:uid="{5A28A6CD-861E-48B3-AF7D-9D8095D33801}">
      <text>
        <r>
          <rPr>
            <b/>
            <sz val="8"/>
            <color indexed="81"/>
            <rFont val="Tahoma"/>
            <family val="2"/>
          </rPr>
          <t xml:space="preserve">Sila isi di sini
</t>
        </r>
        <r>
          <rPr>
            <i/>
            <sz val="8"/>
            <color indexed="81"/>
            <rFont val="Tahoma"/>
            <family val="2"/>
          </rPr>
          <t>Please fill in here</t>
        </r>
      </text>
    </comment>
    <comment ref="S58" authorId="0" shapeId="0" xr:uid="{F2291248-B8A1-46E1-90E8-624EE018AE46}">
      <text>
        <r>
          <rPr>
            <b/>
            <sz val="8"/>
            <color indexed="8"/>
            <rFont val="Tahoma"/>
            <family val="2"/>
          </rPr>
          <t xml:space="preserve">Pengiraan automatik
</t>
        </r>
        <r>
          <rPr>
            <i/>
            <sz val="8"/>
            <color indexed="8"/>
            <rFont val="Tahoma"/>
            <family val="2"/>
          </rPr>
          <t>Automatic calculation</t>
        </r>
      </text>
    </comment>
    <comment ref="W58" authorId="1" shapeId="0" xr:uid="{D18F38BA-D46A-47B7-9FA8-4861967D2C09}">
      <text>
        <r>
          <rPr>
            <b/>
            <sz val="8"/>
            <color indexed="81"/>
            <rFont val="Tahoma"/>
            <family val="2"/>
          </rPr>
          <t xml:space="preserve">Sila isi di sini
</t>
        </r>
        <r>
          <rPr>
            <i/>
            <sz val="8"/>
            <color indexed="81"/>
            <rFont val="Tahoma"/>
            <family val="2"/>
          </rPr>
          <t>Please fill in here</t>
        </r>
      </text>
    </comment>
    <comment ref="AD58" authorId="1" shapeId="0" xr:uid="{EBFA3227-5E2D-47F7-B2D9-B9B09A55220E}">
      <text>
        <r>
          <rPr>
            <b/>
            <sz val="8"/>
            <color indexed="81"/>
            <rFont val="Tahoma"/>
            <family val="2"/>
          </rPr>
          <t xml:space="preserve">Sila isi di sini
</t>
        </r>
        <r>
          <rPr>
            <i/>
            <sz val="8"/>
            <color indexed="81"/>
            <rFont val="Tahoma"/>
            <family val="2"/>
          </rPr>
          <t>Please fill in here</t>
        </r>
      </text>
    </comment>
    <comment ref="AH58" authorId="1" shapeId="0" xr:uid="{1C0DCB07-444A-4AC9-B739-D7EEB0EB708C}">
      <text>
        <r>
          <rPr>
            <b/>
            <sz val="8"/>
            <color indexed="81"/>
            <rFont val="Tahoma"/>
            <family val="2"/>
          </rPr>
          <t xml:space="preserve">Sila isi di sini
</t>
        </r>
        <r>
          <rPr>
            <i/>
            <sz val="8"/>
            <color indexed="81"/>
            <rFont val="Tahoma"/>
            <family val="2"/>
          </rPr>
          <t>Please fill in here</t>
        </r>
      </text>
    </comment>
    <comment ref="AL58" authorId="1" shapeId="0" xr:uid="{F70A5D9E-246E-4F28-B951-67DB86F0EF66}">
      <text>
        <r>
          <rPr>
            <b/>
            <sz val="8"/>
            <color indexed="81"/>
            <rFont val="Tahoma"/>
            <family val="2"/>
          </rPr>
          <t xml:space="preserve">Pengiraan automatik
</t>
        </r>
        <r>
          <rPr>
            <i/>
            <sz val="8"/>
            <color indexed="81"/>
            <rFont val="Tahoma"/>
            <family val="2"/>
          </rPr>
          <t>Automatic calculation</t>
        </r>
      </text>
    </comment>
    <comment ref="K62" authorId="1" shapeId="0" xr:uid="{0856EAE6-644E-48D0-8C1A-4DCCE8AF2475}">
      <text>
        <r>
          <rPr>
            <b/>
            <sz val="8"/>
            <color indexed="81"/>
            <rFont val="Tahoma"/>
            <family val="2"/>
          </rPr>
          <t xml:space="preserve">Sila isi di sini
</t>
        </r>
        <r>
          <rPr>
            <i/>
            <sz val="8"/>
            <color indexed="81"/>
            <rFont val="Tahoma"/>
            <family val="2"/>
          </rPr>
          <t>Please fill in here</t>
        </r>
      </text>
    </comment>
    <comment ref="O62" authorId="1" shapeId="0" xr:uid="{816B5992-481E-46FB-98DA-4F83ADD8C8D7}">
      <text>
        <r>
          <rPr>
            <b/>
            <sz val="8"/>
            <color indexed="81"/>
            <rFont val="Tahoma"/>
            <family val="2"/>
          </rPr>
          <t xml:space="preserve">Sila isi di sini
</t>
        </r>
        <r>
          <rPr>
            <i/>
            <sz val="8"/>
            <color indexed="81"/>
            <rFont val="Tahoma"/>
            <family val="2"/>
          </rPr>
          <t>Please fill in here</t>
        </r>
      </text>
    </comment>
    <comment ref="S62" authorId="0" shapeId="0" xr:uid="{BB7503E5-7DCA-45AF-B2F8-A9573B74BAAD}">
      <text>
        <r>
          <rPr>
            <b/>
            <sz val="8"/>
            <color indexed="8"/>
            <rFont val="Tahoma"/>
            <family val="2"/>
          </rPr>
          <t xml:space="preserve">Pengiraan automatik
</t>
        </r>
        <r>
          <rPr>
            <i/>
            <sz val="8"/>
            <color indexed="8"/>
            <rFont val="Tahoma"/>
            <family val="2"/>
          </rPr>
          <t>Automatic calculation</t>
        </r>
      </text>
    </comment>
    <comment ref="W62" authorId="1" shapeId="0" xr:uid="{3D6137B1-0A1C-4FCA-97C7-8071E5199836}">
      <text>
        <r>
          <rPr>
            <b/>
            <sz val="8"/>
            <color indexed="81"/>
            <rFont val="Tahoma"/>
            <family val="2"/>
          </rPr>
          <t xml:space="preserve">Sila isi di sini
</t>
        </r>
        <r>
          <rPr>
            <i/>
            <sz val="8"/>
            <color indexed="81"/>
            <rFont val="Tahoma"/>
            <family val="2"/>
          </rPr>
          <t>Please fill in here</t>
        </r>
      </text>
    </comment>
    <comment ref="AD62" authorId="1" shapeId="0" xr:uid="{3F7793B9-BAF0-41A5-A0AC-5FC1DF6CBC86}">
      <text>
        <r>
          <rPr>
            <b/>
            <sz val="8"/>
            <color indexed="81"/>
            <rFont val="Tahoma"/>
            <family val="2"/>
          </rPr>
          <t xml:space="preserve">Sila isi di sini
</t>
        </r>
        <r>
          <rPr>
            <i/>
            <sz val="8"/>
            <color indexed="81"/>
            <rFont val="Tahoma"/>
            <family val="2"/>
          </rPr>
          <t>Please fill in here</t>
        </r>
      </text>
    </comment>
    <comment ref="AH62" authorId="1" shapeId="0" xr:uid="{27689E55-5FAD-4180-A179-17C80AE60C0C}">
      <text>
        <r>
          <rPr>
            <b/>
            <sz val="8"/>
            <color indexed="81"/>
            <rFont val="Tahoma"/>
            <family val="2"/>
          </rPr>
          <t xml:space="preserve">Sila isi di sini
</t>
        </r>
        <r>
          <rPr>
            <i/>
            <sz val="8"/>
            <color indexed="81"/>
            <rFont val="Tahoma"/>
            <family val="2"/>
          </rPr>
          <t>Please fill in here</t>
        </r>
      </text>
    </comment>
    <comment ref="AL62" authorId="1" shapeId="0" xr:uid="{B757300E-C67B-48C3-B38D-D4DA337EA4F3}">
      <text>
        <r>
          <rPr>
            <b/>
            <sz val="8"/>
            <color indexed="81"/>
            <rFont val="Tahoma"/>
            <family val="2"/>
          </rPr>
          <t xml:space="preserve">Pengiraan automatik
</t>
        </r>
        <r>
          <rPr>
            <i/>
            <sz val="8"/>
            <color indexed="81"/>
            <rFont val="Tahoma"/>
            <family val="2"/>
          </rPr>
          <t>Automatic calculation</t>
        </r>
      </text>
    </comment>
    <comment ref="K65" authorId="1" shapeId="0" xr:uid="{6B5ED73A-DA0A-4061-BBBD-FC9107293763}">
      <text>
        <r>
          <rPr>
            <b/>
            <sz val="8"/>
            <color indexed="81"/>
            <rFont val="Tahoma"/>
            <family val="2"/>
          </rPr>
          <t xml:space="preserve">Pengiraan automatik
</t>
        </r>
        <r>
          <rPr>
            <i/>
            <sz val="8"/>
            <color indexed="81"/>
            <rFont val="Tahoma"/>
            <family val="2"/>
          </rPr>
          <t>Automatic calculation</t>
        </r>
      </text>
    </comment>
    <comment ref="O65" authorId="1" shapeId="0" xr:uid="{1FE6A51C-66C8-4CA3-BE4A-41D38C353396}">
      <text>
        <r>
          <rPr>
            <b/>
            <sz val="8"/>
            <color indexed="81"/>
            <rFont val="Tahoma"/>
            <family val="2"/>
          </rPr>
          <t xml:space="preserve">Pengiraan automatik
</t>
        </r>
        <r>
          <rPr>
            <i/>
            <sz val="8"/>
            <color indexed="81"/>
            <rFont val="Tahoma"/>
            <family val="2"/>
          </rPr>
          <t>Automatic calculation</t>
        </r>
      </text>
    </comment>
    <comment ref="S65" authorId="1" shapeId="0" xr:uid="{FEC7296A-5DE1-4AE2-9447-5019B4737C73}">
      <text>
        <r>
          <rPr>
            <b/>
            <sz val="8"/>
            <color indexed="81"/>
            <rFont val="Tahoma"/>
            <family val="2"/>
          </rPr>
          <t xml:space="preserve">Pengiraan automatik
</t>
        </r>
        <r>
          <rPr>
            <i/>
            <sz val="8"/>
            <color indexed="81"/>
            <rFont val="Tahoma"/>
            <family val="2"/>
          </rPr>
          <t>Automatic calculation</t>
        </r>
      </text>
    </comment>
    <comment ref="W65" authorId="1" shapeId="0" xr:uid="{9611A6AB-B47E-40BC-98E8-FF0800BA7B9A}">
      <text>
        <r>
          <rPr>
            <b/>
            <sz val="8"/>
            <color indexed="81"/>
            <rFont val="Tahoma"/>
            <family val="2"/>
          </rPr>
          <t xml:space="preserve">Pengiraan automatik
</t>
        </r>
        <r>
          <rPr>
            <i/>
            <sz val="8"/>
            <color indexed="81"/>
            <rFont val="Tahoma"/>
            <family val="2"/>
          </rPr>
          <t>Automatic calculation</t>
        </r>
      </text>
    </comment>
    <comment ref="AD65" authorId="1" shapeId="0" xr:uid="{299E5B63-FF99-4AD7-A059-7F3CFE1306B9}">
      <text>
        <r>
          <rPr>
            <b/>
            <sz val="8"/>
            <color indexed="81"/>
            <rFont val="Tahoma"/>
            <family val="2"/>
          </rPr>
          <t xml:space="preserve">Pengiraan automatik
</t>
        </r>
        <r>
          <rPr>
            <i/>
            <sz val="8"/>
            <color indexed="81"/>
            <rFont val="Tahoma"/>
            <family val="2"/>
          </rPr>
          <t>Automatic calculation</t>
        </r>
      </text>
    </comment>
    <comment ref="AH65" authorId="1" shapeId="0" xr:uid="{6D58AB42-FBEE-402F-A92D-C1A46EB1AC4B}">
      <text>
        <r>
          <rPr>
            <b/>
            <sz val="8"/>
            <color indexed="81"/>
            <rFont val="Tahoma"/>
            <family val="2"/>
          </rPr>
          <t xml:space="preserve">Pengiraan automatik
</t>
        </r>
        <r>
          <rPr>
            <i/>
            <sz val="8"/>
            <color indexed="81"/>
            <rFont val="Tahoma"/>
            <family val="2"/>
          </rPr>
          <t>Automatic calculation</t>
        </r>
      </text>
    </comment>
    <comment ref="AL65" authorId="1" shapeId="0" xr:uid="{BDFEBF35-F70F-474E-90D7-AA6930F95F2C}">
      <text>
        <r>
          <rPr>
            <b/>
            <sz val="8"/>
            <color indexed="81"/>
            <rFont val="Tahoma"/>
            <family val="2"/>
          </rPr>
          <t xml:space="preserve">Pengiraan automatik
</t>
        </r>
        <r>
          <rPr>
            <i/>
            <sz val="8"/>
            <color indexed="81"/>
            <rFont val="Tahoma"/>
            <family val="2"/>
          </rPr>
          <t>Automatic calculation</t>
        </r>
      </text>
    </comment>
    <comment ref="K68" authorId="1" shapeId="0" xr:uid="{CF667872-0598-4BD4-A774-5BBC2E81AC40}">
      <text>
        <r>
          <rPr>
            <b/>
            <sz val="8"/>
            <color indexed="81"/>
            <rFont val="Tahoma"/>
            <family val="2"/>
          </rPr>
          <t xml:space="preserve">Sila isi di sini
</t>
        </r>
        <r>
          <rPr>
            <i/>
            <sz val="8"/>
            <color indexed="81"/>
            <rFont val="Tahoma"/>
            <family val="2"/>
          </rPr>
          <t>Please fill in here</t>
        </r>
      </text>
    </comment>
    <comment ref="O68" authorId="1" shapeId="0" xr:uid="{66771089-B836-45E1-AFFD-DD8092E25E1B}">
      <text>
        <r>
          <rPr>
            <b/>
            <sz val="8"/>
            <color indexed="81"/>
            <rFont val="Tahoma"/>
            <family val="2"/>
          </rPr>
          <t xml:space="preserve">Sila isi di sini
</t>
        </r>
        <r>
          <rPr>
            <i/>
            <sz val="8"/>
            <color indexed="81"/>
            <rFont val="Tahoma"/>
            <family val="2"/>
          </rPr>
          <t>Please fill in here</t>
        </r>
      </text>
    </comment>
    <comment ref="S68" authorId="1" shapeId="0" xr:uid="{FCAB273F-E643-436F-A017-64B52772E57A}">
      <text>
        <r>
          <rPr>
            <b/>
            <sz val="8"/>
            <color indexed="81"/>
            <rFont val="Tahoma"/>
            <family val="2"/>
          </rPr>
          <t xml:space="preserve">Sila isi di sini
</t>
        </r>
        <r>
          <rPr>
            <i/>
            <sz val="8"/>
            <color indexed="81"/>
            <rFont val="Tahoma"/>
            <family val="2"/>
          </rPr>
          <t>Please fill in here</t>
        </r>
      </text>
    </comment>
    <comment ref="AD68" authorId="1" shapeId="0" xr:uid="{8C7A766F-CAB6-4DAD-A976-564147906751}">
      <text>
        <r>
          <rPr>
            <b/>
            <sz val="8"/>
            <color indexed="81"/>
            <rFont val="Tahoma"/>
            <family val="2"/>
          </rPr>
          <t xml:space="preserve">Sila isi di sini
</t>
        </r>
        <r>
          <rPr>
            <i/>
            <sz val="8"/>
            <color indexed="81"/>
            <rFont val="Tahoma"/>
            <family val="2"/>
          </rPr>
          <t>Please fill in here</t>
        </r>
      </text>
    </comment>
    <comment ref="AH68" authorId="1" shapeId="0" xr:uid="{64A944D0-39E0-4D95-AF77-32830866EC5E}">
      <text>
        <r>
          <rPr>
            <b/>
            <sz val="8"/>
            <color indexed="81"/>
            <rFont val="Tahoma"/>
            <family val="2"/>
          </rPr>
          <t xml:space="preserve">Sila isi di sini
</t>
        </r>
        <r>
          <rPr>
            <i/>
            <sz val="8"/>
            <color indexed="81"/>
            <rFont val="Tahoma"/>
            <family val="2"/>
          </rPr>
          <t>Please fill in here</t>
        </r>
      </text>
    </comment>
    <comment ref="AL68" authorId="1" shapeId="0" xr:uid="{694FB934-DDF5-4355-9025-AF89BDA4B2DE}">
      <text>
        <r>
          <rPr>
            <b/>
            <sz val="8"/>
            <color rgb="FF000000"/>
            <rFont val="Tahoma"/>
            <family val="2"/>
          </rPr>
          <t xml:space="preserve">Pengiraan automatik
</t>
        </r>
        <r>
          <rPr>
            <i/>
            <sz val="8"/>
            <color rgb="FF000000"/>
            <rFont val="Tahoma"/>
            <family val="2"/>
          </rPr>
          <t>Automatic calculation</t>
        </r>
      </text>
    </comment>
    <comment ref="K71" authorId="0" shapeId="0" xr:uid="{3E564D6C-0D39-4C39-8F74-99BB7F8469BC}">
      <text>
        <r>
          <rPr>
            <b/>
            <sz val="8"/>
            <color indexed="8"/>
            <rFont val="Tahoma"/>
            <family val="2"/>
          </rPr>
          <t xml:space="preserve">Pengiraan automatik
</t>
        </r>
        <r>
          <rPr>
            <i/>
            <sz val="8"/>
            <color indexed="8"/>
            <rFont val="Tahoma"/>
            <family val="2"/>
          </rPr>
          <t>Automatic calculation</t>
        </r>
      </text>
    </comment>
    <comment ref="O71" authorId="0" shapeId="0" xr:uid="{278DB5F9-8A1A-4A30-BEFE-995FC1CAE1D5}">
      <text>
        <r>
          <rPr>
            <b/>
            <sz val="8"/>
            <color indexed="8"/>
            <rFont val="Tahoma"/>
            <family val="2"/>
          </rPr>
          <t xml:space="preserve">Pengiraan automatik
</t>
        </r>
        <r>
          <rPr>
            <i/>
            <sz val="8"/>
            <color indexed="8"/>
            <rFont val="Tahoma"/>
            <family val="2"/>
          </rPr>
          <t>Automatic calculation</t>
        </r>
      </text>
    </comment>
    <comment ref="S71" authorId="0" shapeId="0" xr:uid="{E98BBCD6-6627-476B-A2BC-22F933BFE0C8}">
      <text>
        <r>
          <rPr>
            <b/>
            <sz val="8"/>
            <color indexed="8"/>
            <rFont val="Tahoma"/>
            <family val="2"/>
          </rPr>
          <t xml:space="preserve">Pengiraan automatik
</t>
        </r>
        <r>
          <rPr>
            <i/>
            <sz val="8"/>
            <color indexed="8"/>
            <rFont val="Tahoma"/>
            <family val="2"/>
          </rPr>
          <t>Automatic calculation</t>
        </r>
      </text>
    </comment>
    <comment ref="W71" authorId="1" shapeId="0" xr:uid="{0253843D-965C-47AF-91FC-E209BCF53B75}">
      <text>
        <r>
          <rPr>
            <b/>
            <sz val="8"/>
            <color indexed="81"/>
            <rFont val="Tahoma"/>
            <family val="2"/>
          </rPr>
          <t xml:space="preserve">Pengiraan automatik
</t>
        </r>
        <r>
          <rPr>
            <i/>
            <sz val="8"/>
            <color indexed="81"/>
            <rFont val="Tahoma"/>
            <family val="2"/>
          </rPr>
          <t>Automatic calculation</t>
        </r>
      </text>
    </comment>
    <comment ref="AD71" authorId="0" shapeId="0" xr:uid="{6F018FB3-2048-4581-83FB-5F04F712414E}">
      <text>
        <r>
          <rPr>
            <b/>
            <sz val="8"/>
            <color indexed="8"/>
            <rFont val="Tahoma"/>
            <family val="2"/>
          </rPr>
          <t xml:space="preserve">Pengiraan automatik
</t>
        </r>
        <r>
          <rPr>
            <i/>
            <sz val="8"/>
            <color indexed="8"/>
            <rFont val="Tahoma"/>
            <family val="2"/>
          </rPr>
          <t>Automatic calculation</t>
        </r>
      </text>
    </comment>
    <comment ref="AH71" authorId="0" shapeId="0" xr:uid="{EAF47610-1B13-4329-BB77-ADD74E01FCA6}">
      <text>
        <r>
          <rPr>
            <b/>
            <sz val="8"/>
            <color indexed="8"/>
            <rFont val="Tahoma"/>
            <family val="2"/>
          </rPr>
          <t xml:space="preserve">Pengiraan automatik
</t>
        </r>
        <r>
          <rPr>
            <i/>
            <sz val="8"/>
            <color indexed="8"/>
            <rFont val="Tahoma"/>
            <family val="2"/>
          </rPr>
          <t>Automatic calculation</t>
        </r>
      </text>
    </comment>
    <comment ref="AL71" authorId="0" shapeId="0" xr:uid="{455DE673-C908-4A0F-B8C1-4B60D01C8C4B}">
      <text>
        <r>
          <rPr>
            <b/>
            <sz val="8"/>
            <color rgb="FF000000"/>
            <rFont val="Tahoma"/>
            <family val="2"/>
          </rPr>
          <t xml:space="preserve">Pengiraan automatik
</t>
        </r>
        <r>
          <rPr>
            <i/>
            <sz val="8"/>
            <color rgb="FF000000"/>
            <rFont val="Tahoma"/>
            <family val="2"/>
          </rPr>
          <t>Automatic calculation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V13" authorId="0" shapeId="0" xr:uid="{00000000-0006-0000-0800-000001000000}">
      <text>
        <r>
          <rPr>
            <b/>
            <sz val="8"/>
            <color rgb="FF000000"/>
            <rFont val="Tahoma"/>
            <family val="2"/>
          </rPr>
          <t xml:space="preserve">Sila isi di sini
</t>
        </r>
        <r>
          <rPr>
            <i/>
            <sz val="8"/>
            <color rgb="FF000000"/>
            <rFont val="Tahoma"/>
            <family val="2"/>
          </rPr>
          <t>Please fill in here</t>
        </r>
      </text>
    </comment>
    <comment ref="AE13" authorId="0" shapeId="0" xr:uid="{00000000-0006-0000-0800-000002000000}">
      <text>
        <r>
          <rPr>
            <b/>
            <sz val="8"/>
            <color indexed="8"/>
            <rFont val="Tahoma"/>
            <family val="2"/>
          </rPr>
          <t xml:space="preserve">Sila isi di sini
</t>
        </r>
        <r>
          <rPr>
            <i/>
            <sz val="8"/>
            <color indexed="8"/>
            <rFont val="Tahoma"/>
            <family val="2"/>
          </rPr>
          <t>Please fill in here</t>
        </r>
      </text>
    </comment>
    <comment ref="V19" authorId="0" shapeId="0" xr:uid="{00000000-0006-0000-0800-000003000000}">
      <text>
        <r>
          <rPr>
            <b/>
            <sz val="8"/>
            <color indexed="8"/>
            <rFont val="Tahoma"/>
            <family val="2"/>
          </rPr>
          <t xml:space="preserve">Sila isi di sini
</t>
        </r>
        <r>
          <rPr>
            <i/>
            <sz val="8"/>
            <color indexed="8"/>
            <rFont val="Tahoma"/>
            <family val="2"/>
          </rPr>
          <t>Please fill in here</t>
        </r>
      </text>
    </comment>
    <comment ref="AE19" authorId="0" shapeId="0" xr:uid="{00000000-0006-0000-0800-000004000000}">
      <text>
        <r>
          <rPr>
            <b/>
            <sz val="8"/>
            <color indexed="8"/>
            <rFont val="Tahoma"/>
            <family val="2"/>
          </rPr>
          <t xml:space="preserve">Sila isi di sini
</t>
        </r>
        <r>
          <rPr>
            <i/>
            <sz val="8"/>
            <color indexed="8"/>
            <rFont val="Tahoma"/>
            <family val="2"/>
          </rPr>
          <t>Please fill in here</t>
        </r>
      </text>
    </comment>
    <comment ref="V23" authorId="0" shapeId="0" xr:uid="{00000000-0006-0000-0800-000005000000}">
      <text>
        <r>
          <rPr>
            <b/>
            <sz val="8"/>
            <color indexed="8"/>
            <rFont val="Tahoma"/>
            <family val="2"/>
          </rPr>
          <t xml:space="preserve">Sila isi di sini
</t>
        </r>
        <r>
          <rPr>
            <i/>
            <sz val="8"/>
            <color indexed="8"/>
            <rFont val="Tahoma"/>
            <family val="2"/>
          </rPr>
          <t>Please fill in here</t>
        </r>
      </text>
    </comment>
    <comment ref="AE23" authorId="0" shapeId="0" xr:uid="{00000000-0006-0000-0800-000006000000}">
      <text>
        <r>
          <rPr>
            <b/>
            <sz val="8"/>
            <color indexed="8"/>
            <rFont val="Tahoma"/>
            <family val="2"/>
          </rPr>
          <t xml:space="preserve">Sila isi di sini
</t>
        </r>
        <r>
          <rPr>
            <i/>
            <sz val="8"/>
            <color indexed="8"/>
            <rFont val="Tahoma"/>
            <family val="2"/>
          </rPr>
          <t>Please fill in here</t>
        </r>
      </text>
    </comment>
    <comment ref="V29" authorId="0" shapeId="0" xr:uid="{00000000-0006-0000-0800-000007000000}">
      <text>
        <r>
          <rPr>
            <b/>
            <sz val="8"/>
            <color indexed="8"/>
            <rFont val="Tahoma"/>
            <family val="2"/>
          </rPr>
          <t xml:space="preserve">Sila isi di sini
</t>
        </r>
        <r>
          <rPr>
            <i/>
            <sz val="8"/>
            <color indexed="8"/>
            <rFont val="Tahoma"/>
            <family val="2"/>
          </rPr>
          <t>Please fill in here</t>
        </r>
      </text>
    </comment>
    <comment ref="AE29" authorId="0" shapeId="0" xr:uid="{00000000-0006-0000-0800-000008000000}">
      <text>
        <r>
          <rPr>
            <b/>
            <sz val="8"/>
            <color indexed="8"/>
            <rFont val="Tahoma"/>
            <family val="2"/>
          </rPr>
          <t xml:space="preserve">Sila isi di sini
</t>
        </r>
        <r>
          <rPr>
            <i/>
            <sz val="8"/>
            <color indexed="8"/>
            <rFont val="Tahoma"/>
            <family val="2"/>
          </rPr>
          <t>Please fill in here</t>
        </r>
      </text>
    </comment>
    <comment ref="V33" authorId="0" shapeId="0" xr:uid="{00000000-0006-0000-0800-000009000000}">
      <text>
        <r>
          <rPr>
            <b/>
            <sz val="8"/>
            <color indexed="8"/>
            <rFont val="Tahoma"/>
            <family val="2"/>
          </rPr>
          <t xml:space="preserve">Sila isi di sini
</t>
        </r>
        <r>
          <rPr>
            <i/>
            <sz val="8"/>
            <color indexed="8"/>
            <rFont val="Tahoma"/>
            <family val="2"/>
          </rPr>
          <t>Please fill in here</t>
        </r>
      </text>
    </comment>
    <comment ref="AE33" authorId="0" shapeId="0" xr:uid="{00000000-0006-0000-0800-00000A000000}">
      <text>
        <r>
          <rPr>
            <b/>
            <sz val="8"/>
            <color indexed="8"/>
            <rFont val="Tahoma"/>
            <family val="2"/>
          </rPr>
          <t xml:space="preserve">Sila isi di sini
</t>
        </r>
        <r>
          <rPr>
            <i/>
            <sz val="8"/>
            <color indexed="8"/>
            <rFont val="Tahoma"/>
            <family val="2"/>
          </rPr>
          <t>Please fill in here</t>
        </r>
      </text>
    </comment>
    <comment ref="V37" authorId="0" shapeId="0" xr:uid="{00000000-0006-0000-0800-00000B000000}">
      <text>
        <r>
          <rPr>
            <b/>
            <sz val="8"/>
            <color indexed="8"/>
            <rFont val="Tahoma"/>
            <family val="2"/>
          </rPr>
          <t xml:space="preserve">Sila isi di sini
</t>
        </r>
        <r>
          <rPr>
            <i/>
            <sz val="8"/>
            <color indexed="8"/>
            <rFont val="Tahoma"/>
            <family val="2"/>
          </rPr>
          <t>Please fill in here</t>
        </r>
      </text>
    </comment>
    <comment ref="AE37" authorId="0" shapeId="0" xr:uid="{00000000-0006-0000-0800-00000C000000}">
      <text>
        <r>
          <rPr>
            <b/>
            <sz val="8"/>
            <color indexed="8"/>
            <rFont val="Tahoma"/>
            <family val="2"/>
          </rPr>
          <t xml:space="preserve">Sila isi di sini
</t>
        </r>
        <r>
          <rPr>
            <i/>
            <sz val="8"/>
            <color indexed="8"/>
            <rFont val="Tahoma"/>
            <family val="2"/>
          </rPr>
          <t>Please fill in here</t>
        </r>
      </text>
    </comment>
    <comment ref="V43" authorId="0" shapeId="0" xr:uid="{00000000-0006-0000-0800-00000D000000}">
      <text>
        <r>
          <rPr>
            <b/>
            <sz val="8"/>
            <color indexed="8"/>
            <rFont val="Tahoma"/>
            <family val="2"/>
          </rPr>
          <t xml:space="preserve">Sila isi di sini
</t>
        </r>
        <r>
          <rPr>
            <i/>
            <sz val="8"/>
            <color indexed="8"/>
            <rFont val="Tahoma"/>
            <family val="2"/>
          </rPr>
          <t>Please fill in here</t>
        </r>
      </text>
    </comment>
    <comment ref="AE43" authorId="0" shapeId="0" xr:uid="{00000000-0006-0000-0800-00000E000000}">
      <text>
        <r>
          <rPr>
            <b/>
            <sz val="8"/>
            <color indexed="8"/>
            <rFont val="Tahoma"/>
            <family val="2"/>
          </rPr>
          <t xml:space="preserve">Sila isi di sini
</t>
        </r>
        <r>
          <rPr>
            <i/>
            <sz val="8"/>
            <color indexed="8"/>
            <rFont val="Tahoma"/>
            <family val="2"/>
          </rPr>
          <t>Please fill in here</t>
        </r>
      </text>
    </comment>
    <comment ref="V47" authorId="0" shapeId="0" xr:uid="{00000000-0006-0000-0800-00000F000000}">
      <text>
        <r>
          <rPr>
            <b/>
            <sz val="8"/>
            <color indexed="8"/>
            <rFont val="Tahoma"/>
            <family val="2"/>
          </rPr>
          <t xml:space="preserve">Sila isi di sini
</t>
        </r>
        <r>
          <rPr>
            <i/>
            <sz val="8"/>
            <color indexed="8"/>
            <rFont val="Tahoma"/>
            <family val="2"/>
          </rPr>
          <t>Please fill in here</t>
        </r>
      </text>
    </comment>
    <comment ref="AE47" authorId="0" shapeId="0" xr:uid="{00000000-0006-0000-0800-000010000000}">
      <text>
        <r>
          <rPr>
            <b/>
            <sz val="8"/>
            <color indexed="8"/>
            <rFont val="Tahoma"/>
            <family val="2"/>
          </rPr>
          <t xml:space="preserve">Sila isi di sini
</t>
        </r>
        <r>
          <rPr>
            <i/>
            <sz val="8"/>
            <color indexed="8"/>
            <rFont val="Tahoma"/>
            <family val="2"/>
          </rPr>
          <t>Please fill in here</t>
        </r>
      </text>
    </comment>
    <comment ref="V51" authorId="0" shapeId="0" xr:uid="{00000000-0006-0000-0800-000011000000}">
      <text>
        <r>
          <rPr>
            <b/>
            <sz val="8"/>
            <color indexed="8"/>
            <rFont val="Tahoma"/>
            <family val="2"/>
          </rPr>
          <t xml:space="preserve">Sila isi di sini
</t>
        </r>
        <r>
          <rPr>
            <i/>
            <sz val="8"/>
            <color indexed="8"/>
            <rFont val="Tahoma"/>
            <family val="2"/>
          </rPr>
          <t>Please fill in here</t>
        </r>
      </text>
    </comment>
    <comment ref="AE51" authorId="0" shapeId="0" xr:uid="{00000000-0006-0000-0800-000012000000}">
      <text>
        <r>
          <rPr>
            <b/>
            <sz val="8"/>
            <color indexed="8"/>
            <rFont val="Tahoma"/>
            <family val="2"/>
          </rPr>
          <t xml:space="preserve">Sila isi di sini
</t>
        </r>
        <r>
          <rPr>
            <i/>
            <sz val="8"/>
            <color indexed="8"/>
            <rFont val="Tahoma"/>
            <family val="2"/>
          </rPr>
          <t>Please fill in here</t>
        </r>
      </text>
    </comment>
    <comment ref="V55" authorId="0" shapeId="0" xr:uid="{00000000-0006-0000-0800-000015000000}">
      <text>
        <r>
          <rPr>
            <b/>
            <sz val="8"/>
            <color indexed="8"/>
            <rFont val="Tahoma"/>
            <family val="2"/>
          </rPr>
          <t xml:space="preserve">Sila isi di sini
</t>
        </r>
        <r>
          <rPr>
            <i/>
            <sz val="8"/>
            <color indexed="8"/>
            <rFont val="Tahoma"/>
            <family val="2"/>
          </rPr>
          <t>Please fill in here</t>
        </r>
      </text>
    </comment>
    <comment ref="AE55" authorId="0" shapeId="0" xr:uid="{00000000-0006-0000-0800-000016000000}">
      <text>
        <r>
          <rPr>
            <b/>
            <sz val="8"/>
            <color indexed="8"/>
            <rFont val="Tahoma"/>
            <family val="2"/>
          </rPr>
          <t xml:space="preserve">Sila isi di sini
</t>
        </r>
        <r>
          <rPr>
            <i/>
            <sz val="8"/>
            <color indexed="8"/>
            <rFont val="Tahoma"/>
            <family val="2"/>
          </rPr>
          <t>Please fill in here</t>
        </r>
      </text>
    </comment>
    <comment ref="V59" authorId="0" shapeId="0" xr:uid="{00000000-0006-0000-0800-000017000000}">
      <text>
        <r>
          <rPr>
            <b/>
            <sz val="8"/>
            <color indexed="8"/>
            <rFont val="Tahoma"/>
            <family val="2"/>
          </rPr>
          <t xml:space="preserve">Sila isi di sini
</t>
        </r>
        <r>
          <rPr>
            <i/>
            <sz val="8"/>
            <color indexed="8"/>
            <rFont val="Tahoma"/>
            <family val="2"/>
          </rPr>
          <t>Please fill in here</t>
        </r>
      </text>
    </comment>
    <comment ref="AE59" authorId="0" shapeId="0" xr:uid="{00000000-0006-0000-0800-000018000000}">
      <text>
        <r>
          <rPr>
            <b/>
            <sz val="8"/>
            <color indexed="8"/>
            <rFont val="Tahoma"/>
            <family val="2"/>
          </rPr>
          <t xml:space="preserve">Sila isi di sini
</t>
        </r>
        <r>
          <rPr>
            <i/>
            <sz val="8"/>
            <color indexed="8"/>
            <rFont val="Tahoma"/>
            <family val="2"/>
          </rPr>
          <t>Please fill in here</t>
        </r>
      </text>
    </comment>
    <comment ref="V63" authorId="0" shapeId="0" xr:uid="{00000000-0006-0000-0800-000019000000}">
      <text>
        <r>
          <rPr>
            <b/>
            <sz val="8"/>
            <color indexed="8"/>
            <rFont val="Tahoma"/>
            <family val="2"/>
          </rPr>
          <t xml:space="preserve">Pengiraan automatik. Sila pastikan angka ini sama dengan jumlah F050799.
</t>
        </r>
        <r>
          <rPr>
            <i/>
            <sz val="8"/>
            <color indexed="8"/>
            <rFont val="Tahoma"/>
            <family val="2"/>
          </rPr>
          <t>Automatic calculation. Please make sure this figure is equal to F050799.</t>
        </r>
      </text>
    </comment>
    <comment ref="AE63" authorId="0" shapeId="0" xr:uid="{00000000-0006-0000-0800-00001A000000}">
      <text>
        <r>
          <rPr>
            <b/>
            <sz val="8"/>
            <color indexed="8"/>
            <rFont val="Tahoma"/>
            <family val="2"/>
          </rPr>
          <t xml:space="preserve">Pengiraan automatik. Sila pastikan angka ini sama dengan jumlah F051699.
</t>
        </r>
        <r>
          <rPr>
            <i/>
            <sz val="8"/>
            <color indexed="8"/>
            <rFont val="Tahoma"/>
            <family val="2"/>
          </rPr>
          <t>Automatic calculation. Please make sure this figure is equal to F051699.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Nor Shahida Jamil</author>
    <author>wanaida</author>
  </authors>
  <commentList>
    <comment ref="AB13" authorId="0" shapeId="0" xr:uid="{46CCE012-D86C-4FB3-8AFC-D49E65F8FBB9}">
      <text>
        <r>
          <rPr>
            <b/>
            <sz val="9"/>
            <color indexed="81"/>
            <rFont val="Tahoma"/>
            <family val="2"/>
          </rPr>
          <t xml:space="preserve">Sila isi di sini
</t>
        </r>
        <r>
          <rPr>
            <i/>
            <sz val="9"/>
            <color indexed="81"/>
            <rFont val="Tahoma"/>
            <family val="2"/>
          </rPr>
          <t>Please fill in here</t>
        </r>
      </text>
    </comment>
    <comment ref="AB16" authorId="0" shapeId="0" xr:uid="{71F39E3E-1590-482F-BA40-803F36E7FC81}">
      <text>
        <r>
          <rPr>
            <b/>
            <sz val="9"/>
            <color indexed="81"/>
            <rFont val="Tahoma"/>
            <family val="2"/>
          </rPr>
          <t xml:space="preserve">Sila isi di sini
</t>
        </r>
        <r>
          <rPr>
            <i/>
            <sz val="9"/>
            <color indexed="81"/>
            <rFont val="Tahoma"/>
            <family val="2"/>
          </rPr>
          <t>Please fill in here</t>
        </r>
      </text>
    </comment>
    <comment ref="AB19" authorId="0" shapeId="0" xr:uid="{72A27736-A773-4645-AF45-D49A7FBC764E}">
      <text>
        <r>
          <rPr>
            <b/>
            <sz val="9"/>
            <color indexed="81"/>
            <rFont val="Tahoma"/>
            <family val="2"/>
          </rPr>
          <t xml:space="preserve">Sila isi di sini
</t>
        </r>
        <r>
          <rPr>
            <i/>
            <sz val="9"/>
            <color indexed="81"/>
            <rFont val="Tahoma"/>
            <family val="2"/>
          </rPr>
          <t>Please fill in here</t>
        </r>
      </text>
    </comment>
    <comment ref="AB22" authorId="0" shapeId="0" xr:uid="{29FBEABA-BE92-45B6-ABE2-F7AF53082705}">
      <text>
        <r>
          <rPr>
            <b/>
            <sz val="9"/>
            <color indexed="81"/>
            <rFont val="Tahoma"/>
            <family val="2"/>
          </rPr>
          <t xml:space="preserve">Pengiraan automatik
</t>
        </r>
        <r>
          <rPr>
            <i/>
            <sz val="9"/>
            <color indexed="81"/>
            <rFont val="Tahoma"/>
            <family val="2"/>
          </rPr>
          <t>Automatic calculation</t>
        </r>
      </text>
    </comment>
    <comment ref="AB25" authorId="0" shapeId="0" xr:uid="{505A2876-8454-4061-BE3C-7150D7A81012}">
      <text>
        <r>
          <rPr>
            <b/>
            <sz val="9"/>
            <color indexed="81"/>
            <rFont val="Tahoma"/>
            <family val="2"/>
          </rPr>
          <t xml:space="preserve">Sila isi di sini
</t>
        </r>
        <r>
          <rPr>
            <i/>
            <sz val="9"/>
            <color indexed="81"/>
            <rFont val="Tahoma"/>
            <family val="2"/>
          </rPr>
          <t>Please fill in here</t>
        </r>
      </text>
    </comment>
    <comment ref="AB28" authorId="0" shapeId="0" xr:uid="{F9C69E12-865C-462E-A611-4F9FEA64705F}">
      <text>
        <r>
          <rPr>
            <b/>
            <sz val="9"/>
            <color indexed="81"/>
            <rFont val="Tahoma"/>
            <family val="2"/>
          </rPr>
          <t xml:space="preserve">Pengiraan automatik
</t>
        </r>
        <r>
          <rPr>
            <i/>
            <sz val="9"/>
            <color indexed="81"/>
            <rFont val="Tahoma"/>
            <family val="2"/>
          </rPr>
          <t>Automatic calculation</t>
        </r>
      </text>
    </comment>
    <comment ref="U35" authorId="1" shapeId="0" xr:uid="{00000000-0006-0000-0900-000010000000}">
      <text>
        <r>
          <rPr>
            <b/>
            <sz val="9"/>
            <rFont val="Tahoma"/>
            <family val="2"/>
          </rPr>
          <t xml:space="preserve">Sila isi di sini
</t>
        </r>
        <r>
          <rPr>
            <i/>
            <sz val="9"/>
            <color indexed="81"/>
            <rFont val="Tahoma"/>
            <family val="2"/>
          </rPr>
          <t>Please fill in here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Nor Shahida Jamil</author>
    <author/>
    <author>Nor Idayu Deraman</author>
  </authors>
  <commentList>
    <comment ref="O8" authorId="0" shapeId="0" xr:uid="{00000000-0006-0000-0A00-000001000000}">
      <text>
        <r>
          <rPr>
            <b/>
            <sz val="8"/>
            <color rgb="FF000000"/>
            <rFont val="Tahoma"/>
            <family val="2"/>
          </rPr>
          <t xml:space="preserve">Sila isi di sini
</t>
        </r>
        <r>
          <rPr>
            <i/>
            <sz val="8"/>
            <color rgb="FF000000"/>
            <rFont val="Tahoma"/>
            <family val="2"/>
          </rPr>
          <t>Please fill in here</t>
        </r>
      </text>
    </comment>
    <comment ref="O25" authorId="1" shapeId="0" xr:uid="{00000000-0006-0000-0A00-000002000000}">
      <text>
        <r>
          <rPr>
            <b/>
            <sz val="8"/>
            <color indexed="8"/>
            <rFont val="Tahoma"/>
            <family val="2"/>
          </rPr>
          <t xml:space="preserve">Sila isi di sini
</t>
        </r>
        <r>
          <rPr>
            <i/>
            <sz val="8"/>
            <color indexed="8"/>
            <rFont val="Tahoma"/>
            <family val="2"/>
          </rPr>
          <t>Please fill in here</t>
        </r>
      </text>
    </comment>
    <comment ref="X29" authorId="0" shapeId="0" xr:uid="{00000000-0006-0000-0A00-000003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O33" authorId="1" shapeId="0" xr:uid="{00000000-0006-0000-0A00-000004000000}">
      <text>
        <r>
          <rPr>
            <b/>
            <sz val="8"/>
            <color indexed="8"/>
            <rFont val="Tahoma"/>
            <family val="2"/>
          </rPr>
          <t xml:space="preserve">Sila isi di sini
</t>
        </r>
        <r>
          <rPr>
            <i/>
            <sz val="8"/>
            <color indexed="8"/>
            <rFont val="Tahoma"/>
            <family val="2"/>
          </rPr>
          <t>Please fill in here</t>
        </r>
      </text>
    </comment>
    <comment ref="X37" authorId="0" shapeId="0" xr:uid="{00000000-0006-0000-0A00-000005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O42" authorId="1" shapeId="0" xr:uid="{2271A1F0-D992-47DE-AF29-A86A7B961830}">
      <text>
        <r>
          <rPr>
            <b/>
            <sz val="8"/>
            <color indexed="8"/>
            <rFont val="Tahoma"/>
            <family val="2"/>
          </rPr>
          <t xml:space="preserve">Sila isi di sini
</t>
        </r>
        <r>
          <rPr>
            <i/>
            <sz val="8"/>
            <color indexed="8"/>
            <rFont val="Tahoma"/>
            <family val="2"/>
          </rPr>
          <t>Please fill in here</t>
        </r>
      </text>
    </comment>
    <comment ref="X46" authorId="0" shapeId="0" xr:uid="{90072B3C-A280-4B66-AC55-F55A3E28527F}">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O52" authorId="1" shapeId="0" xr:uid="{00000000-0006-0000-0A00-000006000000}">
      <text>
        <r>
          <rPr>
            <b/>
            <sz val="8"/>
            <color indexed="8"/>
            <rFont val="Tahoma"/>
            <family val="2"/>
          </rPr>
          <t xml:space="preserve">Sila isi di sini
</t>
        </r>
        <r>
          <rPr>
            <i/>
            <sz val="8"/>
            <color indexed="8"/>
            <rFont val="Tahoma"/>
            <family val="2"/>
          </rPr>
          <t>Please fill in here</t>
        </r>
      </text>
    </comment>
    <comment ref="O58" authorId="1" shapeId="0" xr:uid="{00000000-0006-0000-0A00-000007000000}">
      <text>
        <r>
          <rPr>
            <b/>
            <sz val="8"/>
            <color indexed="8"/>
            <rFont val="Tahoma"/>
            <family val="2"/>
          </rPr>
          <t xml:space="preserve">Sila isi di sini
</t>
        </r>
        <r>
          <rPr>
            <i/>
            <sz val="8"/>
            <color indexed="8"/>
            <rFont val="Tahoma"/>
            <family val="2"/>
          </rPr>
          <t>Please fill in here</t>
        </r>
      </text>
    </comment>
    <comment ref="O66" authorId="1" shapeId="0" xr:uid="{00000000-0006-0000-0A00-000008000000}">
      <text>
        <r>
          <rPr>
            <b/>
            <sz val="8"/>
            <color indexed="8"/>
            <rFont val="Tahoma"/>
            <family val="2"/>
          </rPr>
          <t xml:space="preserve">Sila isi di sini
</t>
        </r>
        <r>
          <rPr>
            <i/>
            <sz val="8"/>
            <color indexed="8"/>
            <rFont val="Tahoma"/>
            <family val="2"/>
          </rPr>
          <t>Please fill in here</t>
        </r>
      </text>
    </comment>
    <comment ref="O75" authorId="1" shapeId="0" xr:uid="{00000000-0006-0000-0A00-000009000000}">
      <text>
        <r>
          <rPr>
            <b/>
            <sz val="8"/>
            <color indexed="8"/>
            <rFont val="Tahoma"/>
            <family val="2"/>
          </rPr>
          <t xml:space="preserve">Sila isi di sini
</t>
        </r>
        <r>
          <rPr>
            <i/>
            <sz val="8"/>
            <color indexed="8"/>
            <rFont val="Tahoma"/>
            <family val="2"/>
          </rPr>
          <t>Please fill in here</t>
        </r>
      </text>
    </comment>
    <comment ref="O79" authorId="1" shapeId="0" xr:uid="{00000000-0006-0000-0A00-00000A000000}">
      <text>
        <r>
          <rPr>
            <b/>
            <sz val="8"/>
            <color indexed="8"/>
            <rFont val="Tahoma"/>
            <family val="2"/>
          </rPr>
          <t xml:space="preserve">Sila isi di sini
</t>
        </r>
        <r>
          <rPr>
            <i/>
            <sz val="8"/>
            <color indexed="8"/>
            <rFont val="Tahoma"/>
            <family val="2"/>
          </rPr>
          <t>Please fill in here</t>
        </r>
      </text>
    </comment>
    <comment ref="O95" authorId="1" shapeId="0" xr:uid="{8D8D319C-E04F-4F01-9A2A-C801D3321A28}">
      <text>
        <r>
          <rPr>
            <b/>
            <sz val="8"/>
            <color indexed="8"/>
            <rFont val="Tahoma"/>
            <family val="2"/>
          </rPr>
          <t xml:space="preserve">Sila isi di sini
</t>
        </r>
        <r>
          <rPr>
            <i/>
            <sz val="8"/>
            <color indexed="8"/>
            <rFont val="Tahoma"/>
            <family val="2"/>
          </rPr>
          <t>Please fill in here</t>
        </r>
      </text>
    </comment>
    <comment ref="O98" authorId="1" shapeId="0" xr:uid="{E1F03705-F914-4DCB-9655-091A4AD8458C}">
      <text>
        <r>
          <rPr>
            <b/>
            <sz val="8"/>
            <color indexed="8"/>
            <rFont val="Tahoma"/>
            <family val="2"/>
          </rPr>
          <t xml:space="preserve">Sila isi di sini
</t>
        </r>
        <r>
          <rPr>
            <i/>
            <sz val="8"/>
            <color indexed="8"/>
            <rFont val="Tahoma"/>
            <family val="2"/>
          </rPr>
          <t>Please fill in here</t>
        </r>
      </text>
    </comment>
    <comment ref="O101" authorId="1" shapeId="0" xr:uid="{418BE9AE-E78F-47F5-9BA1-033A5F474936}">
      <text>
        <r>
          <rPr>
            <b/>
            <sz val="8"/>
            <color indexed="8"/>
            <rFont val="Tahoma"/>
            <family val="2"/>
          </rPr>
          <t xml:space="preserve">Sila isi di sini
</t>
        </r>
        <r>
          <rPr>
            <i/>
            <sz val="8"/>
            <color indexed="8"/>
            <rFont val="Tahoma"/>
            <family val="2"/>
          </rPr>
          <t>Please fill in here</t>
        </r>
      </text>
    </comment>
    <comment ref="O104" authorId="1" shapeId="0" xr:uid="{E0A7397A-C923-4FF7-BB79-DF3900D5F608}">
      <text>
        <r>
          <rPr>
            <b/>
            <sz val="8"/>
            <color indexed="8"/>
            <rFont val="Tahoma"/>
            <family val="2"/>
          </rPr>
          <t xml:space="preserve">Sila isi di sini
</t>
        </r>
        <r>
          <rPr>
            <i/>
            <sz val="8"/>
            <color indexed="8"/>
            <rFont val="Tahoma"/>
            <family val="2"/>
          </rPr>
          <t>Please fill in here</t>
        </r>
      </text>
    </comment>
    <comment ref="O107" authorId="1" shapeId="0" xr:uid="{E7D0D287-7311-45F3-870C-28DC6EBF44F9}">
      <text>
        <r>
          <rPr>
            <b/>
            <sz val="8"/>
            <color indexed="8"/>
            <rFont val="Tahoma"/>
            <family val="2"/>
          </rPr>
          <t xml:space="preserve">Sila isi di sini
</t>
        </r>
        <r>
          <rPr>
            <i/>
            <sz val="8"/>
            <color indexed="8"/>
            <rFont val="Tahoma"/>
            <family val="2"/>
          </rPr>
          <t>Please fill in here</t>
        </r>
      </text>
    </comment>
    <comment ref="O110" authorId="1" shapeId="0" xr:uid="{9D41B201-B1DF-4337-BC4E-E07CF129695F}">
      <text>
        <r>
          <rPr>
            <b/>
            <sz val="8"/>
            <color indexed="8"/>
            <rFont val="Tahoma"/>
            <family val="2"/>
          </rPr>
          <t xml:space="preserve">Sila isi di sini
</t>
        </r>
        <r>
          <rPr>
            <i/>
            <sz val="8"/>
            <color indexed="8"/>
            <rFont val="Tahoma"/>
            <family val="2"/>
          </rPr>
          <t>Please fill in here</t>
        </r>
      </text>
    </comment>
    <comment ref="O113" authorId="1" shapeId="0" xr:uid="{7A6106CF-01C4-4EFC-B7C9-2E1A6B54114A}">
      <text>
        <r>
          <rPr>
            <b/>
            <sz val="8"/>
            <color indexed="8"/>
            <rFont val="Tahoma"/>
            <family val="2"/>
          </rPr>
          <t xml:space="preserve">Sila isi di sini
</t>
        </r>
        <r>
          <rPr>
            <i/>
            <sz val="8"/>
            <color indexed="8"/>
            <rFont val="Tahoma"/>
            <family val="2"/>
          </rPr>
          <t>Please fill in here</t>
        </r>
      </text>
    </comment>
    <comment ref="O119" authorId="1" shapeId="0" xr:uid="{00000000-0006-0000-0A00-000012000000}">
      <text>
        <r>
          <rPr>
            <b/>
            <sz val="8"/>
            <color indexed="8"/>
            <rFont val="Tahoma"/>
            <family val="2"/>
          </rPr>
          <t xml:space="preserve">Sila isi di sini
</t>
        </r>
        <r>
          <rPr>
            <i/>
            <sz val="8"/>
            <color indexed="8"/>
            <rFont val="Tahoma"/>
            <family val="2"/>
          </rPr>
          <t>Please fill in here</t>
        </r>
      </text>
    </comment>
    <comment ref="O124" authorId="1" shapeId="0" xr:uid="{12981CED-84D1-4BFA-A765-C0E452A49191}">
      <text>
        <r>
          <rPr>
            <b/>
            <sz val="8"/>
            <color indexed="8"/>
            <rFont val="Tahoma"/>
            <family val="2"/>
          </rPr>
          <t xml:space="preserve">Sila isi di sini
</t>
        </r>
        <r>
          <rPr>
            <i/>
            <sz val="8"/>
            <color indexed="8"/>
            <rFont val="Tahoma"/>
            <family val="2"/>
          </rPr>
          <t>Please fill in here</t>
        </r>
      </text>
    </comment>
    <comment ref="O136" authorId="1" shapeId="0" xr:uid="{00000000-0006-0000-0A00-000013000000}">
      <text>
        <r>
          <rPr>
            <b/>
            <sz val="8"/>
            <color indexed="8"/>
            <rFont val="Tahoma"/>
            <family val="2"/>
          </rPr>
          <t xml:space="preserve">Sila isi di sini
</t>
        </r>
        <r>
          <rPr>
            <i/>
            <sz val="8"/>
            <color indexed="8"/>
            <rFont val="Tahoma"/>
            <family val="2"/>
          </rPr>
          <t>Please fill in here</t>
        </r>
      </text>
    </comment>
    <comment ref="O139" authorId="2" shapeId="0" xr:uid="{00000000-0006-0000-0A00-000014000000}">
      <text>
        <r>
          <rPr>
            <b/>
            <sz val="8"/>
            <color rgb="FF000000"/>
            <rFont val="Tahoma"/>
            <family val="2"/>
          </rPr>
          <t xml:space="preserve">Sila isi di sini
</t>
        </r>
        <r>
          <rPr>
            <i/>
            <sz val="8"/>
            <color rgb="FF000000"/>
            <rFont val="Tahoma"/>
            <family val="2"/>
          </rPr>
          <t>Please fill in here</t>
        </r>
      </text>
    </comment>
    <comment ref="O142" authorId="1" shapeId="0" xr:uid="{00000000-0006-0000-0A00-000017000000}">
      <text>
        <r>
          <rPr>
            <b/>
            <sz val="8"/>
            <color indexed="8"/>
            <rFont val="Tahoma"/>
            <family val="2"/>
          </rPr>
          <t xml:space="preserve">Sila isi di sini
</t>
        </r>
        <r>
          <rPr>
            <i/>
            <sz val="8"/>
            <color indexed="8"/>
            <rFont val="Tahoma"/>
            <family val="2"/>
          </rPr>
          <t>Please fill in here</t>
        </r>
      </text>
    </comment>
    <comment ref="O145" authorId="1" shapeId="0" xr:uid="{00000000-0006-0000-0A00-000018000000}">
      <text>
        <r>
          <rPr>
            <b/>
            <sz val="8"/>
            <color indexed="8"/>
            <rFont val="Tahoma"/>
            <family val="2"/>
          </rPr>
          <t xml:space="preserve">Sila isi di sini
</t>
        </r>
        <r>
          <rPr>
            <i/>
            <sz val="8"/>
            <color indexed="8"/>
            <rFont val="Tahoma"/>
            <family val="2"/>
          </rPr>
          <t>Please fill in here</t>
        </r>
      </text>
    </comment>
    <comment ref="O148" authorId="1" shapeId="0" xr:uid="{00000000-0006-0000-0A00-00001C000000}">
      <text>
        <r>
          <rPr>
            <b/>
            <sz val="8"/>
            <color indexed="8"/>
            <rFont val="Tahoma"/>
            <family val="2"/>
          </rPr>
          <t xml:space="preserve">Sila isi di sini
</t>
        </r>
        <r>
          <rPr>
            <i/>
            <sz val="8"/>
            <color indexed="8"/>
            <rFont val="Tahoma"/>
            <family val="2"/>
          </rPr>
          <t>Please fill in here</t>
        </r>
      </text>
    </comment>
    <comment ref="L164" authorId="0" shapeId="0" xr:uid="{AEED4440-2185-4DA8-ACB4-DE4293763642}">
      <text>
        <r>
          <rPr>
            <b/>
            <sz val="8"/>
            <color indexed="81"/>
            <rFont val="Tahoma"/>
            <family val="2"/>
          </rPr>
          <t xml:space="preserve">Pengiraan automatik
</t>
        </r>
        <r>
          <rPr>
            <i/>
            <sz val="8"/>
            <color indexed="81"/>
            <rFont val="Tahoma"/>
            <family val="2"/>
          </rPr>
          <t>Automatic calculation</t>
        </r>
      </text>
    </comment>
    <comment ref="O168" authorId="1" shapeId="0" xr:uid="{00000000-0006-0000-0A00-00001F000000}">
      <text>
        <r>
          <rPr>
            <b/>
            <sz val="8"/>
            <color rgb="FF000000"/>
            <rFont val="Tahoma"/>
            <family val="2"/>
          </rPr>
          <t xml:space="preserve">Sila isi di sini
</t>
        </r>
        <r>
          <rPr>
            <i/>
            <sz val="8"/>
            <color rgb="FF000000"/>
            <rFont val="Tahoma"/>
            <family val="2"/>
          </rPr>
          <t>Please fill in here</t>
        </r>
      </text>
    </comment>
    <comment ref="L172" authorId="0" shapeId="0" xr:uid="{BBC27DDB-6DEE-43B2-A1C6-B3DCDF0E3C90}">
      <text>
        <r>
          <rPr>
            <b/>
            <sz val="8"/>
            <color indexed="81"/>
            <rFont val="Tahoma"/>
            <family val="2"/>
          </rPr>
          <t xml:space="preserve">Pengiraan automatik
</t>
        </r>
        <r>
          <rPr>
            <i/>
            <sz val="8"/>
            <color indexed="81"/>
            <rFont val="Tahoma"/>
            <family val="2"/>
          </rPr>
          <t>Automatic calculation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wanaida</author>
    <author>nooraliah.saiful</author>
  </authors>
  <commentList>
    <comment ref="N9" authorId="0" shapeId="0" xr:uid="{00000000-0006-0000-0B00-000001000000}">
      <text>
        <r>
          <rPr>
            <b/>
            <sz val="8"/>
            <color indexed="8"/>
            <rFont val="Tahoma"/>
            <family val="2"/>
          </rPr>
          <t xml:space="preserve">Sila isi di sini
</t>
        </r>
        <r>
          <rPr>
            <i/>
            <sz val="8"/>
            <color indexed="8"/>
            <rFont val="Tahoma"/>
            <family val="2"/>
          </rPr>
          <t>Please fill in here</t>
        </r>
      </text>
    </comment>
    <comment ref="N24" authorId="0" shapeId="0" xr:uid="{00000000-0006-0000-0B00-000002000000}">
      <text>
        <r>
          <rPr>
            <b/>
            <sz val="8"/>
            <color indexed="8"/>
            <rFont val="Tahoma"/>
            <family val="2"/>
          </rPr>
          <t xml:space="preserve">Sila isi di sini
</t>
        </r>
        <r>
          <rPr>
            <i/>
            <sz val="8"/>
            <color indexed="8"/>
            <rFont val="Tahoma"/>
            <family val="2"/>
          </rPr>
          <t>Please fill in here</t>
        </r>
      </text>
    </comment>
    <comment ref="N28" authorId="0" shapeId="0" xr:uid="{00000000-0006-0000-0B00-000003000000}">
      <text>
        <r>
          <rPr>
            <b/>
            <sz val="8"/>
            <color indexed="8"/>
            <rFont val="Tahoma"/>
            <family val="2"/>
          </rPr>
          <t xml:space="preserve">Sila isi di sini
</t>
        </r>
        <r>
          <rPr>
            <i/>
            <sz val="8"/>
            <color indexed="8"/>
            <rFont val="Tahoma"/>
            <family val="2"/>
          </rPr>
          <t>Please fill in here</t>
        </r>
      </text>
    </comment>
    <comment ref="N32" authorId="0" shapeId="0" xr:uid="{00000000-0006-0000-0B00-000004000000}">
      <text>
        <r>
          <rPr>
            <b/>
            <sz val="8"/>
            <color indexed="8"/>
            <rFont val="Tahoma"/>
            <family val="2"/>
          </rPr>
          <t xml:space="preserve">Sila isi di sini
</t>
        </r>
        <r>
          <rPr>
            <i/>
            <sz val="8"/>
            <color indexed="8"/>
            <rFont val="Tahoma"/>
            <family val="2"/>
          </rPr>
          <t>Please fill in here</t>
        </r>
      </text>
    </comment>
    <comment ref="N36" authorId="0" shapeId="0" xr:uid="{00000000-0006-0000-0B00-000005000000}">
      <text>
        <r>
          <rPr>
            <b/>
            <sz val="8"/>
            <color indexed="8"/>
            <rFont val="Tahoma"/>
            <family val="2"/>
          </rPr>
          <t xml:space="preserve">Sila isi di sini
</t>
        </r>
        <r>
          <rPr>
            <i/>
            <sz val="8"/>
            <color indexed="8"/>
            <rFont val="Tahoma"/>
            <family val="2"/>
          </rPr>
          <t>Please fill in here</t>
        </r>
      </text>
    </comment>
    <comment ref="N40" authorId="0" shapeId="0" xr:uid="{00000000-0006-0000-0B00-000006000000}">
      <text>
        <r>
          <rPr>
            <b/>
            <sz val="8"/>
            <color indexed="8"/>
            <rFont val="Tahoma"/>
            <family val="2"/>
          </rPr>
          <t xml:space="preserve">Sila isi di sini
</t>
        </r>
        <r>
          <rPr>
            <i/>
            <sz val="8"/>
            <color indexed="8"/>
            <rFont val="Tahoma"/>
            <family val="2"/>
          </rPr>
          <t>Please fill in here</t>
        </r>
      </text>
    </comment>
    <comment ref="N45" authorId="0" shapeId="0" xr:uid="{00000000-0006-0000-0B00-000007000000}">
      <text>
        <r>
          <rPr>
            <b/>
            <sz val="8"/>
            <color indexed="8"/>
            <rFont val="Tahoma"/>
            <family val="2"/>
          </rPr>
          <t xml:space="preserve">Sila isi di sini
</t>
        </r>
        <r>
          <rPr>
            <i/>
            <sz val="8"/>
            <color indexed="8"/>
            <rFont val="Tahoma"/>
            <family val="2"/>
          </rPr>
          <t>Please fill in here</t>
        </r>
      </text>
    </comment>
    <comment ref="N51" authorId="0" shapeId="0" xr:uid="{00000000-0006-0000-0B00-000008000000}">
      <text>
        <r>
          <rPr>
            <b/>
            <sz val="8"/>
            <color indexed="8"/>
            <rFont val="Tahoma"/>
            <family val="2"/>
          </rPr>
          <t xml:space="preserve">Sila isi di sini
</t>
        </r>
        <r>
          <rPr>
            <i/>
            <sz val="8"/>
            <color indexed="8"/>
            <rFont val="Tahoma"/>
            <family val="2"/>
          </rPr>
          <t>Please fill in here</t>
        </r>
      </text>
    </comment>
    <comment ref="N57" authorId="0" shapeId="0" xr:uid="{00000000-0006-0000-0B00-000009000000}">
      <text>
        <r>
          <rPr>
            <b/>
            <sz val="8"/>
            <color indexed="8"/>
            <rFont val="Tahoma"/>
            <family val="2"/>
          </rPr>
          <t xml:space="preserve">Sila isi di sini
</t>
        </r>
        <r>
          <rPr>
            <i/>
            <sz val="8"/>
            <color indexed="8"/>
            <rFont val="Tahoma"/>
            <family val="2"/>
          </rPr>
          <t>Please fill in here</t>
        </r>
      </text>
    </comment>
    <comment ref="N68" authorId="0" shapeId="0" xr:uid="{00000000-0006-0000-0B00-00000A000000}">
      <text>
        <r>
          <rPr>
            <b/>
            <sz val="8"/>
            <color indexed="8"/>
            <rFont val="Tahoma"/>
            <family val="2"/>
          </rPr>
          <t xml:space="preserve">Sila isi di sini
</t>
        </r>
        <r>
          <rPr>
            <i/>
            <sz val="8"/>
            <color indexed="8"/>
            <rFont val="Tahoma"/>
            <family val="2"/>
          </rPr>
          <t>Please fill in here</t>
        </r>
      </text>
    </comment>
    <comment ref="N71" authorId="1" shapeId="0" xr:uid="{00000000-0006-0000-0B00-00000B000000}">
      <text>
        <r>
          <rPr>
            <b/>
            <sz val="8"/>
            <color indexed="81"/>
            <rFont val="Tahoma"/>
            <family val="2"/>
          </rPr>
          <t xml:space="preserve">Sila isi di sini
</t>
        </r>
        <r>
          <rPr>
            <i/>
            <sz val="8"/>
            <color indexed="81"/>
            <rFont val="Tahoma"/>
            <family val="2"/>
          </rPr>
          <t>Please fill in here</t>
        </r>
      </text>
    </comment>
    <comment ref="N73" authorId="1" shapeId="0" xr:uid="{00000000-0006-0000-0B00-00000C000000}">
      <text>
        <r>
          <rPr>
            <b/>
            <sz val="8"/>
            <color indexed="81"/>
            <rFont val="Tahoma"/>
            <family val="2"/>
          </rPr>
          <t xml:space="preserve">Sila isi di sini
</t>
        </r>
        <r>
          <rPr>
            <i/>
            <sz val="8"/>
            <color indexed="81"/>
            <rFont val="Tahoma"/>
            <family val="2"/>
          </rPr>
          <t>Please fill in here</t>
        </r>
      </text>
    </comment>
    <comment ref="N77" authorId="0" shapeId="0" xr:uid="{00000000-0006-0000-0B00-00000D000000}">
      <text>
        <r>
          <rPr>
            <b/>
            <sz val="8"/>
            <color indexed="8"/>
            <rFont val="Tahoma"/>
            <family val="2"/>
          </rPr>
          <t xml:space="preserve">Sila isi di sini
</t>
        </r>
        <r>
          <rPr>
            <i/>
            <sz val="8"/>
            <color indexed="8"/>
            <rFont val="Tahoma"/>
            <family val="2"/>
          </rPr>
          <t>Please fill in here</t>
        </r>
      </text>
    </comment>
    <comment ref="N82" authorId="0" shapeId="0" xr:uid="{00000000-0006-0000-0B00-00000E000000}">
      <text>
        <r>
          <rPr>
            <b/>
            <sz val="8"/>
            <color indexed="8"/>
            <rFont val="Tahoma"/>
            <family val="2"/>
          </rPr>
          <t xml:space="preserve">Sila isi di sini
</t>
        </r>
        <r>
          <rPr>
            <i/>
            <sz val="8"/>
            <color indexed="8"/>
            <rFont val="Tahoma"/>
            <family val="2"/>
          </rPr>
          <t>Please fill in here</t>
        </r>
      </text>
    </comment>
    <comment ref="N87" authorId="0" shapeId="0" xr:uid="{4B6EE9FA-F39B-4932-89EB-880768032749}">
      <text>
        <r>
          <rPr>
            <b/>
            <sz val="8"/>
            <color indexed="8"/>
            <rFont val="Tahoma"/>
            <family val="2"/>
          </rPr>
          <t xml:space="preserve">Sila isi di sini
</t>
        </r>
        <r>
          <rPr>
            <i/>
            <sz val="8"/>
            <color indexed="8"/>
            <rFont val="Tahoma"/>
            <family val="2"/>
          </rPr>
          <t>Please fill in here</t>
        </r>
      </text>
    </comment>
    <comment ref="N91" authorId="0" shapeId="0" xr:uid="{566F5F0B-4076-4CD8-82FD-865D504F69FB}">
      <text>
        <r>
          <rPr>
            <b/>
            <sz val="8"/>
            <color indexed="8"/>
            <rFont val="Tahoma"/>
            <family val="2"/>
          </rPr>
          <t xml:space="preserve">Sila isi di sini
</t>
        </r>
        <r>
          <rPr>
            <i/>
            <sz val="8"/>
            <color indexed="8"/>
            <rFont val="Tahoma"/>
            <family val="2"/>
          </rPr>
          <t>Please fill in here</t>
        </r>
      </text>
    </comment>
    <comment ref="N104" authorId="0" shapeId="0" xr:uid="{00000000-0006-0000-0B00-000011000000}">
      <text>
        <r>
          <rPr>
            <b/>
            <sz val="8"/>
            <color indexed="8"/>
            <rFont val="Tahoma"/>
            <family val="2"/>
          </rPr>
          <t xml:space="preserve">Sila isi di sini
</t>
        </r>
        <r>
          <rPr>
            <i/>
            <sz val="8"/>
            <color indexed="8"/>
            <rFont val="Tahoma"/>
            <family val="2"/>
          </rPr>
          <t>Please fill in here</t>
        </r>
      </text>
    </comment>
    <comment ref="N108" authorId="0" shapeId="0" xr:uid="{00000000-0006-0000-0B00-000012000000}">
      <text>
        <r>
          <rPr>
            <b/>
            <sz val="8"/>
            <color indexed="8"/>
            <rFont val="Tahoma"/>
            <family val="2"/>
          </rPr>
          <t xml:space="preserve">Sila isi di sini
</t>
        </r>
        <r>
          <rPr>
            <i/>
            <sz val="8"/>
            <color indexed="8"/>
            <rFont val="Tahoma"/>
            <family val="2"/>
          </rPr>
          <t>Please fill in here</t>
        </r>
      </text>
    </comment>
    <comment ref="N112" authorId="0" shapeId="0" xr:uid="{00000000-0006-0000-0B00-000013000000}">
      <text>
        <r>
          <rPr>
            <b/>
            <sz val="8"/>
            <color indexed="8"/>
            <rFont val="Tahoma"/>
            <family val="2"/>
          </rPr>
          <t xml:space="preserve">Sila isi di sini
</t>
        </r>
        <r>
          <rPr>
            <i/>
            <sz val="8"/>
            <color indexed="8"/>
            <rFont val="Tahoma"/>
            <family val="2"/>
          </rPr>
          <t>Please fill in here</t>
        </r>
      </text>
    </comment>
    <comment ref="N116" authorId="0" shapeId="0" xr:uid="{00000000-0006-0000-0B00-000014000000}">
      <text>
        <r>
          <rPr>
            <b/>
            <sz val="8"/>
            <color indexed="8"/>
            <rFont val="Tahoma"/>
            <family val="2"/>
          </rPr>
          <t xml:space="preserve">Sila isi di sini
</t>
        </r>
        <r>
          <rPr>
            <i/>
            <sz val="8"/>
            <color indexed="8"/>
            <rFont val="Tahoma"/>
            <family val="2"/>
          </rPr>
          <t>Please fill in here</t>
        </r>
      </text>
    </comment>
    <comment ref="N120" authorId="0" shapeId="0" xr:uid="{00000000-0006-0000-0B00-000015000000}">
      <text>
        <r>
          <rPr>
            <b/>
            <sz val="8"/>
            <color indexed="8"/>
            <rFont val="Tahoma"/>
            <family val="2"/>
          </rPr>
          <t xml:space="preserve">Sila isi di sini
</t>
        </r>
        <r>
          <rPr>
            <i/>
            <sz val="8"/>
            <color indexed="8"/>
            <rFont val="Tahoma"/>
            <family val="2"/>
          </rPr>
          <t>Please fill in here</t>
        </r>
      </text>
    </comment>
    <comment ref="N125" authorId="0" shapeId="0" xr:uid="{00000000-0006-0000-0B00-000016000000}">
      <text>
        <r>
          <rPr>
            <b/>
            <sz val="8"/>
            <color indexed="8"/>
            <rFont val="Tahoma"/>
            <family val="2"/>
          </rPr>
          <t xml:space="preserve">Sila isi di sini
</t>
        </r>
        <r>
          <rPr>
            <i/>
            <sz val="8"/>
            <color indexed="8"/>
            <rFont val="Tahoma"/>
            <family val="2"/>
          </rPr>
          <t>Please fill in here</t>
        </r>
      </text>
    </comment>
    <comment ref="N130" authorId="0" shapeId="0" xr:uid="{00000000-0006-0000-0B00-000017000000}">
      <text>
        <r>
          <rPr>
            <b/>
            <sz val="8"/>
            <color indexed="8"/>
            <rFont val="Tahoma"/>
            <family val="2"/>
          </rPr>
          <t xml:space="preserve">Sila isi di sini
</t>
        </r>
        <r>
          <rPr>
            <i/>
            <sz val="8"/>
            <color indexed="8"/>
            <rFont val="Tahoma"/>
            <family val="2"/>
          </rPr>
          <t>Please fill in here</t>
        </r>
      </text>
    </comment>
    <comment ref="N135" authorId="0" shapeId="0" xr:uid="{00000000-0006-0000-0B00-000018000000}">
      <text>
        <r>
          <rPr>
            <b/>
            <sz val="8"/>
            <color indexed="8"/>
            <rFont val="Tahoma"/>
            <family val="2"/>
          </rPr>
          <t xml:space="preserve">Sila isi di sini
</t>
        </r>
        <r>
          <rPr>
            <i/>
            <sz val="8"/>
            <color indexed="8"/>
            <rFont val="Tahoma"/>
            <family val="2"/>
          </rPr>
          <t>Please fill in here</t>
        </r>
      </text>
    </comment>
    <comment ref="N141" authorId="0" shapeId="0" xr:uid="{00000000-0006-0000-0B00-000019000000}">
      <text>
        <r>
          <rPr>
            <b/>
            <sz val="8"/>
            <color indexed="8"/>
            <rFont val="Tahoma"/>
            <family val="2"/>
          </rPr>
          <t xml:space="preserve">Sila isi di sini
</t>
        </r>
        <r>
          <rPr>
            <i/>
            <sz val="8"/>
            <color indexed="8"/>
            <rFont val="Tahoma"/>
            <family val="2"/>
          </rPr>
          <t>Please fill in here</t>
        </r>
      </text>
    </comment>
    <comment ref="N145" authorId="0" shapeId="0" xr:uid="{00000000-0006-0000-0B00-00001A000000}">
      <text>
        <r>
          <rPr>
            <b/>
            <sz val="8"/>
            <color indexed="8"/>
            <rFont val="Tahoma"/>
            <family val="2"/>
          </rPr>
          <t xml:space="preserve">Sila isi di sini
</t>
        </r>
        <r>
          <rPr>
            <i/>
            <sz val="8"/>
            <color indexed="8"/>
            <rFont val="Tahoma"/>
            <family val="2"/>
          </rPr>
          <t>Please fill in here</t>
        </r>
      </text>
    </comment>
    <comment ref="N149" authorId="0" shapeId="0" xr:uid="{00000000-0006-0000-0B00-00001B000000}">
      <text>
        <r>
          <rPr>
            <b/>
            <sz val="8"/>
            <color indexed="8"/>
            <rFont val="Tahoma"/>
            <family val="2"/>
          </rPr>
          <t xml:space="preserve">Sila isi di sini
</t>
        </r>
        <r>
          <rPr>
            <i/>
            <sz val="8"/>
            <color indexed="8"/>
            <rFont val="Tahoma"/>
            <family val="2"/>
          </rPr>
          <t>Please fill in here</t>
        </r>
      </text>
    </comment>
    <comment ref="N157" authorId="0" shapeId="0" xr:uid="{00000000-0006-0000-0B00-00001C000000}">
      <text>
        <r>
          <rPr>
            <b/>
            <sz val="8"/>
            <color indexed="8"/>
            <rFont val="Tahoma"/>
            <family val="2"/>
          </rPr>
          <t xml:space="preserve">Sila isi di sini
</t>
        </r>
        <r>
          <rPr>
            <i/>
            <sz val="8"/>
            <color indexed="8"/>
            <rFont val="Tahoma"/>
            <family val="2"/>
          </rPr>
          <t>Please fill in here</t>
        </r>
      </text>
    </comment>
    <comment ref="N161" authorId="0" shapeId="0" xr:uid="{969CA4C2-8C7F-49AC-A47B-BE7094E1EC90}">
      <text>
        <r>
          <rPr>
            <b/>
            <sz val="8"/>
            <color indexed="8"/>
            <rFont val="Tahoma"/>
            <family val="2"/>
          </rPr>
          <t xml:space="preserve">Sila isi di sini
</t>
        </r>
        <r>
          <rPr>
            <i/>
            <sz val="8"/>
            <color indexed="8"/>
            <rFont val="Tahoma"/>
            <family val="2"/>
          </rPr>
          <t>Please fill in here</t>
        </r>
      </text>
    </comment>
    <comment ref="N164" authorId="0" shapeId="0" xr:uid="{2AB870B1-992D-456A-856E-461290B81BF3}">
      <text>
        <r>
          <rPr>
            <b/>
            <sz val="8"/>
            <color indexed="8"/>
            <rFont val="Tahoma"/>
            <family val="2"/>
          </rPr>
          <t xml:space="preserve">Sila isi di sini
</t>
        </r>
        <r>
          <rPr>
            <i/>
            <sz val="8"/>
            <color indexed="8"/>
            <rFont val="Tahoma"/>
            <family val="2"/>
          </rPr>
          <t>Please fill in here</t>
        </r>
      </text>
    </comment>
    <comment ref="N167" authorId="0" shapeId="0" xr:uid="{00000000-0006-0000-0B00-00001D000000}">
      <text>
        <r>
          <rPr>
            <b/>
            <sz val="8"/>
            <color indexed="8"/>
            <rFont val="Tahoma"/>
            <family val="2"/>
          </rPr>
          <t xml:space="preserve">Sila isi di sini
</t>
        </r>
        <r>
          <rPr>
            <i/>
            <sz val="8"/>
            <color indexed="8"/>
            <rFont val="Tahoma"/>
            <family val="2"/>
          </rPr>
          <t>Please fill in here</t>
        </r>
      </text>
    </comment>
    <comment ref="N170" authorId="0" shapeId="0" xr:uid="{41ED5C82-B872-45F9-A625-FB30FB9133DC}">
      <text>
        <r>
          <rPr>
            <b/>
            <sz val="8"/>
            <color indexed="8"/>
            <rFont val="Tahoma"/>
            <family val="2"/>
          </rPr>
          <t xml:space="preserve">Sila isi di sini
</t>
        </r>
        <r>
          <rPr>
            <i/>
            <sz val="8"/>
            <color indexed="8"/>
            <rFont val="Tahoma"/>
            <family val="2"/>
          </rPr>
          <t>Please fill in here</t>
        </r>
      </text>
    </comment>
    <comment ref="N174" authorId="0" shapeId="0" xr:uid="{CC223547-5F1F-4C57-AC76-CA093DDBBC54}">
      <text>
        <r>
          <rPr>
            <b/>
            <sz val="8"/>
            <color indexed="8"/>
            <rFont val="Tahoma"/>
            <family val="2"/>
          </rPr>
          <t xml:space="preserve">Sila isi di sini
</t>
        </r>
        <r>
          <rPr>
            <i/>
            <sz val="8"/>
            <color indexed="8"/>
            <rFont val="Tahoma"/>
            <family val="2"/>
          </rPr>
          <t>Please fill in here</t>
        </r>
      </text>
    </comment>
    <comment ref="N177" authorId="0" shapeId="0" xr:uid="{8852C811-1067-45DA-BA3D-C481204133EF}">
      <text>
        <r>
          <rPr>
            <b/>
            <sz val="8"/>
            <color indexed="8"/>
            <rFont val="Tahoma"/>
            <family val="2"/>
          </rPr>
          <t xml:space="preserve">Sila isi di sini
</t>
        </r>
        <r>
          <rPr>
            <i/>
            <sz val="8"/>
            <color indexed="8"/>
            <rFont val="Tahoma"/>
            <family val="2"/>
          </rPr>
          <t>Please fill in here</t>
        </r>
      </text>
    </comment>
    <comment ref="N181" authorId="0" shapeId="0" xr:uid="{A26FCB35-7C57-4A73-AE8F-188790EF3978}">
      <text>
        <r>
          <rPr>
            <b/>
            <sz val="8"/>
            <color indexed="8"/>
            <rFont val="Tahoma"/>
            <family val="2"/>
          </rPr>
          <t xml:space="preserve">Sila isi di sini
</t>
        </r>
        <r>
          <rPr>
            <i/>
            <sz val="8"/>
            <color indexed="8"/>
            <rFont val="Tahoma"/>
            <family val="2"/>
          </rPr>
          <t>Please fill in here</t>
        </r>
      </text>
    </comment>
    <comment ref="N185" authorId="0" shapeId="0" xr:uid="{D9D080A6-4D21-473F-814C-0AA8E275E65F}">
      <text>
        <r>
          <rPr>
            <b/>
            <sz val="8"/>
            <color indexed="8"/>
            <rFont val="Tahoma"/>
            <family val="2"/>
          </rPr>
          <t xml:space="preserve">Sila isi di sini
</t>
        </r>
        <r>
          <rPr>
            <i/>
            <sz val="8"/>
            <color indexed="8"/>
            <rFont val="Tahoma"/>
            <family val="2"/>
          </rPr>
          <t>Please fill in here</t>
        </r>
      </text>
    </comment>
    <comment ref="N189" authorId="0" shapeId="0" xr:uid="{4332AA44-7EFF-4DEA-8D07-615284C2CE1B}">
      <text>
        <r>
          <rPr>
            <b/>
            <sz val="8"/>
            <color indexed="8"/>
            <rFont val="Tahoma"/>
            <family val="2"/>
          </rPr>
          <t xml:space="preserve">Sila isi di sini
</t>
        </r>
        <r>
          <rPr>
            <i/>
            <sz val="8"/>
            <color indexed="8"/>
            <rFont val="Tahoma"/>
            <family val="2"/>
          </rPr>
          <t>Please fill in here</t>
        </r>
      </text>
    </comment>
    <comment ref="N208" authorId="0" shapeId="0" xr:uid="{00000000-0006-0000-0B00-000020000000}">
      <text>
        <r>
          <rPr>
            <b/>
            <sz val="8"/>
            <color indexed="8"/>
            <rFont val="Tahoma"/>
            <family val="2"/>
          </rPr>
          <t xml:space="preserve">Sila isi di sini
</t>
        </r>
        <r>
          <rPr>
            <i/>
            <sz val="8"/>
            <color indexed="8"/>
            <rFont val="Tahoma"/>
            <family val="2"/>
          </rPr>
          <t>Please fill in here</t>
        </r>
      </text>
    </comment>
    <comment ref="N212" authorId="0" shapeId="0" xr:uid="{00000000-0006-0000-0B00-000021000000}">
      <text>
        <r>
          <rPr>
            <b/>
            <sz val="8"/>
            <color indexed="8"/>
            <rFont val="Tahoma"/>
            <family val="2"/>
          </rPr>
          <t xml:space="preserve">Sila isi di sini
</t>
        </r>
        <r>
          <rPr>
            <i/>
            <sz val="8"/>
            <color indexed="8"/>
            <rFont val="Tahoma"/>
            <family val="2"/>
          </rPr>
          <t>Please fill in here</t>
        </r>
      </text>
    </comment>
    <comment ref="N227" authorId="0" shapeId="0" xr:uid="{7EBB773A-61D6-49CE-B617-09643C970A9C}">
      <text>
        <r>
          <rPr>
            <b/>
            <sz val="8"/>
            <color indexed="8"/>
            <rFont val="Tahoma"/>
            <family val="2"/>
          </rPr>
          <t xml:space="preserve">Sila isi di sini
</t>
        </r>
        <r>
          <rPr>
            <i/>
            <sz val="8"/>
            <color indexed="8"/>
            <rFont val="Tahoma"/>
            <family val="2"/>
          </rPr>
          <t>Please fill in here</t>
        </r>
      </text>
    </comment>
    <comment ref="N232" authorId="0" shapeId="0" xr:uid="{84A64E7F-0E25-4BCF-A034-738584B3B464}">
      <text>
        <r>
          <rPr>
            <b/>
            <sz val="8"/>
            <color indexed="8"/>
            <rFont val="Tahoma"/>
            <family val="2"/>
          </rPr>
          <t xml:space="preserve">Sila isi di sini
</t>
        </r>
        <r>
          <rPr>
            <i/>
            <sz val="8"/>
            <color indexed="8"/>
            <rFont val="Tahoma"/>
            <family val="2"/>
          </rPr>
          <t>Please fill in here</t>
        </r>
      </text>
    </comment>
    <comment ref="N238" authorId="0" shapeId="0" xr:uid="{00000000-0006-0000-0B00-000027000000}">
      <text>
        <r>
          <rPr>
            <b/>
            <sz val="8"/>
            <color indexed="8"/>
            <rFont val="Tahoma"/>
            <family val="2"/>
          </rPr>
          <t xml:space="preserve">Sila isi di sini
</t>
        </r>
        <r>
          <rPr>
            <i/>
            <sz val="8"/>
            <color indexed="8"/>
            <rFont val="Tahoma"/>
            <family val="2"/>
          </rPr>
          <t>Please fill in here</t>
        </r>
      </text>
    </comment>
    <comment ref="N243" authorId="0" shapeId="0" xr:uid="{00000000-0006-0000-0B00-00002E000000}">
      <text>
        <r>
          <rPr>
            <b/>
            <sz val="8"/>
            <color indexed="8"/>
            <rFont val="Tahoma"/>
            <family val="2"/>
          </rPr>
          <t xml:space="preserve">Sila isi di sini
</t>
        </r>
        <r>
          <rPr>
            <i/>
            <sz val="8"/>
            <color indexed="8"/>
            <rFont val="Tahoma"/>
            <family val="2"/>
          </rPr>
          <t>Please fill in here</t>
        </r>
      </text>
    </comment>
    <comment ref="N256" authorId="0" shapeId="0" xr:uid="{F1C7E97C-628D-4AEA-9A75-8B1F8AE8D848}">
      <text>
        <r>
          <rPr>
            <b/>
            <sz val="8"/>
            <color indexed="8"/>
            <rFont val="Tahoma"/>
            <family val="2"/>
          </rPr>
          <t xml:space="preserve">Sila isi di sini
</t>
        </r>
        <r>
          <rPr>
            <i/>
            <sz val="8"/>
            <color indexed="8"/>
            <rFont val="Tahoma"/>
            <family val="2"/>
          </rPr>
          <t>Please fill in here</t>
        </r>
      </text>
    </comment>
    <comment ref="N259" authorId="0" shapeId="0" xr:uid="{35F87002-8E08-409B-82C0-9C8D3897BB52}">
      <text>
        <r>
          <rPr>
            <b/>
            <sz val="8"/>
            <color indexed="8"/>
            <rFont val="Tahoma"/>
            <family val="2"/>
          </rPr>
          <t xml:space="preserve">Sila isi di sini
</t>
        </r>
        <r>
          <rPr>
            <i/>
            <sz val="8"/>
            <color indexed="8"/>
            <rFont val="Tahoma"/>
            <family val="2"/>
          </rPr>
          <t>Please fill in here</t>
        </r>
      </text>
    </comment>
    <comment ref="N273" authorId="0" shapeId="0" xr:uid="{56B3F2C0-CEBE-48E8-9EC2-C00075A15A2A}">
      <text>
        <r>
          <rPr>
            <b/>
            <sz val="8"/>
            <color indexed="8"/>
            <rFont val="Tahoma"/>
            <family val="2"/>
          </rPr>
          <t xml:space="preserve">Sila isi di sini
</t>
        </r>
        <r>
          <rPr>
            <i/>
            <sz val="8"/>
            <color indexed="8"/>
            <rFont val="Tahoma"/>
            <family val="2"/>
          </rPr>
          <t>Please fill in here</t>
        </r>
      </text>
    </comment>
    <comment ref="N286" authorId="0" shapeId="0" xr:uid="{7904EB0F-461B-47FE-8F81-F85927A5E751}">
      <text>
        <r>
          <rPr>
            <b/>
            <sz val="8"/>
            <color indexed="8"/>
            <rFont val="Tahoma"/>
            <family val="2"/>
          </rPr>
          <t xml:space="preserve">Sila isi di sini
</t>
        </r>
        <r>
          <rPr>
            <i/>
            <sz val="8"/>
            <color indexed="8"/>
            <rFont val="Tahoma"/>
            <family val="2"/>
          </rPr>
          <t>Please fill in here</t>
        </r>
      </text>
    </comment>
    <comment ref="N292" authorId="0" shapeId="0" xr:uid="{FC964C7A-21C9-43FC-B626-016AEA838FDD}">
      <text>
        <r>
          <rPr>
            <b/>
            <sz val="8"/>
            <color indexed="8"/>
            <rFont val="Tahoma"/>
            <family val="2"/>
          </rPr>
          <t xml:space="preserve">Sila isi di sini
</t>
        </r>
        <r>
          <rPr>
            <i/>
            <sz val="8"/>
            <color indexed="8"/>
            <rFont val="Tahoma"/>
            <family val="2"/>
          </rPr>
          <t>Please fill in here</t>
        </r>
      </text>
    </comment>
    <comment ref="N295" authorId="0" shapeId="0" xr:uid="{1A208211-252F-4297-BA74-F7EBB1124483}">
      <text>
        <r>
          <rPr>
            <b/>
            <sz val="8"/>
            <color indexed="8"/>
            <rFont val="Tahoma"/>
            <family val="2"/>
          </rPr>
          <t xml:space="preserve">Sila isi di sini
</t>
        </r>
        <r>
          <rPr>
            <i/>
            <sz val="8"/>
            <color indexed="8"/>
            <rFont val="Tahoma"/>
            <family val="2"/>
          </rPr>
          <t>Please fill in here</t>
        </r>
      </text>
    </comment>
    <comment ref="N313" authorId="0" shapeId="0" xr:uid="{F06EF9CE-F65B-4897-8029-3DF382884303}">
      <text>
        <r>
          <rPr>
            <b/>
            <sz val="8"/>
            <color indexed="8"/>
            <rFont val="Tahoma"/>
            <family val="2"/>
          </rPr>
          <t xml:space="preserve">Sila isi di sini
</t>
        </r>
        <r>
          <rPr>
            <i/>
            <sz val="8"/>
            <color indexed="8"/>
            <rFont val="Tahoma"/>
            <family val="2"/>
          </rPr>
          <t>Please fill in here</t>
        </r>
      </text>
    </comment>
    <comment ref="N323" authorId="0" shapeId="0" xr:uid="{1E3059D1-5FC1-475E-B8D5-232F10CB3D5B}">
      <text>
        <r>
          <rPr>
            <b/>
            <sz val="8"/>
            <color indexed="8"/>
            <rFont val="Tahoma"/>
            <family val="2"/>
          </rPr>
          <t xml:space="preserve">Sila isi di sini
</t>
        </r>
        <r>
          <rPr>
            <i/>
            <sz val="8"/>
            <color indexed="8"/>
            <rFont val="Tahoma"/>
            <family val="2"/>
          </rPr>
          <t>Please fill in here</t>
        </r>
      </text>
    </comment>
    <comment ref="N326" authorId="0" shapeId="0" xr:uid="{00000000-0006-0000-0B00-000038000000}">
      <text>
        <r>
          <rPr>
            <b/>
            <sz val="8"/>
            <color indexed="8"/>
            <rFont val="Tahoma"/>
            <family val="2"/>
          </rPr>
          <t xml:space="preserve">Sila isi di sini
</t>
        </r>
        <r>
          <rPr>
            <i/>
            <sz val="8"/>
            <color indexed="8"/>
            <rFont val="Tahoma"/>
            <family val="2"/>
          </rPr>
          <t>Please fill in here</t>
        </r>
      </text>
    </comment>
    <comment ref="N331" authorId="0" shapeId="0" xr:uid="{00000000-0006-0000-0B00-000039000000}">
      <text>
        <r>
          <rPr>
            <b/>
            <sz val="8"/>
            <color indexed="8"/>
            <rFont val="Tahoma"/>
            <family val="2"/>
          </rPr>
          <t xml:space="preserve">Sila isi di sini
</t>
        </r>
        <r>
          <rPr>
            <i/>
            <sz val="8"/>
            <color indexed="8"/>
            <rFont val="Tahoma"/>
            <family val="2"/>
          </rPr>
          <t>Please fill in here</t>
        </r>
      </text>
    </comment>
    <comment ref="N334" authorId="0" shapeId="0" xr:uid="{00000000-0006-0000-0B00-00003A000000}">
      <text>
        <r>
          <rPr>
            <b/>
            <sz val="8"/>
            <color indexed="8"/>
            <rFont val="Tahoma"/>
            <family val="2"/>
          </rPr>
          <t xml:space="preserve">Sila isi di sini
</t>
        </r>
        <r>
          <rPr>
            <i/>
            <sz val="8"/>
            <color indexed="8"/>
            <rFont val="Tahoma"/>
            <family val="2"/>
          </rPr>
          <t>Please fill in here</t>
        </r>
      </text>
    </comment>
    <comment ref="N337" authorId="0" shapeId="0" xr:uid="{00000000-0006-0000-0B00-00003B000000}">
      <text>
        <r>
          <rPr>
            <b/>
            <sz val="8"/>
            <color indexed="8"/>
            <rFont val="Tahoma"/>
            <family val="2"/>
          </rPr>
          <t xml:space="preserve">Sila isi di sini
</t>
        </r>
        <r>
          <rPr>
            <i/>
            <sz val="8"/>
            <color indexed="8"/>
            <rFont val="Tahoma"/>
            <family val="2"/>
          </rPr>
          <t>Please fill in here</t>
        </r>
      </text>
    </comment>
    <comment ref="N340" authorId="0" shapeId="0" xr:uid="{00000000-0006-0000-0B00-00003C000000}">
      <text>
        <r>
          <rPr>
            <b/>
            <sz val="8"/>
            <color indexed="8"/>
            <rFont val="Tahoma"/>
            <family val="2"/>
          </rPr>
          <t xml:space="preserve">Sila isi di sini
</t>
        </r>
        <r>
          <rPr>
            <i/>
            <sz val="8"/>
            <color indexed="8"/>
            <rFont val="Tahoma"/>
            <family val="2"/>
          </rPr>
          <t>Please fill in here</t>
        </r>
      </text>
    </comment>
    <comment ref="N344" authorId="0" shapeId="0" xr:uid="{00000000-0006-0000-0B00-00003D000000}">
      <text>
        <r>
          <rPr>
            <b/>
            <sz val="8"/>
            <color indexed="8"/>
            <rFont val="Tahoma"/>
            <family val="2"/>
          </rPr>
          <t xml:space="preserve">Sila isi di sini
</t>
        </r>
        <r>
          <rPr>
            <i/>
            <sz val="8"/>
            <color indexed="8"/>
            <rFont val="Tahoma"/>
            <family val="2"/>
          </rPr>
          <t>Please fill in here</t>
        </r>
      </text>
    </comment>
    <comment ref="N353" authorId="0" shapeId="0" xr:uid="{00000000-0006-0000-0B00-00003F000000}">
      <text>
        <r>
          <rPr>
            <b/>
            <sz val="8"/>
            <color indexed="8"/>
            <rFont val="Tahoma"/>
            <family val="2"/>
          </rPr>
          <t xml:space="preserve">Sila isi di sini
</t>
        </r>
        <r>
          <rPr>
            <i/>
            <sz val="8"/>
            <color indexed="8"/>
            <rFont val="Tahoma"/>
            <family val="2"/>
          </rPr>
          <t>Please fill in here</t>
        </r>
      </text>
    </comment>
    <comment ref="N357" authorId="0" shapeId="0" xr:uid="{00000000-0006-0000-0B00-000040000000}">
      <text>
        <r>
          <rPr>
            <b/>
            <sz val="8"/>
            <color indexed="8"/>
            <rFont val="Tahoma"/>
            <family val="2"/>
          </rPr>
          <t xml:space="preserve">Sila isi di sini
</t>
        </r>
        <r>
          <rPr>
            <i/>
            <sz val="8"/>
            <color indexed="8"/>
            <rFont val="Tahoma"/>
            <family val="2"/>
          </rPr>
          <t>Please fill in here</t>
        </r>
      </text>
    </comment>
    <comment ref="N366" authorId="0" shapeId="0" xr:uid="{00000000-0006-0000-0B00-000041000000}">
      <text>
        <r>
          <rPr>
            <b/>
            <sz val="8"/>
            <color rgb="FF000000"/>
            <rFont val="Tahoma"/>
            <family val="2"/>
          </rPr>
          <t xml:space="preserve">Sila isi di sini
</t>
        </r>
        <r>
          <rPr>
            <i/>
            <sz val="8"/>
            <color rgb="FF000000"/>
            <rFont val="Tahoma"/>
            <family val="2"/>
          </rPr>
          <t>Please fill in here</t>
        </r>
      </text>
    </comment>
    <comment ref="L371" authorId="2" shapeId="0" xr:uid="{00000000-0006-0000-0B00-000042000000}">
      <text>
        <r>
          <rPr>
            <b/>
            <sz val="8"/>
            <color rgb="FF000000"/>
            <rFont val="Tahoma"/>
            <family val="2"/>
          </rPr>
          <t xml:space="preserve">Pengiraan automatik
</t>
        </r>
        <r>
          <rPr>
            <i/>
            <sz val="8"/>
            <color rgb="FF000000"/>
            <rFont val="Tahoma"/>
            <family val="2"/>
          </rPr>
          <t>Automatic calculation</t>
        </r>
      </text>
    </comment>
    <comment ref="N375" authorId="0" shapeId="0" xr:uid="{00000000-0006-0000-0B00-000043000000}">
      <text>
        <r>
          <rPr>
            <b/>
            <sz val="8"/>
            <color rgb="FF000000"/>
            <rFont val="Tahoma"/>
            <family val="2"/>
          </rPr>
          <t xml:space="preserve">Sila isi di sini
</t>
        </r>
        <r>
          <rPr>
            <i/>
            <sz val="8"/>
            <color rgb="FF000000"/>
            <rFont val="Tahoma"/>
            <family val="2"/>
          </rPr>
          <t>Please fill in here</t>
        </r>
      </text>
    </comment>
    <comment ref="N379" authorId="0" shapeId="0" xr:uid="{00000000-0006-0000-0B00-000044000000}">
      <text>
        <r>
          <rPr>
            <b/>
            <sz val="8"/>
            <color indexed="8"/>
            <rFont val="Tahoma"/>
            <family val="2"/>
          </rPr>
          <t xml:space="preserve">Sila isi di sini
</t>
        </r>
        <r>
          <rPr>
            <i/>
            <sz val="8"/>
            <color indexed="8"/>
            <rFont val="Tahoma"/>
            <family val="2"/>
          </rPr>
          <t>Please fill in here</t>
        </r>
      </text>
    </comment>
    <comment ref="N383" authorId="0" shapeId="0" xr:uid="{00000000-0006-0000-0B00-000045000000}">
      <text>
        <r>
          <rPr>
            <b/>
            <sz val="8"/>
            <color indexed="8"/>
            <rFont val="Tahoma"/>
            <family val="2"/>
          </rPr>
          <t xml:space="preserve">Sila isi di sini
</t>
        </r>
        <r>
          <rPr>
            <i/>
            <sz val="8"/>
            <color indexed="8"/>
            <rFont val="Tahoma"/>
            <family val="2"/>
          </rPr>
          <t>Please fill in here</t>
        </r>
      </text>
    </comment>
    <comment ref="N387" authorId="0" shapeId="0" xr:uid="{00000000-0006-0000-0B00-000046000000}">
      <text>
        <r>
          <rPr>
            <b/>
            <sz val="8"/>
            <color indexed="8"/>
            <rFont val="Tahoma"/>
            <family val="2"/>
          </rPr>
          <t xml:space="preserve">Sila isi di sini
</t>
        </r>
        <r>
          <rPr>
            <i/>
            <sz val="8"/>
            <color indexed="8"/>
            <rFont val="Tahoma"/>
            <family val="2"/>
          </rPr>
          <t>Please fill in here</t>
        </r>
      </text>
    </comment>
    <comment ref="L391" authorId="2" shapeId="0" xr:uid="{00000000-0006-0000-0B00-000047000000}">
      <text>
        <r>
          <rPr>
            <b/>
            <sz val="8"/>
            <color rgb="FF000000"/>
            <rFont val="Tahoma"/>
            <family val="2"/>
          </rPr>
          <t xml:space="preserve">Pengiraan automatik
</t>
        </r>
        <r>
          <rPr>
            <i/>
            <sz val="8"/>
            <color rgb="FF000000"/>
            <rFont val="Tahoma"/>
            <family val="2"/>
          </rPr>
          <t>Automatic calculation</t>
        </r>
      </text>
    </comment>
  </commentList>
</comments>
</file>

<file path=xl/sharedStrings.xml><?xml version="1.0" encoding="utf-8"?>
<sst xmlns="http://schemas.openxmlformats.org/spreadsheetml/2006/main" count="6580" uniqueCount="4372">
  <si>
    <t>Sulit selepas data diisi</t>
  </si>
  <si>
    <t>Confidential when filled with data</t>
  </si>
  <si>
    <r>
      <rPr>
        <sz val="9"/>
        <rFont val="Arial"/>
        <family val="2"/>
      </rPr>
      <t xml:space="preserve">   </t>
    </r>
    <r>
      <rPr>
        <b/>
        <sz val="9"/>
        <rFont val="Arial"/>
        <family val="2"/>
      </rPr>
      <t xml:space="preserve"> Sila buat satu salinan untuk rekod tuan</t>
    </r>
  </si>
  <si>
    <t xml:space="preserve">      Please make a copy for your record</t>
  </si>
  <si>
    <t>JABATAN PERANGKAAN MALAYSIA</t>
  </si>
  <si>
    <t>www.dosm.gov.my</t>
  </si>
  <si>
    <t>Sila kembalikan soal selidik dalam masa 30 hari</t>
  </si>
  <si>
    <t>Please return the questionnaire within 30 days</t>
  </si>
  <si>
    <r>
      <rPr>
        <b/>
        <sz val="9"/>
        <rFont val="Arial"/>
        <family val="2"/>
      </rPr>
      <t>Nombor Siri /</t>
    </r>
    <r>
      <rPr>
        <i/>
        <sz val="9"/>
        <rFont val="Arial"/>
        <family val="2"/>
      </rPr>
      <t xml:space="preserve"> Serial Number</t>
    </r>
  </si>
  <si>
    <r>
      <rPr>
        <b/>
        <sz val="9"/>
        <rFont val="Arial"/>
        <family val="2"/>
      </rPr>
      <t>PENGAKUAN</t>
    </r>
    <r>
      <rPr>
        <sz val="9"/>
        <rFont val="Arial"/>
        <family val="2"/>
      </rPr>
      <t xml:space="preserve"> / </t>
    </r>
    <r>
      <rPr>
        <i/>
        <sz val="9"/>
        <rFont val="Arial"/>
        <family val="2"/>
      </rPr>
      <t>DECLARATION</t>
    </r>
    <r>
      <rPr>
        <sz val="9"/>
        <rFont val="Arial"/>
        <family val="2"/>
      </rPr>
      <t xml:space="preserve"> :</t>
    </r>
  </si>
  <si>
    <t>Nama :</t>
  </si>
  <si>
    <t xml:space="preserve">     lengkap dan betul sepanjang pengetahuan dan kepercayaan saya.</t>
  </si>
  <si>
    <t>a.</t>
  </si>
  <si>
    <t>b.</t>
  </si>
  <si>
    <t>Tujuan utama ialah untuk menyediakan maklumat agregat dan profil sektor ini yang diperlukan oleh kerajaan bagi membentuk program dan polisi ekonomi di peringkat nasional.</t>
  </si>
  <si>
    <t>c.</t>
  </si>
  <si>
    <t>d.</t>
  </si>
  <si>
    <t>The main objective is to provide aggregated information and profile of the sectors required by the government to formulate national economic programmes and policies.</t>
  </si>
  <si>
    <t>DATO' SRI DR. MOHD UZIR MAHIDIN</t>
  </si>
  <si>
    <t>KETUA PERANGKAWAN MALAYSIA</t>
  </si>
  <si>
    <r>
      <rPr>
        <b/>
        <sz val="9"/>
        <rFont val="Arial"/>
        <family val="2"/>
      </rPr>
      <t>Tarikh</t>
    </r>
    <r>
      <rPr>
        <sz val="9"/>
        <rFont val="Arial"/>
        <family val="2"/>
      </rPr>
      <t xml:space="preserve"> / </t>
    </r>
    <r>
      <rPr>
        <i/>
        <sz val="9"/>
        <rFont val="Arial"/>
        <family val="2"/>
      </rPr>
      <t>Date :</t>
    </r>
  </si>
  <si>
    <t>CHIEF STATISTICIAN, MALAYSIA</t>
  </si>
  <si>
    <r>
      <rPr>
        <b/>
        <sz val="8"/>
        <rFont val="Arial"/>
        <family val="2"/>
      </rPr>
      <t>Soal selidik ini akan diproses menggunakan teknologi ICR (</t>
    </r>
    <r>
      <rPr>
        <b/>
        <i/>
        <sz val="8"/>
        <rFont val="Arial"/>
        <family val="2"/>
      </rPr>
      <t>Intelligent Character Recognition</t>
    </r>
    <r>
      <rPr>
        <b/>
        <sz val="8"/>
        <rFont val="Arial"/>
        <family val="2"/>
      </rPr>
      <t>).</t>
    </r>
  </si>
  <si>
    <t>This questionnaire will be processed using ICR technology (Intelligent Character Recognition).</t>
  </si>
  <si>
    <r>
      <rPr>
        <i/>
        <sz val="8"/>
        <rFont val="Arial"/>
        <family val="2"/>
      </rPr>
      <t xml:space="preserve">Downloading of the questionnaire can be made through </t>
    </r>
    <r>
      <rPr>
        <b/>
        <u/>
        <sz val="8"/>
        <rFont val="Arial"/>
        <family val="2"/>
      </rPr>
      <t>www.dosm.gov.my</t>
    </r>
    <r>
      <rPr>
        <i/>
        <sz val="8"/>
        <rFont val="Arial"/>
        <family val="2"/>
      </rPr>
      <t xml:space="preserve">. Write neatly within the boxes using </t>
    </r>
    <r>
      <rPr>
        <b/>
        <i/>
        <u/>
        <sz val="8"/>
        <rFont val="Arial"/>
        <family val="2"/>
      </rPr>
      <t xml:space="preserve">CAPITAL LETTER </t>
    </r>
    <r>
      <rPr>
        <i/>
        <sz val="8"/>
        <rFont val="Arial"/>
        <family val="2"/>
      </rPr>
      <t>or mark (X) in the appropriate box.</t>
    </r>
  </si>
  <si>
    <t xml:space="preserve"> </t>
  </si>
  <si>
    <r>
      <rPr>
        <b/>
        <sz val="11"/>
        <rFont val="Arial"/>
        <family val="2"/>
      </rPr>
      <t>MAKLUMAT PENGENALAN</t>
    </r>
    <r>
      <rPr>
        <sz val="11"/>
        <rFont val="Arial"/>
        <family val="2"/>
      </rPr>
      <t xml:space="preserve"> /</t>
    </r>
    <r>
      <rPr>
        <i/>
        <sz val="11"/>
        <rFont val="Arial"/>
        <family val="2"/>
      </rPr>
      <t xml:space="preserve"> IDENTIFICATION PARTICULARS</t>
    </r>
  </si>
  <si>
    <r>
      <rPr>
        <b/>
        <sz val="9"/>
        <rFont val="Arial"/>
        <family val="2"/>
      </rPr>
      <t xml:space="preserve">KEGUNAAN PEJABAT / </t>
    </r>
    <r>
      <rPr>
        <i/>
        <sz val="9"/>
        <rFont val="Arial"/>
        <family val="2"/>
      </rPr>
      <t>OFFICE USE</t>
    </r>
  </si>
  <si>
    <t>010002</t>
  </si>
  <si>
    <t>1.1</t>
  </si>
  <si>
    <r>
      <rPr>
        <b/>
        <sz val="8"/>
        <rFont val="Arial"/>
        <family val="2"/>
      </rPr>
      <t>Tahun</t>
    </r>
    <r>
      <rPr>
        <b/>
        <i/>
        <sz val="8"/>
        <rFont val="Arial"/>
        <family val="2"/>
      </rPr>
      <t xml:space="preserve"> / </t>
    </r>
    <r>
      <rPr>
        <i/>
        <sz val="8"/>
        <rFont val="Arial"/>
        <family val="2"/>
      </rPr>
      <t xml:space="preserve">Year </t>
    </r>
    <r>
      <rPr>
        <b/>
        <i/>
        <sz val="8"/>
        <rFont val="Arial"/>
        <family val="2"/>
      </rPr>
      <t xml:space="preserve">  </t>
    </r>
  </si>
  <si>
    <t>010003</t>
  </si>
  <si>
    <t>010004</t>
  </si>
  <si>
    <t>010005</t>
  </si>
  <si>
    <t>Dari</t>
  </si>
  <si>
    <t>/</t>
  </si>
  <si>
    <t>hingga</t>
  </si>
  <si>
    <t>From</t>
  </si>
  <si>
    <t>to</t>
  </si>
  <si>
    <t xml:space="preserve">(a) </t>
  </si>
  <si>
    <t xml:space="preserve">(e) </t>
  </si>
  <si>
    <t xml:space="preserve">(b) </t>
  </si>
  <si>
    <t xml:space="preserve">(f) </t>
  </si>
  <si>
    <t xml:space="preserve">(c) </t>
  </si>
  <si>
    <t xml:space="preserve">(g) </t>
  </si>
  <si>
    <t xml:space="preserve">(d) </t>
  </si>
  <si>
    <t>Sila tanda (X) dalam satu kotak sahaja</t>
  </si>
  <si>
    <t>Please mark (X) in one box only</t>
  </si>
  <si>
    <t>010016</t>
  </si>
  <si>
    <t>Negeri</t>
  </si>
  <si>
    <t>Daerah Banci</t>
  </si>
  <si>
    <t>No. BP</t>
  </si>
  <si>
    <t>Strata</t>
  </si>
  <si>
    <t>State</t>
  </si>
  <si>
    <t>Census District</t>
  </si>
  <si>
    <t>EB No.</t>
  </si>
  <si>
    <t>─</t>
  </si>
  <si>
    <r>
      <rPr>
        <b/>
        <sz val="11"/>
        <rFont val="Arial"/>
        <family val="2"/>
      </rPr>
      <t>MAKLUMAT PENGENALAN (samb.)</t>
    </r>
    <r>
      <rPr>
        <sz val="11"/>
        <rFont val="Arial"/>
        <family val="2"/>
      </rPr>
      <t xml:space="preserve"> /</t>
    </r>
    <r>
      <rPr>
        <i/>
        <sz val="11"/>
        <rFont val="Arial"/>
        <family val="2"/>
      </rPr>
      <t xml:space="preserve"> IDENTIFICATION PARTICULARS (cont'd.)</t>
    </r>
  </si>
  <si>
    <t>0100</t>
  </si>
  <si>
    <t>(a)</t>
  </si>
  <si>
    <t>Kod Industri (semasa mel)</t>
  </si>
  <si>
    <t>Industry Code (at the time mailing)</t>
  </si>
  <si>
    <t>(b)</t>
  </si>
  <si>
    <t>010031</t>
  </si>
  <si>
    <t>(%)</t>
  </si>
  <si>
    <t>010032</t>
  </si>
  <si>
    <t>010033</t>
  </si>
  <si>
    <t>010035</t>
  </si>
  <si>
    <r>
      <rPr>
        <b/>
        <sz val="8"/>
        <rFont val="Arial"/>
        <family val="2"/>
      </rPr>
      <t xml:space="preserve">Ya </t>
    </r>
    <r>
      <rPr>
        <sz val="8"/>
        <rFont val="Arial"/>
        <family val="2"/>
      </rPr>
      <t>/</t>
    </r>
    <r>
      <rPr>
        <i/>
        <sz val="8"/>
        <rFont val="Arial"/>
        <family val="2"/>
      </rPr>
      <t xml:space="preserve"> Yes</t>
    </r>
  </si>
  <si>
    <r>
      <rPr>
        <b/>
        <sz val="8"/>
        <rFont val="Arial"/>
        <family val="2"/>
      </rPr>
      <t>Tidak</t>
    </r>
    <r>
      <rPr>
        <sz val="8"/>
        <rFont val="Arial"/>
        <family val="2"/>
      </rPr>
      <t xml:space="preserve"> / </t>
    </r>
    <r>
      <rPr>
        <i/>
        <sz val="8"/>
        <rFont val="Arial"/>
        <family val="2"/>
      </rPr>
      <t>No</t>
    </r>
  </si>
  <si>
    <r>
      <rPr>
        <b/>
        <sz val="11"/>
        <rFont val="Arial"/>
        <family val="2"/>
      </rPr>
      <t>TARAF SAH ORGANISASI</t>
    </r>
    <r>
      <rPr>
        <sz val="11"/>
        <rFont val="Arial"/>
        <family val="2"/>
      </rPr>
      <t xml:space="preserve"> / </t>
    </r>
    <r>
      <rPr>
        <i/>
        <sz val="11"/>
        <rFont val="Arial"/>
        <family val="2"/>
      </rPr>
      <t>LEGAL ORGANISATION</t>
    </r>
  </si>
  <si>
    <t>020001</t>
  </si>
  <si>
    <t>(c)</t>
  </si>
  <si>
    <t>(d)</t>
  </si>
  <si>
    <t>(e)</t>
  </si>
  <si>
    <t>(f)</t>
  </si>
  <si>
    <t>(g)</t>
  </si>
  <si>
    <t>(h)</t>
  </si>
  <si>
    <r>
      <rPr>
        <b/>
        <sz val="8"/>
        <rFont val="Arial"/>
        <family val="2"/>
      </rPr>
      <t>Ya</t>
    </r>
    <r>
      <rPr>
        <sz val="8"/>
        <rFont val="Arial"/>
        <family val="2"/>
      </rPr>
      <t xml:space="preserve"> / </t>
    </r>
    <r>
      <rPr>
        <i/>
        <sz val="8"/>
        <rFont val="Arial"/>
        <family val="2"/>
      </rPr>
      <t>Yes</t>
    </r>
  </si>
  <si>
    <r>
      <rPr>
        <b/>
        <sz val="8"/>
        <rFont val="Arial"/>
        <family val="2"/>
      </rPr>
      <t xml:space="preserve">Tidak </t>
    </r>
    <r>
      <rPr>
        <sz val="8"/>
        <rFont val="Arial"/>
        <family val="2"/>
      </rPr>
      <t xml:space="preserve">/ </t>
    </r>
    <r>
      <rPr>
        <i/>
        <sz val="8"/>
        <rFont val="Arial"/>
        <family val="2"/>
      </rPr>
      <t>No</t>
    </r>
  </si>
  <si>
    <t>DANA PEMEGANG SAHAM DAN STRUKTUR HAK MILIK</t>
  </si>
  <si>
    <t>SHAREHOLDERS' FUND AND OWNERSHIP STRUCTURE</t>
  </si>
  <si>
    <t>Dana Pemegang Saham:</t>
  </si>
  <si>
    <t>Shareholders' Fund:</t>
  </si>
  <si>
    <t>RM</t>
  </si>
  <si>
    <t>0300</t>
  </si>
  <si>
    <t>01</t>
  </si>
  <si>
    <t>02</t>
  </si>
  <si>
    <t>3.2.1</t>
  </si>
  <si>
    <t>Dipegang secara langsung oleh residen Malaysia</t>
  </si>
  <si>
    <t>Held directly by Malaysian resident</t>
  </si>
  <si>
    <t>3.2.1.1</t>
  </si>
  <si>
    <t>Peratus</t>
  </si>
  <si>
    <t>Percentage</t>
  </si>
  <si>
    <t>03</t>
  </si>
  <si>
    <t>16</t>
  </si>
  <si>
    <t>14</t>
  </si>
  <si>
    <t>17</t>
  </si>
  <si>
    <t>15</t>
  </si>
  <si>
    <t>04</t>
  </si>
  <si>
    <t>05</t>
  </si>
  <si>
    <t>`</t>
  </si>
  <si>
    <t>06</t>
  </si>
  <si>
    <t>07</t>
  </si>
  <si>
    <t>3.2.1.2</t>
  </si>
  <si>
    <t>Institusi / Syarikat</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</si>
  <si>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</si>
  <si>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</si>
  <si>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</si>
  <si>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</si>
  <si>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</si>
  <si>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</si>
  <si>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</si>
  <si>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</si>
  <si>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</si>
  <si>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</si>
  <si>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KEGUNAAN PEJABAT</t>
  </si>
  <si>
    <t>OFFICE USE</t>
  </si>
  <si>
    <t>030012</t>
  </si>
  <si>
    <t xml:space="preserve">Keuntungan (+) / kerugian (-) daripada jualan / penilaian semula harta                           </t>
  </si>
  <si>
    <t>Pembelian</t>
  </si>
  <si>
    <t>Purchases</t>
  </si>
  <si>
    <t>Jenis harta</t>
  </si>
  <si>
    <t>Gain (+) / loss (-) from sales / revaluation of assets</t>
  </si>
  <si>
    <t>Type of Assets</t>
  </si>
  <si>
    <r>
      <rPr>
        <b/>
        <sz val="8"/>
        <rFont val="Arial"/>
        <family val="2"/>
      </rPr>
      <t>Harta Tetap</t>
    </r>
    <r>
      <rPr>
        <i/>
        <sz val="8"/>
        <rFont val="Arial"/>
        <family val="2"/>
      </rPr>
      <t xml:space="preserve"> </t>
    </r>
  </si>
  <si>
    <t>Fixed Assets:</t>
  </si>
  <si>
    <t>4.1.1</t>
  </si>
  <si>
    <t>4.1.2</t>
  </si>
  <si>
    <t>Bangunan dan binaan lain:</t>
  </si>
  <si>
    <t>Buildings and other construction:</t>
  </si>
  <si>
    <t xml:space="preserve">Tempat kediaman </t>
  </si>
  <si>
    <t>Residential</t>
  </si>
  <si>
    <t xml:space="preserve">Bukan tempat kediaman </t>
  </si>
  <si>
    <t>(cth. stor, pejabat dsb.)</t>
  </si>
  <si>
    <t xml:space="preserve">Non-residential </t>
  </si>
  <si>
    <t xml:space="preserve">Binaan lain kecuali </t>
  </si>
  <si>
    <t>pembangunan tanah</t>
  </si>
  <si>
    <t xml:space="preserve">Other construction except land </t>
  </si>
  <si>
    <t>improvement</t>
  </si>
  <si>
    <t>4.1.3</t>
  </si>
  <si>
    <t>Land improvement</t>
  </si>
  <si>
    <t>4.1.4</t>
  </si>
  <si>
    <t xml:space="preserve">Alat pengangkutan : </t>
  </si>
  <si>
    <t>Transport equipment :</t>
  </si>
  <si>
    <t xml:space="preserve">Kereta penumpang </t>
  </si>
  <si>
    <t>Passenger cars</t>
  </si>
  <si>
    <t>Lori, van, pikap dsb.</t>
  </si>
  <si>
    <t>Lorries, vans, pick-ups, etc.</t>
  </si>
  <si>
    <t xml:space="preserve">Lain-lain (nyatakan) </t>
  </si>
  <si>
    <t>Others (specify)</t>
  </si>
  <si>
    <t>4.1.5</t>
  </si>
  <si>
    <t>Teknologi maklumat dan komunikasi:</t>
  </si>
  <si>
    <t>Information and communications technology:</t>
  </si>
  <si>
    <t xml:space="preserve">Perkakasan komputer </t>
  </si>
  <si>
    <t>Computer hardware</t>
  </si>
  <si>
    <t xml:space="preserve">Perisian komputer </t>
  </si>
  <si>
    <t>Computer software</t>
  </si>
  <si>
    <t>Peralatan telekomunikasi</t>
  </si>
  <si>
    <t xml:space="preserve">Telecommunications equipment </t>
  </si>
  <si>
    <t>4.1.6</t>
  </si>
  <si>
    <t>Jentera dan kelengkapan</t>
  </si>
  <si>
    <t>Machinery and equipment</t>
  </si>
  <si>
    <t>4.1.7</t>
  </si>
  <si>
    <t xml:space="preserve">Perabot dan pemasangan </t>
  </si>
  <si>
    <t xml:space="preserve">Harta-harta lain : </t>
  </si>
  <si>
    <t>Other Assets :</t>
  </si>
  <si>
    <t>4.2.1</t>
  </si>
  <si>
    <t xml:space="preserve">Paten </t>
  </si>
  <si>
    <t>Patent</t>
  </si>
  <si>
    <t>4.2.2</t>
  </si>
  <si>
    <t xml:space="preserve">Muhibbah </t>
  </si>
  <si>
    <t>Goodwill</t>
  </si>
  <si>
    <t>4.2.3</t>
  </si>
  <si>
    <t>Kerja dalam pelaksanaan</t>
  </si>
  <si>
    <t>Work in progress</t>
  </si>
  <si>
    <t>0410</t>
  </si>
  <si>
    <t>Tempat kediaman</t>
  </si>
  <si>
    <t>0411</t>
  </si>
  <si>
    <t>Bukan tempat kediaman</t>
  </si>
  <si>
    <t>0412</t>
  </si>
  <si>
    <t>0413</t>
  </si>
  <si>
    <t>0414</t>
  </si>
  <si>
    <t>Lain-lain</t>
  </si>
  <si>
    <t>0499</t>
  </si>
  <si>
    <t>Jumlah</t>
  </si>
  <si>
    <t>Non-Residential</t>
  </si>
  <si>
    <t>Other construction except land improvement</t>
  </si>
  <si>
    <t>Others</t>
  </si>
  <si>
    <t>Total</t>
  </si>
  <si>
    <t>Kategori Pekerja / Jawatan (Lelaki)</t>
  </si>
  <si>
    <t>Category of Workers / Occupation (Male)</t>
  </si>
  <si>
    <t>Warganegara Malaysia</t>
  </si>
  <si>
    <t>dan rakan yang tidak menerima upah yang tetap)</t>
  </si>
  <si>
    <t xml:space="preserve">and friends not receiving regular wages) </t>
  </si>
  <si>
    <t>Pekerja bergaji (sepenuh masa):</t>
  </si>
  <si>
    <t>Paid employees (full-time):</t>
  </si>
  <si>
    <t>5.3.1</t>
  </si>
  <si>
    <t xml:space="preserve">Pengurus </t>
  </si>
  <si>
    <t>5.3.2</t>
  </si>
  <si>
    <t>Profesional</t>
  </si>
  <si>
    <t>(b) Penyelidik</t>
  </si>
  <si>
    <t>5.3.3</t>
  </si>
  <si>
    <t>Juruteknik dan Profesional Bersekutu</t>
  </si>
  <si>
    <t>5.3.4</t>
  </si>
  <si>
    <t>Pekerja Sokongan Perkeranian</t>
  </si>
  <si>
    <t>5.3.5</t>
  </si>
  <si>
    <t>Pekerja Perkhidmatan dan Jualan</t>
  </si>
  <si>
    <t>5.3.6</t>
  </si>
  <si>
    <t>5.3.7</t>
  </si>
  <si>
    <t>5.3.8</t>
  </si>
  <si>
    <t>Pekerja Asas</t>
  </si>
  <si>
    <t>Elementary Occupations</t>
  </si>
  <si>
    <t>5.3.9</t>
  </si>
  <si>
    <t>Jumlah pekerja bergaji (sepenuh masa)</t>
  </si>
  <si>
    <t xml:space="preserve"> (5.3.1 hingga 5.3.8)</t>
  </si>
  <si>
    <t>Total paid employees (full-time) (5.3.1 to 5.3.8)</t>
  </si>
  <si>
    <t>Pekerja bergaji (sambilan)</t>
  </si>
  <si>
    <t>JUMLAH (5.1 + 5.2 + 5.3.9 + 5.4)</t>
  </si>
  <si>
    <t xml:space="preserve"> TOTAL (5.1 + 5.2 + 5.3.9 + 5.4)</t>
  </si>
  <si>
    <t>0506</t>
  </si>
  <si>
    <t>0507</t>
  </si>
  <si>
    <t>0509</t>
  </si>
  <si>
    <t>Kategori Pekerja / Jawatan (Perempuan)</t>
  </si>
  <si>
    <t>Category of Workers / Occupation (Female)</t>
  </si>
  <si>
    <t>Diploma</t>
  </si>
  <si>
    <t>Pascasiswazah</t>
  </si>
  <si>
    <t>Postgraduate</t>
  </si>
  <si>
    <t>Bachelor / Advanced Diploma or equivalent</t>
  </si>
  <si>
    <t>Merujuk kepada kelulusan dalam pengkhususan Teknologi yang diperoleh daripada Rangkaian Universiti Teknikal Malaysia (MTUN)</t>
  </si>
  <si>
    <t>STPM or equivalent</t>
  </si>
  <si>
    <t>0701</t>
  </si>
  <si>
    <t>99</t>
  </si>
  <si>
    <t>0705</t>
  </si>
  <si>
    <t xml:space="preserve">                                            </t>
  </si>
  <si>
    <r>
      <rPr>
        <b/>
        <sz val="8"/>
        <rFont val="Arial"/>
        <family val="2"/>
      </rPr>
      <t xml:space="preserve">Nilai / </t>
    </r>
    <r>
      <rPr>
        <i/>
        <sz val="8"/>
        <rFont val="Arial"/>
        <family val="2"/>
      </rPr>
      <t>Value</t>
    </r>
  </si>
  <si>
    <t>0800</t>
  </si>
  <si>
    <t>Pendapatan daripada perkhidmatan perindustrian yang diberikan:</t>
  </si>
  <si>
    <t>Income from industrial services rendered:</t>
  </si>
  <si>
    <t>8.2.1</t>
  </si>
  <si>
    <t>8.2.2</t>
  </si>
  <si>
    <t>8.2.3</t>
  </si>
  <si>
    <t xml:space="preserve">Nilai jualan (daripada barang / bahan yang dibeli untuk dijual semula </t>
  </si>
  <si>
    <t xml:space="preserve">tanpa melalui proses selanjutnya) </t>
  </si>
  <si>
    <t>processing)</t>
  </si>
  <si>
    <t>Sila nyatakan</t>
  </si>
  <si>
    <t>Komisen dan brokeraj yang diterima</t>
  </si>
  <si>
    <t>11</t>
  </si>
  <si>
    <t>Commissions and brokerage earned</t>
  </si>
  <si>
    <t>Pendapatan daripada sewa:</t>
  </si>
  <si>
    <t>Rental income received from:</t>
  </si>
  <si>
    <t>Tanah</t>
  </si>
  <si>
    <t>Land</t>
  </si>
  <si>
    <t>Royalti, hakcipta, pelesenan dan yuran francais</t>
  </si>
  <si>
    <t>Royalties, copyrights, licensing and franchise fees</t>
  </si>
  <si>
    <t>Pendapatan bukan operasi</t>
  </si>
  <si>
    <t>Non-operating income</t>
  </si>
  <si>
    <t>Lain-lain pendapatan operasi (sila nyatakan)</t>
  </si>
  <si>
    <t>Others operating income (please specify)</t>
  </si>
  <si>
    <t>Pindahan modal yang diterima</t>
  </si>
  <si>
    <t>Capital transfers received</t>
  </si>
  <si>
    <r>
      <rPr>
        <b/>
        <sz val="8"/>
        <rFont val="Arial"/>
        <family val="2"/>
      </rPr>
      <t>Nilai /</t>
    </r>
    <r>
      <rPr>
        <sz val="8"/>
        <rFont val="Arial"/>
        <family val="2"/>
      </rPr>
      <t xml:space="preserve"> </t>
    </r>
    <r>
      <rPr>
        <i/>
        <sz val="8"/>
        <rFont val="Arial"/>
        <family val="2"/>
      </rPr>
      <t>Value</t>
    </r>
  </si>
  <si>
    <t>0900</t>
  </si>
  <si>
    <t xml:space="preserve">Bahan yang digunakan bagi pembaikan dan penyelenggaraan </t>
  </si>
  <si>
    <t xml:space="preserve">Materials used for repairs and maintenance </t>
  </si>
  <si>
    <t>Alat tulis dan bekalan pejabat</t>
  </si>
  <si>
    <t>Stationery and office supplies</t>
  </si>
  <si>
    <t>Air yang dibeli</t>
  </si>
  <si>
    <t>Water purchased</t>
  </si>
  <si>
    <t>Tenaga elektrik yang dibeli</t>
  </si>
  <si>
    <t>Electricity purchased</t>
  </si>
  <si>
    <t>Bahan pembakar, pelincir dan gas</t>
  </si>
  <si>
    <t>Fuels, lubricants and gas</t>
  </si>
  <si>
    <t>Kos barang yang dijual (barang / bahan yang dibeli untuk dijual semula</t>
  </si>
  <si>
    <t>tanpa melalui proses selanjutnya)</t>
  </si>
  <si>
    <t>Cost of goods sold (goods / materials purchased for resale without undergoing</t>
  </si>
  <si>
    <t>further processing)</t>
  </si>
  <si>
    <t xml:space="preserve">Bayaran bagi kerja memproses yang dibuat oleh pihak lain yang </t>
  </si>
  <si>
    <t>menggunakan bahan yang dibekal oleh pertubuhan ini (sila nyatakan)</t>
  </si>
  <si>
    <t>10</t>
  </si>
  <si>
    <t>Payments for processing work done by others on materials supplied</t>
  </si>
  <si>
    <t>by this establishment (please specify)</t>
  </si>
  <si>
    <t>Bayaran pembaikan dan penyelengaraan semasa yang dibuat oleh pihak lain</t>
  </si>
  <si>
    <t>bagi harta tetap pertubuhan ini</t>
  </si>
  <si>
    <t>Payments for current repairs and maintenance work done by others</t>
  </si>
  <si>
    <t>on this establishment's fixed assets</t>
  </si>
  <si>
    <t>Perbelanjaan penyelidikan dan pembangunan</t>
  </si>
  <si>
    <t>Research and development expenditure</t>
  </si>
  <si>
    <t xml:space="preserve">(a)   </t>
  </si>
  <si>
    <t>F2113</t>
  </si>
  <si>
    <r>
      <rPr>
        <b/>
        <sz val="8"/>
        <rFont val="Arial"/>
        <family val="2"/>
      </rPr>
      <t xml:space="preserve">Nilai / </t>
    </r>
    <r>
      <rPr>
        <sz val="8"/>
        <rFont val="Arial"/>
        <family val="2"/>
      </rPr>
      <t>Value</t>
    </r>
  </si>
  <si>
    <t>Bayaran pemprosesan data dan lain-lain perkhidmatan yang berkaitan</t>
  </si>
  <si>
    <t>dengan teknologi maklumat</t>
  </si>
  <si>
    <t>Payment for data processing and other services related to information technology</t>
  </si>
  <si>
    <t>Bayaran telekomunikasi (cth: telefon, internet dsb.)</t>
  </si>
  <si>
    <t>Telecommunication fees (e.g.: telephone, internet etc.)</t>
  </si>
  <si>
    <t>Lain-lain bayaran perkhidmatan bukan perindustrian (sila nyatakan)</t>
  </si>
  <si>
    <t>Bayaran sewa:</t>
  </si>
  <si>
    <t>Rental payments:</t>
  </si>
  <si>
    <t>Bayaran faedah</t>
  </si>
  <si>
    <t>Interest paid</t>
  </si>
  <si>
    <t>Bayaran royalti kepada:</t>
  </si>
  <si>
    <t>Royalties paid to:</t>
  </si>
  <si>
    <t>Kerajaan / Badan Berkanun (sila nyatakan jenis royalti)</t>
  </si>
  <si>
    <t>Government / Statutory Bodies (please specify types of royalties)</t>
  </si>
  <si>
    <t>Cukai tidak langsung dan lesen kerajaan seperti:</t>
  </si>
  <si>
    <t>Indirect taxes and government license such as:</t>
  </si>
  <si>
    <t>Cukai ke atas produk:</t>
  </si>
  <si>
    <t>Taxes on products:</t>
  </si>
  <si>
    <t>Kos pekerjaan:</t>
  </si>
  <si>
    <t>Gaji &amp; upah dibayar</t>
  </si>
  <si>
    <t>Salaries &amp; wages paid</t>
  </si>
  <si>
    <t>Bayaran pampasan, persaraan / pemberhentian kepada pekerja</t>
  </si>
  <si>
    <t>Payment of gratuity, retirement / retrenchment benefits to employees</t>
  </si>
  <si>
    <t>(i)  Rawatan perubatan percuma</t>
  </si>
  <si>
    <t xml:space="preserve">      Free medical attention</t>
  </si>
  <si>
    <t>(ii)  Lain-lain seperti makanan percuma, tempat tinggal percuma dsb.</t>
  </si>
  <si>
    <t xml:space="preserve">      Others such as free food, free accomodation etc.</t>
  </si>
  <si>
    <t>Caruman majikan kepada:</t>
  </si>
  <si>
    <t>Employer's contribution to:</t>
  </si>
  <si>
    <t xml:space="preserve">      Gratuity, retirement / retrenchment benefit schemes</t>
  </si>
  <si>
    <t>Bayaran kepada pengarah tidak bekerja kerana kehadiran mereka</t>
  </si>
  <si>
    <t>dalam mesyuarat Lembaga Pengarah</t>
  </si>
  <si>
    <t>Fees paid to non-working directors for their attendance at</t>
  </si>
  <si>
    <t>Board of Directors' meetings</t>
  </si>
  <si>
    <t>Nilai pakaian percuma yang disediakan</t>
  </si>
  <si>
    <t>Value of free wearing apparel provided</t>
  </si>
  <si>
    <t>Kos latihan kepada pekerja</t>
  </si>
  <si>
    <t>Staff training cost</t>
  </si>
  <si>
    <t>Kos pengangkutan pekerja (pergi dan balik dari tempat kerja)</t>
  </si>
  <si>
    <t>(i)</t>
  </si>
  <si>
    <t>(j)</t>
  </si>
  <si>
    <t>Perbelanjaan pembayaran berasaskan saham kepada pekerja</t>
  </si>
  <si>
    <t>(k)</t>
  </si>
  <si>
    <t>Bayaran kepada pertubuhan lain yang membekalkan pekerja</t>
  </si>
  <si>
    <t>Payment to other establishment for providing workers</t>
  </si>
  <si>
    <t>Perbelanjaan pajakan kewangan</t>
  </si>
  <si>
    <t>Financial lease charges</t>
  </si>
  <si>
    <t>Dividen dibayar</t>
  </si>
  <si>
    <t>Dividend payable</t>
  </si>
  <si>
    <r>
      <rPr>
        <b/>
        <sz val="8"/>
        <rFont val="Arial"/>
        <family val="2"/>
      </rPr>
      <t xml:space="preserve">Stok Awal / </t>
    </r>
    <r>
      <rPr>
        <i/>
        <sz val="8"/>
        <rFont val="Arial"/>
        <family val="2"/>
      </rPr>
      <t>Opening Stocks</t>
    </r>
  </si>
  <si>
    <r>
      <rPr>
        <b/>
        <sz val="8"/>
        <rFont val="Arial"/>
        <family val="2"/>
      </rPr>
      <t xml:space="preserve">Stok Akhir / </t>
    </r>
    <r>
      <rPr>
        <i/>
        <sz val="8"/>
        <rFont val="Arial"/>
        <family val="2"/>
      </rPr>
      <t>Closing Stocks</t>
    </r>
  </si>
  <si>
    <t>Keuntungan / Kerugian</t>
  </si>
  <si>
    <t>Profit / Loss</t>
  </si>
  <si>
    <t xml:space="preserve">   </t>
  </si>
  <si>
    <t xml:space="preserve">(h) </t>
  </si>
  <si>
    <t xml:space="preserve">(i) </t>
  </si>
  <si>
    <t xml:space="preserve">(j) </t>
  </si>
  <si>
    <t>12</t>
  </si>
  <si>
    <t xml:space="preserve">(k) </t>
  </si>
  <si>
    <t>13</t>
  </si>
  <si>
    <t xml:space="preserve">(l) </t>
  </si>
  <si>
    <t xml:space="preserve">(m) </t>
  </si>
  <si>
    <t xml:space="preserve">(n) </t>
  </si>
  <si>
    <t xml:space="preserve">(o) </t>
  </si>
  <si>
    <t xml:space="preserve">(p) </t>
  </si>
  <si>
    <t>18</t>
  </si>
  <si>
    <t>110019</t>
  </si>
  <si>
    <t>WATER, LUBRICANTS, FUELS AND ELECTRICITY CONSUMED</t>
  </si>
  <si>
    <t>Kuantiti</t>
  </si>
  <si>
    <t>Quantity</t>
  </si>
  <si>
    <t xml:space="preserve"> RM</t>
  </si>
  <si>
    <t>12.1</t>
  </si>
  <si>
    <t>Air</t>
  </si>
  <si>
    <t>Water</t>
  </si>
  <si>
    <t>Meter padu</t>
  </si>
  <si>
    <t>Cubic metre</t>
  </si>
  <si>
    <t>12.2</t>
  </si>
  <si>
    <t>Pelincir</t>
  </si>
  <si>
    <t>Lubricants</t>
  </si>
  <si>
    <t>12.3</t>
  </si>
  <si>
    <t>Bahan pembakar</t>
  </si>
  <si>
    <t>Fuels</t>
  </si>
  <si>
    <t>Diesel</t>
  </si>
  <si>
    <t xml:space="preserve">Diesel </t>
  </si>
  <si>
    <t>Petrol</t>
  </si>
  <si>
    <t>Minyak relau / Minyak pembakar</t>
  </si>
  <si>
    <t>Furnace oil / Fuel oil</t>
  </si>
  <si>
    <t>Gas petroleum cecair</t>
  </si>
  <si>
    <t>Liquified petroleum gas (LPG)</t>
  </si>
  <si>
    <t>12.4</t>
  </si>
  <si>
    <t>Tenaga elektrik</t>
  </si>
  <si>
    <t>Electricity</t>
  </si>
  <si>
    <t>12.5</t>
  </si>
  <si>
    <t>*</t>
  </si>
  <si>
    <t>Lain-lain (sila nyatakan)</t>
  </si>
  <si>
    <t>Others (please specify)</t>
  </si>
  <si>
    <t>DAYA SAING</t>
  </si>
  <si>
    <t>COMPETITIVENESS</t>
  </si>
  <si>
    <t>A</t>
  </si>
  <si>
    <t>(Boleh pilih lebih daripada satu)</t>
  </si>
  <si>
    <r>
      <rPr>
        <b/>
        <sz val="8"/>
        <rFont val="Arial"/>
        <family val="2"/>
      </rPr>
      <t>Nilai</t>
    </r>
    <r>
      <rPr>
        <sz val="8"/>
        <rFont val="Arial"/>
        <family val="2"/>
      </rPr>
      <t xml:space="preserve"> / </t>
    </r>
    <r>
      <rPr>
        <i/>
        <sz val="8"/>
        <rFont val="Arial"/>
        <family val="2"/>
      </rPr>
      <t>Value</t>
    </r>
  </si>
  <si>
    <r>
      <t xml:space="preserve">Ya / </t>
    </r>
    <r>
      <rPr>
        <i/>
        <sz val="8"/>
        <rFont val="Arial"/>
        <family val="2"/>
      </rPr>
      <t>Yes</t>
    </r>
  </si>
  <si>
    <t xml:space="preserve">        AIR, PELINCIR, BAHAN PEMBAKAR DAN TENAGA ELEKTRIK YANG DIGUNAKAN</t>
  </si>
  <si>
    <t>Biodesel</t>
  </si>
  <si>
    <t xml:space="preserve">Biodesel </t>
  </si>
  <si>
    <t>Minyak mentah</t>
  </si>
  <si>
    <t>Crude oil</t>
  </si>
  <si>
    <t>Kerosin</t>
  </si>
  <si>
    <t>Kerosene</t>
  </si>
  <si>
    <t xml:space="preserve">      Hidropower</t>
  </si>
  <si>
    <t xml:space="preserve">       Solar</t>
  </si>
  <si>
    <t xml:space="preserve">       Biomass</t>
  </si>
  <si>
    <t xml:space="preserve">       Biogas</t>
  </si>
  <si>
    <t xml:space="preserve">      </t>
  </si>
  <si>
    <t>Air yang dimasukkan ke dalam produk</t>
  </si>
  <si>
    <t>PEROLEHAN / PENDAPATAN</t>
  </si>
  <si>
    <t>TURNOVER / INCOME</t>
  </si>
  <si>
    <t>PERBELANJAAN</t>
  </si>
  <si>
    <t>EXPENDITURE</t>
  </si>
  <si>
    <t>NILAI STOK</t>
  </si>
  <si>
    <t>VALUE OF STOCKS</t>
  </si>
  <si>
    <t>19</t>
  </si>
  <si>
    <t>20</t>
  </si>
  <si>
    <t>21</t>
  </si>
  <si>
    <t>22</t>
  </si>
  <si>
    <t>23</t>
  </si>
  <si>
    <t>24</t>
  </si>
  <si>
    <t>25</t>
  </si>
  <si>
    <t>26</t>
  </si>
  <si>
    <t>27</t>
  </si>
  <si>
    <t>28</t>
  </si>
  <si>
    <t>29</t>
  </si>
  <si>
    <t>30</t>
  </si>
  <si>
    <t>31</t>
  </si>
  <si>
    <t>DEPARTMENT OF STATISTICS MALAYSIA</t>
  </si>
  <si>
    <r>
      <t xml:space="preserve">PERBELANJAAN MODAL DAN NILAI HARTA TETAP (RM) / </t>
    </r>
    <r>
      <rPr>
        <i/>
        <sz val="11"/>
        <rFont val="Arial"/>
        <family val="2"/>
      </rPr>
      <t>CAPITAL EXPENDITURE AND VALUE OF FIXED ASSETS (RM)</t>
    </r>
  </si>
  <si>
    <t xml:space="preserve">Warganegara Malaysia </t>
  </si>
  <si>
    <t>Gaji &amp; Upah Tahunan *</t>
  </si>
  <si>
    <t>BILANGAN PEKERJA MENGIKUT KELULUSAN</t>
  </si>
  <si>
    <t>NUMBER OF PERSONS ENGAGED BY QUALIFICATION</t>
  </si>
  <si>
    <r>
      <t xml:space="preserve">Kelulusan  </t>
    </r>
    <r>
      <rPr>
        <i/>
        <sz val="8"/>
        <rFont val="Arial"/>
        <family val="2"/>
      </rPr>
      <t>Qualification</t>
    </r>
  </si>
  <si>
    <t>Lelaki</t>
  </si>
  <si>
    <t>Perempuan</t>
  </si>
  <si>
    <t>Male</t>
  </si>
  <si>
    <t>Female</t>
  </si>
  <si>
    <t>Ijazah Sarjana Muda / Diploma Lanjutan atau yang setaraf</t>
  </si>
  <si>
    <t>(a)  Akademik</t>
  </si>
  <si>
    <t xml:space="preserve">      Academic</t>
  </si>
  <si>
    <t>(b)  Teknikal *</t>
  </si>
  <si>
    <t xml:space="preserve">      Technical</t>
  </si>
  <si>
    <t xml:space="preserve">Diploma </t>
  </si>
  <si>
    <t>(b)  Teknikal dan Vokasional (TVET)</t>
  </si>
  <si>
    <t xml:space="preserve">      Technical and Vocational (TVET)</t>
  </si>
  <si>
    <t>STPM atau yang setaraf</t>
  </si>
  <si>
    <t>Sijil</t>
  </si>
  <si>
    <t>Certificate</t>
  </si>
  <si>
    <t>(b) Sijil Kemahiran (TVET)</t>
  </si>
  <si>
    <t xml:space="preserve">       Other Skills Certificate </t>
  </si>
  <si>
    <t>SPM / SPM(V) atau yang setaraf</t>
  </si>
  <si>
    <t>SPM / SPM(V) or equivalent</t>
  </si>
  <si>
    <t>Di bawah taraf kelulusan SPM / SPM(V)</t>
  </si>
  <si>
    <t>Below SPM / SPM(V) qualification</t>
  </si>
  <si>
    <t>Jumlah (6.1 hingga 6.7) **</t>
  </si>
  <si>
    <t>Total (6.1 to 6.7)</t>
  </si>
  <si>
    <t>Refers to qualification specialised in Technology obtained from Malaysian Technical University Network (MTUN)</t>
  </si>
  <si>
    <t>**</t>
  </si>
  <si>
    <t xml:space="preserve">Jumlah ini mesti sama dengan angka yang dilaporkan di Soalan 5A (Lelaki) dan 5B (Perempuan) tidak termasuk jumlah pekerja </t>
  </si>
  <si>
    <t>yang dibekalkan oleh pertubuhan lain</t>
  </si>
  <si>
    <t xml:space="preserve">This total must be equal to the corresponding figures reported in Question 5A (Male) and 5B (Female) excludes total persons provided </t>
  </si>
  <si>
    <t>by other establishment</t>
  </si>
  <si>
    <t>060299</t>
  </si>
  <si>
    <t>060399</t>
  </si>
  <si>
    <t>060499</t>
  </si>
  <si>
    <t>060599</t>
  </si>
  <si>
    <t>060699</t>
  </si>
  <si>
    <t>060799</t>
  </si>
  <si>
    <t>061099</t>
  </si>
  <si>
    <t>061199</t>
  </si>
  <si>
    <t>061299</t>
  </si>
  <si>
    <t>061399</t>
  </si>
  <si>
    <t>061499</t>
  </si>
  <si>
    <t>061599</t>
  </si>
  <si>
    <t>061699</t>
  </si>
  <si>
    <t>061799</t>
  </si>
  <si>
    <t>061899</t>
  </si>
  <si>
    <t>061999</t>
  </si>
  <si>
    <t>062099</t>
  </si>
  <si>
    <t>062399</t>
  </si>
  <si>
    <t>062499</t>
  </si>
  <si>
    <t>062599</t>
  </si>
  <si>
    <t>062699</t>
  </si>
  <si>
    <t>Bangunan bukan tempat kediaman</t>
  </si>
  <si>
    <t xml:space="preserve">Non-residential building </t>
  </si>
  <si>
    <t>Bangunan tempat kediaman</t>
  </si>
  <si>
    <t>Residential building</t>
  </si>
  <si>
    <t>Alat pengangkutan</t>
  </si>
  <si>
    <t>Transport equipment</t>
  </si>
  <si>
    <t>Perabot dan pemasangan</t>
  </si>
  <si>
    <t>Furniture and fittings</t>
  </si>
  <si>
    <t>(ii)</t>
  </si>
  <si>
    <t>Subsidi produk</t>
  </si>
  <si>
    <t>Subsidies on products</t>
  </si>
  <si>
    <t>Subsidi pengeluaran</t>
  </si>
  <si>
    <t>Subsidies on production</t>
  </si>
  <si>
    <t>Pendapatan daripada faedah</t>
  </si>
  <si>
    <t>Income from interest</t>
  </si>
  <si>
    <t>Pendapatan daripada dividen</t>
  </si>
  <si>
    <t>Income from dividend</t>
  </si>
  <si>
    <t>Pengangkutan barang (pengangkutan keluar)</t>
  </si>
  <si>
    <t>Transportation of goods (carriage outwards)</t>
  </si>
  <si>
    <t>Perbelanjaan perjalanan (termasuk perjalanan dalam dan luar negara,</t>
  </si>
  <si>
    <t>Travelling expenses (include both local and overseas travelling,</t>
  </si>
  <si>
    <t>petrol / diesel bills and parking fees for own vehicles)</t>
  </si>
  <si>
    <t>Bayaran perakaunan, kesetiausahaan dan audit</t>
  </si>
  <si>
    <t>Accounting, secretarial and audit fees</t>
  </si>
  <si>
    <t>Pengiklanan dan promosi</t>
  </si>
  <si>
    <t>Advertising and promotion</t>
  </si>
  <si>
    <t>Bayaran guaman</t>
  </si>
  <si>
    <t>Legal fees</t>
  </si>
  <si>
    <t>kejuruteraan, juruukur dsb.)</t>
  </si>
  <si>
    <t>Payment for other professional services (e.g. architectural, engineering, surveying</t>
  </si>
  <si>
    <t>consultancy fees etc.)</t>
  </si>
  <si>
    <t xml:space="preserve">Bayaran perkhidmatan profesional lain (cth. bayaran perundingan arkitek, </t>
  </si>
  <si>
    <t>Bayaran pengurusan</t>
  </si>
  <si>
    <t>Management fees</t>
  </si>
  <si>
    <t>Perbelanjaan keraian</t>
  </si>
  <si>
    <t>Entertainment expenses</t>
  </si>
  <si>
    <t>Komisen dan bayaran agensi</t>
  </si>
  <si>
    <t>Commissions and agency fees</t>
  </si>
  <si>
    <t>Bayaran pos (termasuk perkhidmatan kurier)</t>
  </si>
  <si>
    <t>Postage (includes courier services)</t>
  </si>
  <si>
    <t>Bayaran bank</t>
  </si>
  <si>
    <t>Bank charges</t>
  </si>
  <si>
    <t>Premium insurans dibayar ke atas bangunan, jentera, alat pengangkutan dan barang</t>
  </si>
  <si>
    <t>Insurance premium on building, machinery, transport equipment and goods</t>
  </si>
  <si>
    <t>PERBELANJAAN (samb.)</t>
  </si>
  <si>
    <r>
      <t xml:space="preserve">KEGUNAAN PEJABAT / </t>
    </r>
    <r>
      <rPr>
        <i/>
        <sz val="8"/>
        <rFont val="Arial"/>
        <family val="2"/>
      </rPr>
      <t>OFFICE USE</t>
    </r>
  </si>
  <si>
    <t xml:space="preserve"> Sila laporkan keuntungan / kerugian bersih seperti yang dilaporkan dalam akaun pertubuhan ini:</t>
  </si>
  <si>
    <t>Please report net profit / loss as reported in the account of this establishment:</t>
  </si>
  <si>
    <t xml:space="preserve">(q) </t>
  </si>
  <si>
    <t>Air yang diabstrak</t>
  </si>
  <si>
    <t>12.1.1</t>
  </si>
  <si>
    <t>12.1.2</t>
  </si>
  <si>
    <t>Air yang diabstrak untuk kegunaan sendiri</t>
  </si>
  <si>
    <t>Water abstracted for own use</t>
  </si>
  <si>
    <t>Air yang diabstrak untuk dijual / diagihkan</t>
  </si>
  <si>
    <t>Water abstracted for sale / distribution</t>
  </si>
  <si>
    <t>12.1.3</t>
  </si>
  <si>
    <t>12.1.4</t>
  </si>
  <si>
    <t>Air sisa yang dilepaskan / dibuang</t>
  </si>
  <si>
    <t>Dilepaskan ke air permukaan, air bawah tanah</t>
  </si>
  <si>
    <t>Dilepaskan ke laut</t>
  </si>
  <si>
    <t>Discharged to sea</t>
  </si>
  <si>
    <t>Liter</t>
  </si>
  <si>
    <t>Litre</t>
  </si>
  <si>
    <t>Tonne</t>
  </si>
  <si>
    <t>Kilowatt-jam</t>
  </si>
  <si>
    <t>Kilowatt-hour</t>
  </si>
  <si>
    <t xml:space="preserve">        Others, please specify</t>
  </si>
  <si>
    <t>1.</t>
  </si>
  <si>
    <t>2.</t>
  </si>
  <si>
    <t>3.</t>
  </si>
  <si>
    <t>4.</t>
  </si>
  <si>
    <t>5.</t>
  </si>
  <si>
    <t>6.</t>
  </si>
  <si>
    <t>7.</t>
  </si>
  <si>
    <t>8.</t>
  </si>
  <si>
    <t>9.</t>
  </si>
  <si>
    <t>10.</t>
  </si>
  <si>
    <t>11.</t>
  </si>
  <si>
    <t>12.</t>
  </si>
  <si>
    <t>13.</t>
  </si>
  <si>
    <t>14.</t>
  </si>
  <si>
    <t>15.</t>
  </si>
  <si>
    <t>16.</t>
  </si>
  <si>
    <r>
      <t xml:space="preserve">PEMBINAAN
</t>
    </r>
    <r>
      <rPr>
        <i/>
        <sz val="12"/>
        <rFont val="Arial"/>
        <family val="2"/>
      </rPr>
      <t>CONSTRUCTION</t>
    </r>
  </si>
  <si>
    <r>
      <rPr>
        <b/>
        <sz val="9"/>
        <rFont val="Arial"/>
        <family val="2"/>
      </rPr>
      <t>KEGUNAAN PEJABAT</t>
    </r>
    <r>
      <rPr>
        <sz val="9"/>
        <rFont val="Arial"/>
        <family val="2"/>
      </rPr>
      <t xml:space="preserve"> / </t>
    </r>
    <r>
      <rPr>
        <i/>
        <sz val="9"/>
        <rFont val="Arial"/>
        <family val="2"/>
      </rPr>
      <t>OFFICE USE</t>
    </r>
  </si>
  <si>
    <r>
      <t xml:space="preserve">   </t>
    </r>
    <r>
      <rPr>
        <i/>
        <sz val="8"/>
        <rFont val="Arial"/>
        <family val="2"/>
      </rPr>
      <t xml:space="preserve">  I hereby declare that the information given in this return is complete and correct</t>
    </r>
  </si>
  <si>
    <r>
      <t xml:space="preserve">  </t>
    </r>
    <r>
      <rPr>
        <i/>
        <sz val="8"/>
        <rFont val="Arial"/>
        <family val="2"/>
      </rPr>
      <t xml:space="preserve">   to the best of my knowledge and belief</t>
    </r>
  </si>
  <si>
    <t>Does the data reported in this return related only to activities carried out by this establishment?</t>
  </si>
  <si>
    <r>
      <t>Tidak /</t>
    </r>
    <r>
      <rPr>
        <i/>
        <sz val="8"/>
        <rFont val="Arial"/>
        <family val="2"/>
      </rPr>
      <t xml:space="preserve"> No</t>
    </r>
  </si>
  <si>
    <t>-</t>
  </si>
  <si>
    <t>Pembinaan projek utiliti</t>
  </si>
  <si>
    <t>Construction of utility projects</t>
  </si>
  <si>
    <t>Pembinaan projek kejuruteraan awam lain</t>
  </si>
  <si>
    <t>Construction of other civil engineering projects</t>
  </si>
  <si>
    <t>Perobohan dan penyediaan tapak</t>
  </si>
  <si>
    <t>Demolition and site preparation</t>
  </si>
  <si>
    <t>Penyiapan dan kemasan bangunan</t>
  </si>
  <si>
    <t>Building completion and finishing</t>
  </si>
  <si>
    <t>Aktiviti utama (Pembinaan)</t>
  </si>
  <si>
    <t>Principal activity (Construction)</t>
  </si>
  <si>
    <t>010500</t>
  </si>
  <si>
    <t>Nilai kerja pembinaan yang dibuat pada tahun rujukan:</t>
  </si>
  <si>
    <t>Value of construction work done during the reference year:</t>
  </si>
  <si>
    <t>Pendapatan daripada perkhidmatan profesional (cth. perakaunan,</t>
  </si>
  <si>
    <t>Professional fees received (e.g. accounting, management, engineering, legal</t>
  </si>
  <si>
    <t>Kos bahan binaan yang digunakan pada tahun rujukan</t>
  </si>
  <si>
    <t>Cost of building materials used for the reference year</t>
  </si>
  <si>
    <t>Sila nyatakan alamat laman web pertubuhan ini sekiranya ada</t>
  </si>
  <si>
    <t>Please specify the address of this establishment's website if applicable</t>
  </si>
  <si>
    <t>Cawangan 1</t>
  </si>
  <si>
    <t>Cawangan 2</t>
  </si>
  <si>
    <t>Bahan binaan</t>
  </si>
  <si>
    <t>Building materials</t>
  </si>
  <si>
    <t>(stok perniagaan)</t>
  </si>
  <si>
    <t>Jumlah (a hingga c)</t>
  </si>
  <si>
    <t>Total (a to c)</t>
  </si>
  <si>
    <t>Tenaga elektrik yang dijana</t>
  </si>
  <si>
    <t xml:space="preserve">       Coal</t>
  </si>
  <si>
    <t xml:space="preserve">       Natural gas</t>
  </si>
  <si>
    <t xml:space="preserve">1. </t>
  </si>
  <si>
    <t xml:space="preserve">Jumlah </t>
  </si>
  <si>
    <t xml:space="preserve">     Kerja membaiki dan menyelenggara       </t>
  </si>
  <si>
    <r>
      <t xml:space="preserve">Total
</t>
    </r>
    <r>
      <rPr>
        <b/>
        <sz val="8"/>
        <rFont val="Arial"/>
        <family val="2"/>
      </rPr>
      <t>(RM)</t>
    </r>
  </si>
  <si>
    <t>Jenis Binaan</t>
  </si>
  <si>
    <t>Type of Construction</t>
  </si>
  <si>
    <r>
      <t xml:space="preserve">Repairs and maintenance
</t>
    </r>
    <r>
      <rPr>
        <b/>
        <sz val="8"/>
        <rFont val="Arial"/>
        <family val="2"/>
      </rPr>
      <t>(RM)</t>
    </r>
  </si>
  <si>
    <t>1510</t>
  </si>
  <si>
    <t>1511</t>
  </si>
  <si>
    <t>1512</t>
  </si>
  <si>
    <t>1513</t>
  </si>
  <si>
    <t>1514</t>
  </si>
  <si>
    <t>1515</t>
  </si>
  <si>
    <t>1516</t>
  </si>
  <si>
    <t>Bangunan kediaman</t>
  </si>
  <si>
    <t>Residential buildings</t>
  </si>
  <si>
    <t>Bangunan perindustrian</t>
  </si>
  <si>
    <t>Industrial buildings</t>
  </si>
  <si>
    <t>Pejabat dan bangunan perniagaan</t>
  </si>
  <si>
    <t>Office and commercial buildings</t>
  </si>
  <si>
    <t>Sekolah dan bangunan pelajaran lain</t>
  </si>
  <si>
    <t>Schools and other educational buildings</t>
  </si>
  <si>
    <t>Hospital dan bangunan lain untuk perkhidmatan</t>
  </si>
  <si>
    <t xml:space="preserve">kesihatan </t>
  </si>
  <si>
    <t>Hospitals and other buildings for health services</t>
  </si>
  <si>
    <t>Bangunan lain</t>
  </si>
  <si>
    <t>Other buildings</t>
  </si>
  <si>
    <t>Pembinaan jalan raya dan landasan kereta api</t>
  </si>
  <si>
    <t>Construction of road and railways</t>
  </si>
  <si>
    <t xml:space="preserve">Elektrik, pertukangan paip dan aktiviti pemasangan </t>
  </si>
  <si>
    <t xml:space="preserve">pembinaan lain </t>
  </si>
  <si>
    <t>Electrical, plumbing and other construction installation</t>
  </si>
  <si>
    <t>activities</t>
  </si>
  <si>
    <t>Aktiviti pembinaan pertukangan khas lain</t>
  </si>
  <si>
    <t xml:space="preserve">Other specialized construction activities </t>
  </si>
  <si>
    <t>1.  Termasuk Separa Kerajaan:</t>
  </si>
  <si>
    <t>Kerajaan - JKR, Majlis Perbandaran, Majlis Daerah, Dewan Bandaraya dsb.</t>
  </si>
  <si>
    <t>2. Persendirian:</t>
  </si>
  <si>
    <t>Pemaju-pemaju. Firma-firma, Syarikat-syarikat minyak dsb.</t>
  </si>
  <si>
    <t xml:space="preserve">    Includes Quasi Government:</t>
  </si>
  <si>
    <t>Government - P.W.D., Municipalites, Districts Council, City Halls etc.</t>
  </si>
  <si>
    <t xml:space="preserve">    Private:</t>
  </si>
  <si>
    <t>Developers, Firms, Oil Companies etc.</t>
  </si>
  <si>
    <t>Separa Kerajaan - Suruhanjaya Pelabuhan, MARA dsb.</t>
  </si>
  <si>
    <t>Quasi Government - Port Commission, MARA etc.</t>
  </si>
  <si>
    <t>NILAI KERJA PEMBINAAN YANG DIBUAT MENGIKUT JENIS</t>
  </si>
  <si>
    <r>
      <t>Persendirian /</t>
    </r>
    <r>
      <rPr>
        <i/>
        <sz val="8"/>
        <rFont val="Arial"/>
        <family val="2"/>
      </rPr>
      <t xml:space="preserve"> Private</t>
    </r>
  </si>
  <si>
    <r>
      <rPr>
        <b/>
        <sz val="8"/>
        <rFont val="Arial"/>
        <family val="2"/>
      </rPr>
      <t>Kerja membaiki dan menyelenggara</t>
    </r>
    <r>
      <rPr>
        <sz val="8"/>
        <rFont val="Arial"/>
        <family val="2"/>
      </rPr>
      <t xml:space="preserve"> </t>
    </r>
  </si>
  <si>
    <r>
      <t>Kerajaan /</t>
    </r>
    <r>
      <rPr>
        <i/>
        <sz val="8"/>
        <rFont val="Arial"/>
        <family val="2"/>
      </rPr>
      <t xml:space="preserve"> Government</t>
    </r>
  </si>
  <si>
    <r>
      <rPr>
        <b/>
        <sz val="8"/>
        <rFont val="Arial"/>
        <family val="2"/>
      </rPr>
      <t>Jumlah</t>
    </r>
    <r>
      <rPr>
        <sz val="8"/>
        <rFont val="Arial"/>
        <family val="2"/>
      </rPr>
      <t xml:space="preserve"> / </t>
    </r>
    <r>
      <rPr>
        <i/>
        <sz val="8"/>
        <rFont val="Arial"/>
        <family val="2"/>
      </rPr>
      <t>Total</t>
    </r>
  </si>
  <si>
    <r>
      <rPr>
        <b/>
        <sz val="8"/>
        <rFont val="Arial"/>
        <family val="2"/>
      </rPr>
      <t>JUMLAH /</t>
    </r>
    <r>
      <rPr>
        <sz val="8"/>
        <rFont val="Arial"/>
        <family val="2"/>
      </rPr>
      <t xml:space="preserve"> TOTAL</t>
    </r>
  </si>
  <si>
    <t>Bahan-bahan</t>
  </si>
  <si>
    <t>Bahan tempatan</t>
  </si>
  <si>
    <t>Materials</t>
  </si>
  <si>
    <t xml:space="preserve">Local materials </t>
  </si>
  <si>
    <t>%</t>
  </si>
  <si>
    <t>Batang besi dan keluli</t>
  </si>
  <si>
    <t>Iron and steel rod</t>
  </si>
  <si>
    <t>Bahan besi / keluli / aluminium / tembaga dsbnya.</t>
  </si>
  <si>
    <t>Iron / steel / aluminium / copper materials etc.</t>
  </si>
  <si>
    <t>Simen</t>
  </si>
  <si>
    <t>Cement</t>
  </si>
  <si>
    <t>Konkrit siap bancuh</t>
  </si>
  <si>
    <t>Ready mixed concrete</t>
  </si>
  <si>
    <t xml:space="preserve">5. </t>
  </si>
  <si>
    <t>Agregat (batu baur)</t>
  </si>
  <si>
    <t>Aggregat</t>
  </si>
  <si>
    <t>Pasir</t>
  </si>
  <si>
    <t>Sand</t>
  </si>
  <si>
    <t xml:space="preserve">7. </t>
  </si>
  <si>
    <t>Bitumen mentah, tar dan premix</t>
  </si>
  <si>
    <t>Raw bitumen, tar and premix</t>
  </si>
  <si>
    <t xml:space="preserve">8. </t>
  </si>
  <si>
    <t>Bahan batu bata / blok</t>
  </si>
  <si>
    <t>Brickwork / block materials</t>
  </si>
  <si>
    <t>Kayu / Papan Lapis dan keluaran kayu</t>
  </si>
  <si>
    <t>Timber / Plywood and timber products</t>
  </si>
  <si>
    <t>Bahan bumbung</t>
  </si>
  <si>
    <t>Roofing materials</t>
  </si>
  <si>
    <t>Jubin lantai &amp; dinding</t>
  </si>
  <si>
    <t>Floor &amp; wall tiles</t>
  </si>
  <si>
    <t>Peralatan elektrik dan aksesori</t>
  </si>
  <si>
    <t>Kabel</t>
  </si>
  <si>
    <t>Alat pemanasan</t>
  </si>
  <si>
    <t>Heating equipment</t>
  </si>
  <si>
    <t>Lif / eskalator / travelator</t>
  </si>
  <si>
    <t>Lift / escalator / travelator</t>
  </si>
  <si>
    <t>17.</t>
  </si>
  <si>
    <t>Iron / steel pipes and tubes (long distance distribution)</t>
  </si>
  <si>
    <t>19.</t>
  </si>
  <si>
    <t xml:space="preserve">Paip PVC dan alat kelengkapan kebersihan </t>
  </si>
  <si>
    <t>PVC pipes and sanitary fittings</t>
  </si>
  <si>
    <t>20.</t>
  </si>
  <si>
    <t>Bahan penebat</t>
  </si>
  <si>
    <t>Insulation materials</t>
  </si>
  <si>
    <t>21.</t>
  </si>
  <si>
    <t>Alat pencegah dan pemadam kebakaran</t>
  </si>
  <si>
    <t>22.</t>
  </si>
  <si>
    <t>Bahan mengecat</t>
  </si>
  <si>
    <t>Painting materials</t>
  </si>
  <si>
    <t>23.</t>
  </si>
  <si>
    <t>Bahan kaca</t>
  </si>
  <si>
    <t>Glass materials</t>
  </si>
  <si>
    <t>24.</t>
  </si>
  <si>
    <t>Bahan cerucuk termasuk besi, konkrit &amp; kayu</t>
  </si>
  <si>
    <t>Piling materials including steel, concrete and timber</t>
  </si>
  <si>
    <t>25.</t>
  </si>
  <si>
    <t>Papan dinding, papan lembut, papan serpih, dsbnya.</t>
  </si>
  <si>
    <t>Wallboards, soft boards, particle boards, etc.</t>
  </si>
  <si>
    <t>26.</t>
  </si>
  <si>
    <t xml:space="preserve">Sistem kerangka, panel dan kekotak konkrit pratuang </t>
  </si>
  <si>
    <t>balkoni, tangga, tandas, lif)</t>
  </si>
  <si>
    <t>Pre-cast concrete framing, panel, and box system</t>
  </si>
  <si>
    <t>(Pre-cast columns, beams, slabs, 3D components e.g balconies</t>
  </si>
  <si>
    <t>Sistem kerangka keluli (Tiang dan rasuk keluli kerangka</t>
  </si>
  <si>
    <t>portal, kerangka bumbung)</t>
  </si>
  <si>
    <t xml:space="preserve">Steel framing system (steel columns and beams, portal frames, </t>
  </si>
  <si>
    <t>roof trusses)</t>
  </si>
  <si>
    <t xml:space="preserve">Sistem acuan keluli [bentuk terowong, acuan rasuk dan tiang, </t>
  </si>
  <si>
    <t>acuan keluli tetap (pelantar logam)]</t>
  </si>
  <si>
    <t>Steel formworks [tunnel forms, beams and columns, moulding forms</t>
  </si>
  <si>
    <t>permanent steel formworks (metal deck)]</t>
  </si>
  <si>
    <t xml:space="preserve">Sistem kerangka kayu pra-siap (Tiang dan rasuk, kayu pra-siap </t>
  </si>
  <si>
    <t>dan kerangka bumbung</t>
  </si>
  <si>
    <t>Prefabricated timber frames (prefabricated timer, beams and</t>
  </si>
  <si>
    <t>columns)</t>
  </si>
  <si>
    <t>blok konkrit ringan]</t>
  </si>
  <si>
    <t>Block work systems, [interlocking concrete masonry units (MMU),</t>
  </si>
  <si>
    <t>lighweight concrete blocks]</t>
  </si>
  <si>
    <r>
      <t xml:space="preserve">Sistem inovatif </t>
    </r>
    <r>
      <rPr>
        <b/>
        <i/>
        <sz val="8"/>
        <rFont val="Arial"/>
        <family val="2"/>
      </rPr>
      <t>House Modular</t>
    </r>
    <r>
      <rPr>
        <b/>
        <sz val="8"/>
        <rFont val="Arial"/>
        <family val="2"/>
      </rPr>
      <t xml:space="preserve"> lain,</t>
    </r>
    <r>
      <rPr>
        <b/>
        <i/>
        <sz val="8"/>
        <rFont val="Arial"/>
        <family val="2"/>
      </rPr>
      <t xml:space="preserve"> dry wall-gypsum board</t>
    </r>
    <r>
      <rPr>
        <b/>
        <sz val="8"/>
        <rFont val="Arial"/>
        <family val="2"/>
      </rPr>
      <t xml:space="preserve">, panel </t>
    </r>
  </si>
  <si>
    <t>Other innovative system modular house, dry wall-gypsum board, concrete panel</t>
  </si>
  <si>
    <t xml:space="preserve">sandwish panel, bio-composite wall panel, bathroom unit, duralite panel and </t>
  </si>
  <si>
    <t>cemboard dry wall.</t>
  </si>
  <si>
    <t>JUMLAH BAHAN BINAAN DIGUNAKAN</t>
  </si>
  <si>
    <t xml:space="preserve">A. </t>
  </si>
  <si>
    <r>
      <t xml:space="preserve">Nilai / </t>
    </r>
    <r>
      <rPr>
        <i/>
        <sz val="8"/>
        <rFont val="Arial"/>
        <family val="2"/>
      </rPr>
      <t>Value</t>
    </r>
  </si>
  <si>
    <t>KOS BAHAN - BAHAN BINAAN</t>
  </si>
  <si>
    <t>COST OF CONSTRUCTION MATERIALS</t>
  </si>
  <si>
    <t>KOS BAHAN - BAHAN BINAAN (samb.)</t>
  </si>
  <si>
    <r>
      <t xml:space="preserve">Komponen IBS / </t>
    </r>
    <r>
      <rPr>
        <i/>
        <sz val="8"/>
        <rFont val="Arial"/>
        <family val="2"/>
      </rPr>
      <t>IBS building components</t>
    </r>
  </si>
  <si>
    <t>27.</t>
  </si>
  <si>
    <t>1611</t>
  </si>
  <si>
    <t>1610</t>
  </si>
  <si>
    <t>Please specify:</t>
  </si>
  <si>
    <r>
      <t>Sistem blok [</t>
    </r>
    <r>
      <rPr>
        <b/>
        <i/>
        <sz val="8"/>
        <rFont val="Arial"/>
        <family val="2"/>
      </rPr>
      <t>interlocking concrete masonry units</t>
    </r>
    <r>
      <rPr>
        <b/>
        <sz val="8"/>
        <rFont val="Arial"/>
        <family val="2"/>
      </rPr>
      <t xml:space="preserve"> (MMU), </t>
    </r>
  </si>
  <si>
    <r>
      <t xml:space="preserve">mandi, panel </t>
    </r>
    <r>
      <rPr>
        <b/>
        <i/>
        <sz val="8"/>
        <rFont val="Arial"/>
        <family val="2"/>
      </rPr>
      <t>duralite, cemboard dry wall</t>
    </r>
  </si>
  <si>
    <r>
      <t xml:space="preserve">konkrit, panel </t>
    </r>
    <r>
      <rPr>
        <b/>
        <i/>
        <sz val="8"/>
        <rFont val="Arial"/>
        <family val="2"/>
      </rPr>
      <t>sandwich</t>
    </r>
    <r>
      <rPr>
        <b/>
        <sz val="8"/>
        <rFont val="Arial"/>
        <family val="2"/>
      </rPr>
      <t xml:space="preserve">, panel dinding, bio-komposit, unit bilik </t>
    </r>
  </si>
  <si>
    <r>
      <rPr>
        <b/>
        <sz val="8"/>
        <rFont val="Arial"/>
        <family val="2"/>
      </rPr>
      <t>Tidak</t>
    </r>
    <r>
      <rPr>
        <sz val="8"/>
        <rFont val="Arial"/>
        <family val="2"/>
      </rPr>
      <t xml:space="preserve"> / No</t>
    </r>
  </si>
  <si>
    <t xml:space="preserve">B. </t>
  </si>
  <si>
    <t>AIR, PELINCIR, BAHAN PEMBAKAR DAN TENAGA ELEKTRIK YANG DIGUNAKAN (samb.)</t>
  </si>
  <si>
    <t>:</t>
  </si>
  <si>
    <t>UNTUK KEGUNAAN PEJABAT</t>
  </si>
  <si>
    <t>i.</t>
  </si>
  <si>
    <t>NAMA PEGAWAI OPERASI</t>
  </si>
  <si>
    <t>ii.</t>
  </si>
  <si>
    <t>iii.</t>
  </si>
  <si>
    <t>iv.</t>
  </si>
  <si>
    <t>CATATAN</t>
  </si>
  <si>
    <t>KERJA LUAR</t>
  </si>
  <si>
    <t>NAMA</t>
  </si>
  <si>
    <t>TARIKH</t>
  </si>
  <si>
    <t>v.</t>
  </si>
  <si>
    <t>SUNTINGAN PERTAMA</t>
  </si>
  <si>
    <t>SUNTINGAN KEDUA</t>
  </si>
  <si>
    <t>PERTANYAAN</t>
  </si>
  <si>
    <t>PENYELESAIAN</t>
  </si>
  <si>
    <t>PENYEMAKAN TERAKHIR</t>
  </si>
  <si>
    <t>SUNTINGAN</t>
  </si>
  <si>
    <t xml:space="preserve">C. </t>
  </si>
  <si>
    <t>DIBUAT</t>
  </si>
  <si>
    <t>PERTANYAAN / PENYELESAIAN</t>
  </si>
  <si>
    <t>TIDAK DIBUAT</t>
  </si>
  <si>
    <t xml:space="preserve">D. </t>
  </si>
  <si>
    <t>TANGKAPAN DATA</t>
  </si>
  <si>
    <t>vi.</t>
  </si>
  <si>
    <t>vii.</t>
  </si>
  <si>
    <t>TANGKAPAN DATA / ICR</t>
  </si>
  <si>
    <t>VALIDASI</t>
  </si>
  <si>
    <t>PEMBETULAN RALAT</t>
  </si>
  <si>
    <t>PENYEMAKAN RALAT</t>
  </si>
  <si>
    <t>TERIMA PAKSA (T.P)</t>
  </si>
  <si>
    <t>KEBENARAN PEGAWAI UNTUK T.P</t>
  </si>
  <si>
    <r>
      <t xml:space="preserve">    </t>
    </r>
    <r>
      <rPr>
        <b/>
        <sz val="8"/>
        <rFont val="Arial"/>
        <family val="2"/>
      </rPr>
      <t xml:space="preserve"> Dengan ini saya mengesahkan bahawa maklumat yang diberi adalah</t>
    </r>
  </si>
  <si>
    <t xml:space="preserve"> ke Jabatan ini.</t>
  </si>
  <si>
    <r>
      <t xml:space="preserve">Sila JANGAN LIPAT, gunakan </t>
    </r>
    <r>
      <rPr>
        <b/>
        <u/>
        <sz val="8"/>
        <rFont val="Arial"/>
        <family val="2"/>
      </rPr>
      <t>pen bulat HITAM</t>
    </r>
    <r>
      <rPr>
        <b/>
        <sz val="8"/>
        <rFont val="Arial"/>
        <family val="2"/>
      </rPr>
      <t xml:space="preserve"> semasa melengkapkan soal selidik ini.</t>
    </r>
  </si>
  <si>
    <r>
      <t xml:space="preserve">Please </t>
    </r>
    <r>
      <rPr>
        <b/>
        <i/>
        <sz val="8"/>
        <rFont val="Arial"/>
        <family val="2"/>
      </rPr>
      <t xml:space="preserve">DO NOT FOLD, </t>
    </r>
    <r>
      <rPr>
        <i/>
        <sz val="8"/>
        <rFont val="Arial"/>
        <family val="2"/>
      </rPr>
      <t xml:space="preserve">use </t>
    </r>
    <r>
      <rPr>
        <b/>
        <i/>
        <u/>
        <sz val="8"/>
        <rFont val="Arial"/>
        <family val="2"/>
      </rPr>
      <t xml:space="preserve">BLACK ball pen </t>
    </r>
    <r>
      <rPr>
        <i/>
        <sz val="8"/>
        <rFont val="Arial"/>
        <family val="2"/>
      </rPr>
      <t>when completing this questionnaire.</t>
    </r>
  </si>
  <si>
    <t>Nyatakan nama dan alamat Ibu Pejabat pertubuhan ini:</t>
  </si>
  <si>
    <t>Give the name address of Head Office of this establishment:</t>
  </si>
  <si>
    <t>Note : Please specify name and address of the branches of this establishment (if any).</t>
  </si>
  <si>
    <t>Nota : Sila nyatakan nama dan alamat cawangan pertubuhan ini (jika ada).</t>
  </si>
  <si>
    <t>Institutions / Company</t>
  </si>
  <si>
    <t>If this establishment’s paid-up capital is directly or indirectly held more than 50 per cent by a foreign</t>
  </si>
  <si>
    <t>Discharged to surface water, groundwater</t>
  </si>
  <si>
    <t>Discharged to sewerage system</t>
  </si>
  <si>
    <t>Wastewater discharged / removal</t>
  </si>
  <si>
    <t>TEMPOH LAPORAN / REPORTING PERIOD</t>
  </si>
  <si>
    <t>NG</t>
  </si>
  <si>
    <t>NO. BATCH</t>
  </si>
  <si>
    <t>BIL.</t>
  </si>
  <si>
    <t>Please specify</t>
  </si>
  <si>
    <t>Pendapatan output lain t.t.t.l. (cth: skrap, tenaga elektrik, produk sisa dsb.)</t>
  </si>
  <si>
    <t>Perbelanjaan bukan operasi</t>
  </si>
  <si>
    <t>Non-operating expenditures</t>
  </si>
  <si>
    <t>Bayaran bagi perkhidmatan keselamatan</t>
  </si>
  <si>
    <t>Payment for security services</t>
  </si>
  <si>
    <t>Unit Kuantiti</t>
  </si>
  <si>
    <t>Unit of Quantity</t>
  </si>
  <si>
    <t>Pembinaan baru dan kerja menaiktaraf</t>
  </si>
  <si>
    <r>
      <t xml:space="preserve">New construction and major improvement
</t>
    </r>
    <r>
      <rPr>
        <b/>
        <sz val="8"/>
        <rFont val="Arial"/>
        <family val="2"/>
      </rPr>
      <t>(RM)</t>
    </r>
  </si>
  <si>
    <t>(Tiang, rasuk, lantai pratuang, komponen 3D, contohnya</t>
  </si>
  <si>
    <t>CAWANGAN NEGERI / PEJABAT OPERASI</t>
  </si>
  <si>
    <t>Adakah pertubuhan ini melabur di luar Malaysia? Sila tanda (X) dalam satu kotak sahaja</t>
  </si>
  <si>
    <t>Bukan warganegara Malaysia</t>
  </si>
  <si>
    <t>Susut nilai / perlunasan semasa ke atas harta tetap</t>
  </si>
  <si>
    <t>Employment costs:</t>
  </si>
  <si>
    <t>Pindahan modal yang dibuat</t>
  </si>
  <si>
    <t>Capital transfers made</t>
  </si>
  <si>
    <t>Nilai daripada kerja perindustrian lain (cth: Pembuatan, Kuari dsb.)</t>
  </si>
  <si>
    <t>Value of other industrial work done (e.g: Manufacturing, Quarry etc.)</t>
  </si>
  <si>
    <t>Barang yang dibeli untuk dijual semula</t>
  </si>
  <si>
    <t>Dilepaskan ke sistem pembentungan</t>
  </si>
  <si>
    <t>VALUE OF CONSTRUCTION WORK DONE BY TYPE</t>
  </si>
  <si>
    <t>Jentera dan mesin (mesin pengudaraan / pengepam)</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</si>
  <si>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</si>
  <si>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family val="2"/>
      </rPr>
      <t>CONFIDENTIAL</t>
    </r>
    <r>
      <rPr>
        <i/>
        <sz val="8"/>
        <rFont val="Arial"/>
        <family val="2"/>
      </rPr>
      <t xml:space="preserve"> and will not be divulged to any person or institution outside this Department. Meanwhile, Section 7 under the same Act provides a penalty should the respondent failed to furnish the required information.</t>
    </r>
  </si>
  <si>
    <t>Adakah data yang dilaporkan di dalam pelaporan ini hanya berkaitan dengan aktiviti-aktiviti yang dijalankan oleh pertubuhan ini?</t>
  </si>
  <si>
    <t>Aktiviti sekunder (selain daripada Pembinaan), sila nyatakan:</t>
  </si>
  <si>
    <t>Secondary activity (other than Construction), please specify:</t>
  </si>
  <si>
    <t>0508</t>
  </si>
  <si>
    <t>ARAHAN</t>
  </si>
  <si>
    <t>Sila rujuk kepada arahan berikut:</t>
  </si>
  <si>
    <r>
      <rPr>
        <sz val="8"/>
        <rFont val="Arial"/>
        <family val="2"/>
      </rPr>
      <t>Soal selidik ini akan diproses dengan menggunakan peralatan elektronik (</t>
    </r>
    <r>
      <rPr>
        <i/>
        <sz val="8"/>
        <rFont val="Arial"/>
        <family val="2"/>
      </rPr>
      <t>Intelligent Character Recognition</t>
    </r>
    <r>
      <rPr>
        <sz val="8"/>
        <rFont val="Arial"/>
        <family val="2"/>
      </rPr>
      <t>).</t>
    </r>
  </si>
  <si>
    <r>
      <rPr>
        <sz val="8"/>
        <rFont val="Arial"/>
        <family val="2"/>
      </rPr>
      <t xml:space="preserve">Tulis dengan kemas di dalam kotak menggunakan </t>
    </r>
    <r>
      <rPr>
        <b/>
        <sz val="8"/>
        <rFont val="Arial"/>
        <family val="2"/>
      </rPr>
      <t>HURUF BESAR</t>
    </r>
    <r>
      <rPr>
        <sz val="8"/>
        <rFont val="Arial"/>
        <family val="2"/>
      </rPr>
      <t xml:space="preserve"> atau tanda </t>
    </r>
    <r>
      <rPr>
        <b/>
        <sz val="8"/>
        <rFont val="Arial"/>
        <family val="2"/>
      </rPr>
      <t>'X'</t>
    </r>
    <r>
      <rPr>
        <sz val="8"/>
        <rFont val="Arial"/>
        <family val="2"/>
      </rPr>
      <t xml:space="preserve"> pada kotak yang berkenaan.</t>
    </r>
  </si>
  <si>
    <r>
      <rPr>
        <sz val="8"/>
        <rFont val="Arial"/>
        <family val="2"/>
      </rPr>
      <t xml:space="preserve">Gunakan </t>
    </r>
    <r>
      <rPr>
        <b/>
        <sz val="8"/>
        <rFont val="Arial"/>
        <family val="2"/>
      </rPr>
      <t>pen bulat HITAM</t>
    </r>
    <r>
      <rPr>
        <sz val="8"/>
        <rFont val="Arial"/>
        <family val="2"/>
      </rPr>
      <t xml:space="preserve"> untuk melengkapkan soal selidik ini.</t>
    </r>
  </si>
  <si>
    <t>Pastikan setiap nombor, abjad atau tanda berada di dalam kotak yang telah disediakan.</t>
  </si>
  <si>
    <t>X</t>
  </si>
  <si>
    <r>
      <rPr>
        <b/>
        <sz val="8"/>
        <rFont val="Arial"/>
        <family val="2"/>
      </rPr>
      <t>Ya</t>
    </r>
    <r>
      <rPr>
        <sz val="8"/>
        <rFont val="Arial"/>
        <family val="2"/>
      </rPr>
      <t xml:space="preserve"> /</t>
    </r>
    <r>
      <rPr>
        <i/>
        <sz val="8"/>
        <rFont val="Arial"/>
        <family val="2"/>
      </rPr>
      <t xml:space="preserve"> Yes</t>
    </r>
  </si>
  <si>
    <t>Tinggalkan kotak jawapan kosong sekiranya tiada maklumat.</t>
  </si>
  <si>
    <t>Jangan menulis 'nil', 'n/a' atau garisan di dalam kotak berkenaan.</t>
  </si>
  <si>
    <t>Sekiranya berlaku kesilapan, sila gariskan jawapan yang salah dan tuliskan jawapan yang betul di dalam kotak yang sedia ada,</t>
  </si>
  <si>
    <r>
      <rPr>
        <sz val="8"/>
        <rFont val="Arial"/>
        <family val="2"/>
      </rPr>
      <t xml:space="preserve">atau jika tiada ruang sila tulis di luar kotak berdekatan dengan perkara yang terlibat. Jangan gunakan </t>
    </r>
    <r>
      <rPr>
        <i/>
        <sz val="8"/>
        <rFont val="Arial"/>
        <family val="2"/>
      </rPr>
      <t>corection</t>
    </r>
    <r>
      <rPr>
        <sz val="8"/>
        <rFont val="Arial"/>
        <family val="2"/>
      </rPr>
      <t xml:space="preserve"> pen.</t>
    </r>
  </si>
  <si>
    <t>Contoh:</t>
  </si>
  <si>
    <t>Sekiranya terdapat nilai kerugian, sila tandakan dengan tanda negatif.</t>
  </si>
  <si>
    <r>
      <rPr>
        <sz val="8"/>
        <rFont val="Arial"/>
        <family val="2"/>
      </rPr>
      <t xml:space="preserve">Perkara yang disenaraikan sebagai </t>
    </r>
    <r>
      <rPr>
        <b/>
        <sz val="8"/>
        <rFont val="Arial"/>
        <family val="2"/>
      </rPr>
      <t>termasuk</t>
    </r>
    <r>
      <rPr>
        <sz val="8"/>
        <rFont val="Arial"/>
        <family val="2"/>
      </rPr>
      <t xml:space="preserve"> dan </t>
    </r>
    <r>
      <rPr>
        <b/>
        <sz val="8"/>
        <rFont val="Arial"/>
        <family val="2"/>
      </rPr>
      <t>tidak termasuk</t>
    </r>
    <r>
      <rPr>
        <sz val="8"/>
        <rFont val="Arial"/>
        <family val="2"/>
      </rPr>
      <t xml:space="preserve"> hanyalah sebagai contoh dan tidak boleh diambilkira sebagai senarai yang lengkap.</t>
    </r>
  </si>
  <si>
    <t>Sila kemukakan sebarang komen dan cadangan:</t>
  </si>
  <si>
    <t>INSTRUCTION</t>
  </si>
  <si>
    <t>Please refer the following instruction:</t>
  </si>
  <si>
    <t>This questionnaire will be processed using electronic equipment (Intelligent Character Recognition).</t>
  </si>
  <si>
    <r>
      <rPr>
        <i/>
        <sz val="8"/>
        <rFont val="Arial"/>
        <family val="2"/>
      </rPr>
      <t xml:space="preserve">Use </t>
    </r>
    <r>
      <rPr>
        <b/>
        <i/>
        <sz val="8"/>
        <rFont val="Arial"/>
        <family val="2"/>
      </rPr>
      <t>BLACK ball pen</t>
    </r>
    <r>
      <rPr>
        <i/>
        <sz val="8"/>
        <rFont val="Arial"/>
        <family val="2"/>
      </rPr>
      <t xml:space="preserve"> when completing this questionnaire.</t>
    </r>
  </si>
  <si>
    <t>Keep each number, letter or tick within th edata entry boxes provided.</t>
  </si>
  <si>
    <t>Example:</t>
  </si>
  <si>
    <t>Leave answer boxes blank where yo have no response or data to enter.</t>
  </si>
  <si>
    <t>Do not use 'nil', 'n/a' or draw a line in the data entry boxes.</t>
  </si>
  <si>
    <t>If a mistake is made, cross out the incorrect answer and either write the answer in the remaining boxes,</t>
  </si>
  <si>
    <t>or if not enough space, write next to the relevant item. Do not use correction pen.</t>
  </si>
  <si>
    <t>Show a loss (deficit) with a negative sign.</t>
  </si>
  <si>
    <r>
      <rPr>
        <i/>
        <sz val="8"/>
        <rFont val="Arial"/>
        <family val="2"/>
      </rPr>
      <t xml:space="preserve">The items listed under </t>
    </r>
    <r>
      <rPr>
        <b/>
        <i/>
        <sz val="8"/>
        <rFont val="Arial"/>
        <family val="2"/>
      </rPr>
      <t>including</t>
    </r>
    <r>
      <rPr>
        <i/>
        <sz val="8"/>
        <rFont val="Arial"/>
        <family val="2"/>
      </rPr>
      <t xml:space="preserve"> and </t>
    </r>
    <r>
      <rPr>
        <b/>
        <i/>
        <sz val="8"/>
        <rFont val="Arial"/>
        <family val="2"/>
      </rPr>
      <t>excluding</t>
    </r>
    <r>
      <rPr>
        <i/>
        <sz val="8"/>
        <rFont val="Arial"/>
        <family val="2"/>
      </rPr>
      <t xml:space="preserve"> are examples and should not be taken as a complete list of items.</t>
    </r>
  </si>
  <si>
    <t>Please provide any comments and suggestions:</t>
  </si>
  <si>
    <t>Perkongsian</t>
  </si>
  <si>
    <t>Partnership</t>
  </si>
  <si>
    <t>Lain-lain pendapatan bukan operasi (sila nyatakan)</t>
  </si>
  <si>
    <t>Ohers non-operating income (please specify)</t>
  </si>
  <si>
    <t xml:space="preserve">Please state the percentage (%) of income received from abroad for machienary and </t>
  </si>
  <si>
    <t>equipment repairs and maintenance work for other establishment</t>
  </si>
  <si>
    <t>Perubahan model perniagaan</t>
  </si>
  <si>
    <t>Currency exchange rate impact</t>
  </si>
  <si>
    <t>Memberi kontrak kepada pertubuhan luar</t>
  </si>
  <si>
    <t>Contracting out</t>
  </si>
  <si>
    <t>Perubahan organisasi</t>
  </si>
  <si>
    <t xml:space="preserve">Perubahan dalam kos tenaga buruh atau bahan mentah </t>
  </si>
  <si>
    <t>Bencana alam</t>
  </si>
  <si>
    <t>Natural disaster</t>
  </si>
  <si>
    <t>Kemelesetan</t>
  </si>
  <si>
    <t>Recession</t>
  </si>
  <si>
    <t>Pertukaran produk</t>
  </si>
  <si>
    <t>Unit perniagaan yang dijual</t>
  </si>
  <si>
    <t>Sold business units</t>
  </si>
  <si>
    <t xml:space="preserve">Perluasan </t>
  </si>
  <si>
    <t>Expansion</t>
  </si>
  <si>
    <t>New / lost contract</t>
  </si>
  <si>
    <t>Pengambilalihan unit-unit perniagaan</t>
  </si>
  <si>
    <t>Acquisition of business units</t>
  </si>
  <si>
    <t>Mogok atau sekatan</t>
  </si>
  <si>
    <t>Strike or blockade</t>
  </si>
  <si>
    <t>Perubahan ke arah automasi</t>
  </si>
  <si>
    <t>Perkongsian Liabiliti Terhad</t>
  </si>
  <si>
    <t>Limited Liabilities Partnership</t>
  </si>
  <si>
    <t>Syarikat Sendirian Berhad</t>
  </si>
  <si>
    <t>Private Limited Company</t>
  </si>
  <si>
    <t>Current depreciation / amortisation on fixed assets</t>
  </si>
  <si>
    <t>Branch 2</t>
  </si>
  <si>
    <t>Branch 1</t>
  </si>
  <si>
    <t>020003</t>
  </si>
  <si>
    <t>010055</t>
  </si>
  <si>
    <t>010056</t>
  </si>
  <si>
    <t>010057</t>
  </si>
  <si>
    <t>0415</t>
  </si>
  <si>
    <t>0416</t>
  </si>
  <si>
    <t>0419</t>
  </si>
  <si>
    <t>0420</t>
  </si>
  <si>
    <t>0421</t>
  </si>
  <si>
    <t>0422</t>
  </si>
  <si>
    <t>0423</t>
  </si>
  <si>
    <t>0520</t>
  </si>
  <si>
    <t>0526</t>
  </si>
  <si>
    <t>0527</t>
  </si>
  <si>
    <t>0910</t>
  </si>
  <si>
    <t>1100</t>
  </si>
  <si>
    <t>010053</t>
  </si>
  <si>
    <t>010501</t>
  </si>
  <si>
    <t>(a)  Kuasa hidro</t>
  </si>
  <si>
    <t>(b)  Solar</t>
  </si>
  <si>
    <r>
      <rPr>
        <b/>
        <sz val="8"/>
        <rFont val="Arial"/>
        <family val="2"/>
      </rPr>
      <t>Individu</t>
    </r>
    <r>
      <rPr>
        <sz val="8"/>
        <rFont val="Arial"/>
        <family val="2"/>
      </rPr>
      <t xml:space="preserve"> /</t>
    </r>
    <r>
      <rPr>
        <i/>
        <sz val="8"/>
        <rFont val="Arial"/>
        <family val="2"/>
      </rPr>
      <t xml:space="preserve"> Individual:</t>
    </r>
  </si>
  <si>
    <t xml:space="preserve">Unpaid family worker (all members of family </t>
  </si>
  <si>
    <t>0901</t>
  </si>
  <si>
    <t>Cukai perkhidmatan atau cukai jualan</t>
  </si>
  <si>
    <t>Cukai langsung dibayar (cth: cukai syarikat dan duti setem)</t>
  </si>
  <si>
    <t>Direct taxes paid (e.g.: company tax and stamp duties)</t>
  </si>
  <si>
    <t>Value</t>
  </si>
  <si>
    <t>Nilai</t>
  </si>
  <si>
    <t>Water incorporated into product</t>
  </si>
  <si>
    <t>Kuasa hidro</t>
  </si>
  <si>
    <t>Solar</t>
  </si>
  <si>
    <t>Biomass</t>
  </si>
  <si>
    <t>Biogass</t>
  </si>
  <si>
    <t>Biogas</t>
  </si>
  <si>
    <t>Arang batu</t>
  </si>
  <si>
    <t>Coal</t>
  </si>
  <si>
    <t>Gas asli</t>
  </si>
  <si>
    <t>Natural gas</t>
  </si>
  <si>
    <t>Nilai di medan 090024 mesti sama dengan medan 041699 (Soalan 4)</t>
  </si>
  <si>
    <t>Value in field 090024 must be equal to field 041699 (Question 4)</t>
  </si>
  <si>
    <t>Bahan - bahan lain</t>
  </si>
  <si>
    <t>Other materials</t>
  </si>
  <si>
    <t>Lain-lain perbelanjaan operasi (sila nyatakan)</t>
  </si>
  <si>
    <r>
      <t xml:space="preserve">Modal Berbayar * / </t>
    </r>
    <r>
      <rPr>
        <i/>
        <sz val="8"/>
        <rFont val="Arial"/>
        <family val="2"/>
      </rPr>
      <t xml:space="preserve">Paid-up Capital </t>
    </r>
  </si>
  <si>
    <r>
      <t xml:space="preserve">Rizab / </t>
    </r>
    <r>
      <rPr>
        <i/>
        <sz val="8"/>
        <rFont val="Arial"/>
        <family val="2"/>
      </rPr>
      <t>Reserves</t>
    </r>
  </si>
  <si>
    <r>
      <t>company / individual,</t>
    </r>
    <r>
      <rPr>
        <i/>
        <u/>
        <sz val="8"/>
        <rFont val="Arial"/>
        <family val="2"/>
      </rPr>
      <t xml:space="preserve"> please specify the country of the ultimate parent company</t>
    </r>
  </si>
  <si>
    <r>
      <t xml:space="preserve">Tanah </t>
    </r>
    <r>
      <rPr>
        <sz val="8"/>
        <rFont val="Arial"/>
        <family val="2"/>
      </rPr>
      <t xml:space="preserve">/ </t>
    </r>
    <r>
      <rPr>
        <i/>
        <sz val="8"/>
        <rFont val="Arial"/>
        <family val="2"/>
      </rPr>
      <t>Land</t>
    </r>
  </si>
  <si>
    <t>Others operating expenditure (please specify)</t>
  </si>
  <si>
    <t>Tuan diminta melaporkan butir-butir yang berkaitan dengan pertubuhan ini seperti tercatat di atas dan mengembalikan soal selidik yang lengkap</t>
  </si>
  <si>
    <t>You are requested to provide information related to this establishment as stated above and return the completed questionnaire to the Department.</t>
  </si>
  <si>
    <t>Sila tandakan (X) bagi jenis taraf sah organisasi dalam satu kotak sahaja</t>
  </si>
  <si>
    <t>Please mark (X) for type of legal organisation in one box only</t>
  </si>
  <si>
    <t>Adakah pertubuhan ini milikan belia? Sila tanda (X) dalam satu kotak sahaja</t>
  </si>
  <si>
    <t>Is this a youth-owned establishment? Please mark (X) in one box only</t>
  </si>
  <si>
    <t>Working proprietor and active business partners</t>
  </si>
  <si>
    <t>Managers</t>
  </si>
  <si>
    <t>Professionals</t>
  </si>
  <si>
    <t>(a) Profesional (kecuali Penyelidik)</t>
  </si>
  <si>
    <t>Technicians and Associate Professionals</t>
  </si>
  <si>
    <t>Clerical Support Workers</t>
  </si>
  <si>
    <t>Service and Sales Workers</t>
  </si>
  <si>
    <t>Changes in the cost of labour or raw materials</t>
  </si>
  <si>
    <t>Penutupan kilang / premis</t>
  </si>
  <si>
    <t>Factory / premises closures</t>
  </si>
  <si>
    <t>Tan metrik</t>
  </si>
  <si>
    <t>JAM BEKERJA PADA TAHUN RUJUKAN</t>
  </si>
  <si>
    <t>Upah yang dibayar untuk pekerjaan lebih masa pada tahun rujukan</t>
  </si>
  <si>
    <r>
      <t xml:space="preserve">Tahun semasa </t>
    </r>
    <r>
      <rPr>
        <sz val="8"/>
        <rFont val="Arial"/>
        <family val="2"/>
      </rPr>
      <t xml:space="preserve">/ </t>
    </r>
    <r>
      <rPr>
        <i/>
        <sz val="8"/>
        <rFont val="Arial"/>
        <family val="2"/>
      </rPr>
      <t>Current year</t>
    </r>
  </si>
  <si>
    <r>
      <t xml:space="preserve">Tahun sebelum </t>
    </r>
    <r>
      <rPr>
        <sz val="8"/>
        <rFont val="Arial"/>
        <family val="2"/>
      </rPr>
      <t xml:space="preserve">/ </t>
    </r>
    <r>
      <rPr>
        <i/>
        <sz val="8"/>
        <rFont val="Arial"/>
        <family val="2"/>
      </rPr>
      <t>Previous year</t>
    </r>
  </si>
  <si>
    <t>Perubahan harga barangan yang dijual atau perkhidmatan yang diberikan</t>
  </si>
  <si>
    <t>Price changes in goods sold or services rendered</t>
  </si>
  <si>
    <r>
      <t xml:space="preserve">Struktur Hak Milik / </t>
    </r>
    <r>
      <rPr>
        <i/>
        <sz val="8"/>
        <rFont val="Arial"/>
        <family val="2"/>
      </rPr>
      <t>Ownership Structure</t>
    </r>
  </si>
  <si>
    <t>Operator Mesin &amp; Loji, dan Pemasang</t>
  </si>
  <si>
    <t>pengurusan, kejuruteraan, guaman, penyelidikan dan pembangunan dsb.)</t>
  </si>
  <si>
    <t>services, research and development etc.)</t>
  </si>
  <si>
    <t>staircases, toilets, lifts)</t>
  </si>
  <si>
    <t>J</t>
  </si>
  <si>
    <t>L</t>
  </si>
  <si>
    <t>N</t>
  </si>
  <si>
    <r>
      <t xml:space="preserve">Tahun / </t>
    </r>
    <r>
      <rPr>
        <i/>
        <sz val="8"/>
        <rFont val="Arial"/>
        <family val="2"/>
      </rPr>
      <t>Year</t>
    </r>
  </si>
  <si>
    <t>atau</t>
  </si>
  <si>
    <t>a)</t>
  </si>
  <si>
    <t>b)</t>
  </si>
  <si>
    <t>Jika anda menandakan petak yang salah, hitamkan petak salah seperti ini          dan tandakan          di dalam petak yang betul.</t>
  </si>
  <si>
    <t>Plant &amp; Machine Operators, and Assemblers</t>
  </si>
  <si>
    <t>PERBANDINGAN DENGAN BORANG LEPAS</t>
  </si>
  <si>
    <t>Loji penyamanan / pendinginan udara</t>
  </si>
  <si>
    <r>
      <t xml:space="preserve">Write neatly within the boxes using </t>
    </r>
    <r>
      <rPr>
        <b/>
        <i/>
        <sz val="8"/>
        <rFont val="Arial"/>
        <family val="2"/>
      </rPr>
      <t>CAPITAL LETTER</t>
    </r>
    <r>
      <rPr>
        <i/>
        <sz val="8"/>
        <rFont val="Arial"/>
        <family val="2"/>
      </rPr>
      <t xml:space="preserve"> or mark</t>
    </r>
    <r>
      <rPr>
        <b/>
        <i/>
        <sz val="8"/>
        <rFont val="Arial"/>
        <family val="2"/>
      </rPr>
      <t xml:space="preserve"> 'X' </t>
    </r>
    <r>
      <rPr>
        <i/>
        <sz val="8"/>
        <rFont val="Arial"/>
        <family val="2"/>
      </rPr>
      <t>in the appropriate box.</t>
    </r>
  </si>
  <si>
    <t>If you have marked the wrong box, shade the box as shown here                             and mark                 in the relevant box.</t>
  </si>
  <si>
    <t>Values of sales (from goods / material purchases for resale without further</t>
  </si>
  <si>
    <t>Cost of building materials used (including handling cost, transport, insurance and other delivery costs)</t>
  </si>
  <si>
    <t>TARIKH SELESAI (KES A1)</t>
  </si>
  <si>
    <t>TANDATANGAN PEGAWAI LUAR</t>
  </si>
  <si>
    <t xml:space="preserve"> TOTAL</t>
  </si>
  <si>
    <t xml:space="preserve"> International</t>
  </si>
  <si>
    <t xml:space="preserve"> Antarabangsa</t>
  </si>
  <si>
    <t xml:space="preserve"> Domestic</t>
  </si>
  <si>
    <t>Tempatan</t>
  </si>
  <si>
    <t>3100</t>
  </si>
  <si>
    <t>Sila nyatakan peratusan perbelanjaan e-dagang mengikut jenis pasaran</t>
  </si>
  <si>
    <t xml:space="preserve">                                                                                                          </t>
  </si>
  <si>
    <t xml:space="preserve">   Business to Government</t>
  </si>
  <si>
    <t xml:space="preserve">   Perniagaan kepada Kerajaan</t>
  </si>
  <si>
    <r>
      <rPr>
        <b/>
        <sz val="8"/>
        <rFont val="Arial"/>
        <family val="2"/>
      </rPr>
      <t>Kerajaan dan organisasi bukan perniagaan lain</t>
    </r>
    <r>
      <rPr>
        <i/>
        <sz val="8"/>
        <rFont val="Arial"/>
        <family val="2"/>
      </rPr>
      <t xml:space="preserve"> / Government and other non-business organisations</t>
    </r>
  </si>
  <si>
    <t xml:space="preserve">   Business to Consumers</t>
  </si>
  <si>
    <t xml:space="preserve">   Perniagaan kepada Pengguna</t>
  </si>
  <si>
    <t xml:space="preserve">   Business to Business</t>
  </si>
  <si>
    <t xml:space="preserve">   Perniagaan kepada Perniagaan</t>
  </si>
  <si>
    <t>Sila nyatakan peratusan perbelanjaan e-dagang mengikut jenis pelanggan</t>
  </si>
  <si>
    <t>via e-commerce</t>
  </si>
  <si>
    <t>Please indicate an estimate percentage of total expenditure for purchases of goods or services</t>
  </si>
  <si>
    <t>Sila nyatakan anggaran peratusan jumlah perbelanjaan melalui pembelian barangan</t>
  </si>
  <si>
    <t>Bahagian:</t>
  </si>
  <si>
    <t>DIGITAL ECONOMIC MODULE (cont'd)</t>
  </si>
  <si>
    <t>MODUL EKONOMI DIGITAL (samb.)</t>
  </si>
  <si>
    <r>
      <rPr>
        <b/>
        <sz val="11"/>
        <rFont val="Arial"/>
        <family val="2"/>
      </rPr>
      <t xml:space="preserve">Seksyen / </t>
    </r>
    <r>
      <rPr>
        <i/>
        <sz val="11"/>
        <rFont val="Arial"/>
        <family val="2"/>
      </rPr>
      <t>Section:</t>
    </r>
  </si>
  <si>
    <r>
      <rPr>
        <b/>
        <sz val="8"/>
        <rFont val="Arial"/>
        <family val="2"/>
      </rPr>
      <t>Termasuk pembelian semasa dan perbelanjaan modal</t>
    </r>
    <r>
      <rPr>
        <sz val="8"/>
        <rFont val="Arial"/>
        <family val="2"/>
      </rPr>
      <t xml:space="preserve"> /</t>
    </r>
    <r>
      <rPr>
        <i/>
        <sz val="8"/>
        <rFont val="Arial"/>
        <family val="2"/>
      </rPr>
      <t xml:space="preserve"> Includes the current purchases and capital expenses</t>
    </r>
  </si>
  <si>
    <r>
      <rPr>
        <b/>
        <sz val="8"/>
        <rFont val="Arial"/>
        <family val="2"/>
      </rPr>
      <t>Nota</t>
    </r>
    <r>
      <rPr>
        <sz val="8"/>
        <rFont val="Arial"/>
        <family val="2"/>
      </rPr>
      <t xml:space="preserve"> / </t>
    </r>
    <r>
      <rPr>
        <i/>
        <sz val="8"/>
        <rFont val="Arial"/>
        <family val="2"/>
      </rPr>
      <t>Note:</t>
    </r>
  </si>
  <si>
    <r>
      <t xml:space="preserve">Tidak / </t>
    </r>
    <r>
      <rPr>
        <i/>
        <sz val="8"/>
        <rFont val="Arial"/>
        <family val="2"/>
      </rPr>
      <t>No</t>
    </r>
  </si>
  <si>
    <t>310062</t>
  </si>
  <si>
    <t>Adakah pertubuhan ini membuat pesanan (pembelian) barangan atau perkhidmatan menggunakan e-dagang?</t>
  </si>
  <si>
    <t>Sila nyatakan peratusan pendapatan e-dagang mengikut jenis pasaran</t>
  </si>
  <si>
    <t>A.19</t>
  </si>
  <si>
    <t>Sila nyatakan peratusan pendapatan e-dagang mengikut jenis pelanggan</t>
  </si>
  <si>
    <t>A.18</t>
  </si>
  <si>
    <t>A.17</t>
  </si>
  <si>
    <t xml:space="preserve">    For internet orders received on behalf of other organisations, include only fees or commissions earned</t>
  </si>
  <si>
    <t xml:space="preserve">    Bagi pesanan internet yang diterima bagi pihak organisasi lain, sila lapor hanya yuran atau komisen yang diterima</t>
  </si>
  <si>
    <t>or services via e-commerce</t>
  </si>
  <si>
    <t>Please indicate an estimate of the percentage of total income that receive orders from sales of goods</t>
  </si>
  <si>
    <t>atau perkhidmatan menggunakan e-dagang</t>
  </si>
  <si>
    <t>Sila nyatakan anggaran peratusan jumlah pendapatan yang diterima daripada jualan barangan</t>
  </si>
  <si>
    <t>A.16</t>
  </si>
  <si>
    <t>310043</t>
  </si>
  <si>
    <t>Adakah pertubuhan ini menerima pesanan (jualan) barangan atau perkhidmatan menggunakan e-dagang?</t>
  </si>
  <si>
    <t>A.15</t>
  </si>
  <si>
    <t>Cash on delivery</t>
  </si>
  <si>
    <t>Bayaran tunai semasa penghantaran</t>
  </si>
  <si>
    <t>3101</t>
  </si>
  <si>
    <t>A.14</t>
  </si>
  <si>
    <t>Rangkaian persendirian yang ditetapkan (cth. extranet, EDI)</t>
  </si>
  <si>
    <t>Website owned by your establishment</t>
  </si>
  <si>
    <t>Laman web kepunyaan sendiri</t>
  </si>
  <si>
    <t>(May choose more than one)</t>
  </si>
  <si>
    <t>A.13</t>
  </si>
  <si>
    <t>310036</t>
  </si>
  <si>
    <t>A.12</t>
  </si>
  <si>
    <t>A.11</t>
  </si>
  <si>
    <t>Usage of internet and 5G technology necessity</t>
  </si>
  <si>
    <t>Keperluan penggunaan internet dan teknologi 5G</t>
  </si>
  <si>
    <t>Internet mudah alih dan teknologi (cth. jalur lebar mudah alih, komputer riba, telefon pintar, tablet dsb.)</t>
  </si>
  <si>
    <t>Website</t>
  </si>
  <si>
    <t>Laman web</t>
  </si>
  <si>
    <t>A.10</t>
  </si>
  <si>
    <t xml:space="preserve">  Penggunaan Teknologi Maklumat dan Komunikasi (TMK) (samb.)</t>
  </si>
  <si>
    <t>33</t>
  </si>
  <si>
    <t>(m)</t>
  </si>
  <si>
    <t>32</t>
  </si>
  <si>
    <t>Latihan untuk kakitangan (cth. aplikasi e-pembelajaran yang didapati melalui intranet atau daripada laman web)</t>
  </si>
  <si>
    <t>(l)</t>
  </si>
  <si>
    <t>Pemberitahuan jawatan kosong dalaman atau luaran</t>
  </si>
  <si>
    <t>computer games and other online services such as computer related services or information services)</t>
  </si>
  <si>
    <t>Delivering online products (refers to products delivered via the internet in digital form, e.g., reports, software,</t>
  </si>
  <si>
    <t>berkaitan komputer atau perkhidmatan maklumat)</t>
  </si>
  <si>
    <t>digital, cth. laporan, perisian, permainan komputer dan perkhidmatan lain atas talian seperti perkhidmatan</t>
  </si>
  <si>
    <t>Penghantaran produk secara dalam talian (merujuk kepada produk yang dihantar melalui internet dalam bentuk</t>
  </si>
  <si>
    <t>Providing customer service</t>
  </si>
  <si>
    <t>Penyediaan perkhidmatan pelanggan</t>
  </si>
  <si>
    <t>Mengakses perkhidmatan kewangan yang lain (cth. pembelian insurans)</t>
  </si>
  <si>
    <t>Perbankan melalui internet</t>
  </si>
  <si>
    <t>Liaise with government organisations (includes downloading / requesting forms, making online payments)</t>
  </si>
  <si>
    <t>Getting information from government organisations</t>
  </si>
  <si>
    <t>Mendapatkan maklumat daripada organisasi kerajaan</t>
  </si>
  <si>
    <t>Getting information about goods or services</t>
  </si>
  <si>
    <t>Mendapatkan maklumat berkenaan barangan atau perkhidmatan</t>
  </si>
  <si>
    <t>Sending information or instant messaging</t>
  </si>
  <si>
    <t>Menghantar informasi atau pesanan dengan segera</t>
  </si>
  <si>
    <t>Sending or receiving email</t>
  </si>
  <si>
    <t>Menghantar atau menerima e-mel</t>
  </si>
  <si>
    <t>What is the purpose of this establishment using the internet? (May choose more than one)</t>
  </si>
  <si>
    <t>Apakah tujuan penggunaan internet di pertubuhan ini? (Boleh pilih lebih daripada satu)</t>
  </si>
  <si>
    <t>A.9</t>
  </si>
  <si>
    <t xml:space="preserve">    </t>
  </si>
  <si>
    <t xml:space="preserve">Termasuk
                  </t>
  </si>
  <si>
    <t>E-Pasaran (cth. Lazada, Zalora, Shopee)</t>
  </si>
  <si>
    <t>Presence on another entity's website</t>
  </si>
  <si>
    <t>Laman web di entiti lain</t>
  </si>
  <si>
    <t>Website owned by this establishment</t>
  </si>
  <si>
    <t>310017</t>
  </si>
  <si>
    <t>A.8</t>
  </si>
  <si>
    <t>Wide area network (WAN)</t>
  </si>
  <si>
    <t>Rangkaian kawasan luas</t>
  </si>
  <si>
    <t>Wireless local area network (WLAN)</t>
  </si>
  <si>
    <t>Rangkaian kawasan setempat tanpa wayar</t>
  </si>
  <si>
    <t>Local area network (LAN)</t>
  </si>
  <si>
    <t>Rangkaian kawasan setempat</t>
  </si>
  <si>
    <t>Extranet between your business and other organisations (include related businesses)</t>
  </si>
  <si>
    <t>Extranet di antara perniagaan anda dan organisasi lain (termasuk perniagaan yang berkenaan)</t>
  </si>
  <si>
    <t>Intranet within your business</t>
  </si>
  <si>
    <t>Intranet dalam perniagaan anda</t>
  </si>
  <si>
    <t>A.7</t>
  </si>
  <si>
    <t xml:space="preserve">  Usage of Information and Communication Technology (ICT) (cont'd)</t>
  </si>
  <si>
    <t>A.6</t>
  </si>
  <si>
    <t>A.5</t>
  </si>
  <si>
    <t>A.4</t>
  </si>
  <si>
    <r>
      <rPr>
        <b/>
        <sz val="8"/>
        <rFont val="Arial"/>
        <family val="2"/>
      </rPr>
      <t>Tidak /</t>
    </r>
    <r>
      <rPr>
        <i/>
        <sz val="8"/>
        <rFont val="Arial"/>
        <family val="2"/>
      </rPr>
      <t xml:space="preserve"> No</t>
    </r>
  </si>
  <si>
    <r>
      <rPr>
        <b/>
        <sz val="8"/>
        <rFont val="Arial"/>
        <family val="2"/>
      </rPr>
      <t xml:space="preserve">Ya / </t>
    </r>
    <r>
      <rPr>
        <i/>
        <sz val="8"/>
        <rFont val="Arial"/>
        <family val="2"/>
      </rPr>
      <t>Yes</t>
    </r>
  </si>
  <si>
    <t>Did this establishment use the internet for business purposes?</t>
  </si>
  <si>
    <t>Adakah pertubuhan ini menggunakan internet untuk tujuan perniagaan?</t>
  </si>
  <si>
    <t>A.3</t>
  </si>
  <si>
    <t>A.2</t>
  </si>
  <si>
    <t>A.1</t>
  </si>
  <si>
    <t xml:space="preserve">  Usage of Information and Communication Technology (ICT)</t>
  </si>
  <si>
    <t xml:space="preserve">  Penggunaan Teknologi Maklumat dan Komunikasi (TMK)</t>
  </si>
  <si>
    <t>DIGITAL ECONOMIC MODULE</t>
  </si>
  <si>
    <r>
      <rPr>
        <b/>
        <sz val="9"/>
        <rFont val="Arial"/>
        <family val="2"/>
      </rPr>
      <t>TEMPOH LAPORAN</t>
    </r>
    <r>
      <rPr>
        <sz val="9"/>
        <rFont val="Arial"/>
        <family val="2"/>
      </rPr>
      <t xml:space="preserve"> / </t>
    </r>
    <r>
      <rPr>
        <i/>
        <sz val="9"/>
        <rFont val="Arial"/>
        <family val="2"/>
      </rPr>
      <t>REPORTING PERIOD</t>
    </r>
  </si>
  <si>
    <t>Not applicable</t>
  </si>
  <si>
    <t>Tidak berkenaan</t>
  </si>
  <si>
    <t>Export’s facilities</t>
  </si>
  <si>
    <t>Insuran</t>
  </si>
  <si>
    <t>Kad kredit</t>
  </si>
  <si>
    <t>Deposit account</t>
  </si>
  <si>
    <t>Akaun deposit</t>
  </si>
  <si>
    <t>Adakah pertubuhan ini memiliki / menggunakan fasiliti dan produk kewangan berikut bagi tujuan perniagaan?</t>
  </si>
  <si>
    <t>Financing using the online platform (crowdfunding platform)</t>
  </si>
  <si>
    <t xml:space="preserve">Pembiayaan yang menggunakan platform dalam talian (platform pendanaan masyarakat) </t>
  </si>
  <si>
    <t>Financing from micro credit institutions (Amanah Ikhtiar Malaysia, TEKUN etc.)</t>
  </si>
  <si>
    <t>Pembiayaan daripada institusi kredit mikro (Amanah Ikhtiar Malaysia, TEKUN dsb.)</t>
  </si>
  <si>
    <t>Borrowing from friends or relatives</t>
  </si>
  <si>
    <t>Pinjaman daripada rakan-rakan atau saudara-mara</t>
  </si>
  <si>
    <t>business owner</t>
  </si>
  <si>
    <t>Retained earnings / internally generated funds / shareholders’ own contribution / personal savings of</t>
  </si>
  <si>
    <t>Pendapatan terkumpul / dana dalaman / sumbangan daripada pemegang saham / simpanan peribadi pemilik perniagaan</t>
  </si>
  <si>
    <t>non-governmental organisations / informal arrangements</t>
  </si>
  <si>
    <t xml:space="preserve">Financing from suppliers / trade credit owing to suppliers / individuals unrelated to the establishment or its owner ’angels’  / </t>
  </si>
  <si>
    <t>Pembiayaan daripada pembekal / kredit perdagangan daripada pembekal / individu yang tiada hubungan</t>
  </si>
  <si>
    <t xml:space="preserve">Financing from co-operatives </t>
  </si>
  <si>
    <t>Pembiayaan daripada koperasi</t>
  </si>
  <si>
    <t xml:space="preserve">usaha niaga / pemberi pinjam wang berlesen / kedai dan pemegang pajak gadai termasuk Ar-Rahnu </t>
  </si>
  <si>
    <t>Pembiayaan daripada syarikat pajakan / syarikat pemfaktoran / syarikat kredit / syarikat modal</t>
  </si>
  <si>
    <t>Grants or financing from government agencies</t>
  </si>
  <si>
    <t>Geran atau pembiayaan daripada agensi kerajaan</t>
  </si>
  <si>
    <t>Financing from development financial institutions (SME Bank, Agrobank etc.)</t>
  </si>
  <si>
    <t xml:space="preserve">Pembiayaan daripada institusi kewangan pembangunan (SME Bank, Agrobank dsb.)  </t>
  </si>
  <si>
    <t xml:space="preserve">Financing from banks </t>
  </si>
  <si>
    <t>Pembiayaan daripada bank</t>
  </si>
  <si>
    <t>(NOTE: Include any sources used, regardless of when it was authorised or obtained)</t>
  </si>
  <si>
    <t>(NOTA: Termasuk sebarang sumber yang digunakan, tanpa mengira bila ia diluluskan atau diperoleh)</t>
  </si>
  <si>
    <t xml:space="preserve">Others  </t>
  </si>
  <si>
    <t>B</t>
  </si>
  <si>
    <t>Purchase a business</t>
  </si>
  <si>
    <t>Membeli perniagaan</t>
  </si>
  <si>
    <t>Research and product development</t>
  </si>
  <si>
    <t>Penyelidikan dan pembangunan produk</t>
  </si>
  <si>
    <t>Debt consolidation / refinancing</t>
  </si>
  <si>
    <t xml:space="preserve">Penyatuan hutang / pembiayaan semula </t>
  </si>
  <si>
    <t>Purchase / lease of equipment / machinery / vehicles / computer hardware and software</t>
  </si>
  <si>
    <t xml:space="preserve">Pembelian / penyewaan peralatan / mesin / kenderaan / perkakasan dan perisian komputer  </t>
  </si>
  <si>
    <t>Purchase / lease of land / building (include extension and renovation)</t>
  </si>
  <si>
    <t xml:space="preserve">Pembelian / penyewaan tanah / bangunan (termasuk pembesaran dan pengubahsuaian)  </t>
  </si>
  <si>
    <t>Improvement / upgrade of production processes</t>
  </si>
  <si>
    <t xml:space="preserve">Penambahbaikan / naik taraf proses pengeluaran  </t>
  </si>
  <si>
    <t>Working capital (stocks, raw materials, labour costs etc.)</t>
  </si>
  <si>
    <t xml:space="preserve">Modal kerja (stok, bahan mentah, kos pekerja dsb.)  </t>
  </si>
  <si>
    <t>What were the purpose of the financing? (May choose more than one)</t>
  </si>
  <si>
    <t>Apakah tujuan pembiayaan yang dipohon? (Boleh pilih lebih daripada satu)</t>
  </si>
  <si>
    <t>B.3</t>
  </si>
  <si>
    <t>B.2</t>
  </si>
  <si>
    <t>venture capital and equity financing)</t>
  </si>
  <si>
    <t xml:space="preserve">others, any application for financing, loans, lines of credit, credit cards, credit from suppliers, government grants / loans, </t>
  </si>
  <si>
    <t xml:space="preserve">Did this establishment apply for any new or additional external financing for business purposes?  (External financing include among </t>
  </si>
  <si>
    <t>kad kredit, kredit daripada pembekal, geran / pinjaman kerajaan, modal usaha niaga dan pembiayaan ekuiti)</t>
  </si>
  <si>
    <t xml:space="preserve">(Pembiayaan daripada luar antaranya termasuk sebarang permohonan untuk pembiayaan, pinjaman, kemudahan kredit, </t>
  </si>
  <si>
    <t xml:space="preserve">Adakah pertubuhan ini memohon sebarang pembiayaan baharu atau tambahan daripada luar untuk tujuan perniagaan? </t>
  </si>
  <si>
    <t>B.1</t>
  </si>
  <si>
    <t>ACCESS TO FINANCING</t>
  </si>
  <si>
    <t>KEMUDAHAN PEMBIAYAAN</t>
  </si>
  <si>
    <t>D.1</t>
  </si>
  <si>
    <t>D</t>
  </si>
  <si>
    <t>Clerical support workers</t>
  </si>
  <si>
    <t>Pekerja sokongan perkeranian</t>
  </si>
  <si>
    <t>Juruteknik dan profesional bersekutu</t>
  </si>
  <si>
    <t>Researcher</t>
  </si>
  <si>
    <t>Penyelidik</t>
  </si>
  <si>
    <t>Annual salaries &amp; wages</t>
  </si>
  <si>
    <t>Number of workers</t>
  </si>
  <si>
    <t>Gaji &amp; upah tahunan</t>
  </si>
  <si>
    <t>Bilangan Pekerja</t>
  </si>
  <si>
    <t>Please state the information of employee involved with R&amp;D</t>
  </si>
  <si>
    <t>Sila nyatakan maklumat pekerja yang terlibat dengan R&amp;D</t>
  </si>
  <si>
    <t>INNOVATION AND RESEARCH &amp; DEVELOPMENT (cont'd)</t>
  </si>
  <si>
    <t>INOVASI DAN PENYELIDIKAN &amp; PEMBANGUNAN (samb.)</t>
  </si>
  <si>
    <t>C</t>
  </si>
  <si>
    <t>Experimental development</t>
  </si>
  <si>
    <t xml:space="preserve">Pembangunan eksperimental </t>
  </si>
  <si>
    <t>Applied research</t>
  </si>
  <si>
    <t>Penyelidikan gunaan</t>
  </si>
  <si>
    <t>Basic research</t>
  </si>
  <si>
    <t>Penyelidikan asas</t>
  </si>
  <si>
    <t>Please indicate the percentage by type of R&amp;D activity</t>
  </si>
  <si>
    <t>Other funds (please specify)</t>
  </si>
  <si>
    <t>Dana lain (sila nyatakan)</t>
  </si>
  <si>
    <t>Foreign funds</t>
  </si>
  <si>
    <t>Dana luar negara</t>
  </si>
  <si>
    <t>Institusi Pengajian Tinggi</t>
  </si>
  <si>
    <t>Government</t>
  </si>
  <si>
    <t>Kerajaan</t>
  </si>
  <si>
    <t>Private companies</t>
  </si>
  <si>
    <t>Syarikat Swasta</t>
  </si>
  <si>
    <t>Owned funds</t>
  </si>
  <si>
    <t>Dana sendiri</t>
  </si>
  <si>
    <t>C.10</t>
  </si>
  <si>
    <t>Vehicles, plant, software, machinery &amp; equipment</t>
  </si>
  <si>
    <t>Kenderaan, loji, perisian, jentera &amp; peralatan</t>
  </si>
  <si>
    <t>Land, building &amp; other structures</t>
  </si>
  <si>
    <t>Tanah, bangunan &amp; struktur lain</t>
  </si>
  <si>
    <t>C.9</t>
  </si>
  <si>
    <t>Other recurrent cost</t>
  </si>
  <si>
    <t>Kos berulang lain</t>
  </si>
  <si>
    <t>Operating cost</t>
  </si>
  <si>
    <t>Kos operasi</t>
  </si>
  <si>
    <t>Labour cost</t>
  </si>
  <si>
    <t>Kos buruh</t>
  </si>
  <si>
    <t>C.8</t>
  </si>
  <si>
    <t>C.7</t>
  </si>
  <si>
    <t>C.6</t>
  </si>
  <si>
    <t>None</t>
  </si>
  <si>
    <t>Tiada</t>
  </si>
  <si>
    <t>C.5</t>
  </si>
  <si>
    <t>C.4</t>
  </si>
  <si>
    <t>Institution of Higher Education</t>
  </si>
  <si>
    <t>C.3</t>
  </si>
  <si>
    <t>Copyright</t>
  </si>
  <si>
    <t>Hakcipta</t>
  </si>
  <si>
    <t>Trademark (include: Registered / protected brand name)</t>
  </si>
  <si>
    <t>Cap dagangan (termasuk: Jenama yang didaftarkan / dilindungi)</t>
  </si>
  <si>
    <t>Paten</t>
  </si>
  <si>
    <t>Adakah pertubuhan ini mempunyai Sistem Perlindungan Harta Intelek (HI)? (Boleh pilih lebih daripada satu)</t>
  </si>
  <si>
    <t>C.2</t>
  </si>
  <si>
    <r>
      <rPr>
        <b/>
        <sz val="8"/>
        <rFont val="Arial"/>
        <family val="2"/>
      </rPr>
      <t xml:space="preserve">Tiada / </t>
    </r>
    <r>
      <rPr>
        <i/>
        <sz val="8"/>
        <rFont val="Arial"/>
        <family val="2"/>
      </rPr>
      <t>None</t>
    </r>
  </si>
  <si>
    <t xml:space="preserve">Halal </t>
  </si>
  <si>
    <t>C.1</t>
  </si>
  <si>
    <t>Name of country</t>
  </si>
  <si>
    <t>E.3</t>
  </si>
  <si>
    <r>
      <rPr>
        <b/>
        <sz val="8"/>
        <rFont val="Arial"/>
        <family val="2"/>
      </rPr>
      <t xml:space="preserve">Tidak / </t>
    </r>
    <r>
      <rPr>
        <i/>
        <sz val="8"/>
        <rFont val="Arial"/>
        <family val="2"/>
      </rPr>
      <t>No</t>
    </r>
  </si>
  <si>
    <t>E.2</t>
  </si>
  <si>
    <t>Services</t>
  </si>
  <si>
    <t>Perkhidmatan</t>
  </si>
  <si>
    <t>Goods</t>
  </si>
  <si>
    <t>Barangan</t>
  </si>
  <si>
    <r>
      <rPr>
        <b/>
        <sz val="8"/>
        <rFont val="Arial"/>
        <family val="2"/>
      </rPr>
      <t>Import</t>
    </r>
    <r>
      <rPr>
        <sz val="8"/>
        <rFont val="Arial"/>
        <family val="2"/>
      </rPr>
      <t xml:space="preserve"> /</t>
    </r>
    <r>
      <rPr>
        <i/>
        <sz val="8"/>
        <rFont val="Arial"/>
        <family val="2"/>
      </rPr>
      <t xml:space="preserve"> Imports</t>
    </r>
  </si>
  <si>
    <t>E.1</t>
  </si>
  <si>
    <t>E</t>
  </si>
  <si>
    <t>Glass</t>
  </si>
  <si>
    <t>Kaca</t>
  </si>
  <si>
    <t>Metal</t>
  </si>
  <si>
    <t>Besi</t>
  </si>
  <si>
    <t>Rubber</t>
  </si>
  <si>
    <t>Getah</t>
  </si>
  <si>
    <t>Kertas</t>
  </si>
  <si>
    <t>Textiles</t>
  </si>
  <si>
    <t>Plastics</t>
  </si>
  <si>
    <t>Tekstil</t>
  </si>
  <si>
    <t>Plastik</t>
  </si>
  <si>
    <t>F.9</t>
  </si>
  <si>
    <t>F.8</t>
  </si>
  <si>
    <t>F.7</t>
  </si>
  <si>
    <t>F.6</t>
  </si>
  <si>
    <t>Surface water</t>
  </si>
  <si>
    <t>Air permukaan</t>
  </si>
  <si>
    <t>F.5</t>
  </si>
  <si>
    <t>F</t>
  </si>
  <si>
    <t>F.4</t>
  </si>
  <si>
    <t>F.3</t>
  </si>
  <si>
    <t>F.2</t>
  </si>
  <si>
    <t>F.1</t>
  </si>
  <si>
    <t>PLC / SCADA</t>
  </si>
  <si>
    <t>Robotics / Autonomous Devices</t>
  </si>
  <si>
    <t>Networking</t>
  </si>
  <si>
    <t>Programming / Computer Science</t>
  </si>
  <si>
    <t>AR / VR Content Creation</t>
  </si>
  <si>
    <t>Big Data Analytics / Data Analytics</t>
  </si>
  <si>
    <t>Cybersecurity</t>
  </si>
  <si>
    <t>Artificial Intelligence / Machine Learning / Deep Learning</t>
  </si>
  <si>
    <t>Financial resources</t>
  </si>
  <si>
    <t>Human resources</t>
  </si>
  <si>
    <t>If Yes, what is the percentage of the following resources will be allocated to make the plan a success?</t>
  </si>
  <si>
    <t>Jika Ya, berapa peratusan sumber berikut akan diperuntukkan untuk menjayakan pelan tersebut?</t>
  </si>
  <si>
    <t>CIDB</t>
  </si>
  <si>
    <t>(o)</t>
  </si>
  <si>
    <t>Bank Negara Malaysia</t>
  </si>
  <si>
    <t>MOF</t>
  </si>
  <si>
    <t>(n)</t>
  </si>
  <si>
    <t>Bank Pembangunan</t>
  </si>
  <si>
    <t>MIGHT</t>
  </si>
  <si>
    <t>MATRADE</t>
  </si>
  <si>
    <t>MIDF</t>
  </si>
  <si>
    <t>KPM</t>
  </si>
  <si>
    <t>MIDA</t>
  </si>
  <si>
    <t>HRDF</t>
  </si>
  <si>
    <t>MOSTI</t>
  </si>
  <si>
    <t>EXIM Bank</t>
  </si>
  <si>
    <t>MITI</t>
  </si>
  <si>
    <t>Capital expenditure (e.g. land, building, vehicles, plant, software, machinery, equipment)</t>
  </si>
  <si>
    <t>Perbelanjaan modal (cth. tanah, bangunan, kenderaan, loji, perisian, jentera, peralatan)</t>
  </si>
  <si>
    <t>Current expenditure (e.g. labour cost and operating cost)</t>
  </si>
  <si>
    <t>Perbelanjaan semasa (cth. kos buruh dan kos operasi)</t>
  </si>
  <si>
    <t>Please indicate the percentage (%) of expenses related to smart operating by the following categories:</t>
  </si>
  <si>
    <t>Sila nyatakan peratus (%) perbelanjaan berkaitan operasi pintar mengikut kategori berikut:</t>
  </si>
  <si>
    <t>G</t>
  </si>
  <si>
    <t>Raw materials cost</t>
  </si>
  <si>
    <t>Kos bahan mentah</t>
  </si>
  <si>
    <t>Marketing</t>
  </si>
  <si>
    <t>Pemasaran</t>
  </si>
  <si>
    <t>Foreign worker</t>
  </si>
  <si>
    <t>Pekerja asing</t>
  </si>
  <si>
    <t>ii)</t>
  </si>
  <si>
    <t>Local worker</t>
  </si>
  <si>
    <t>Pekerja tempatan</t>
  </si>
  <si>
    <t>i)</t>
  </si>
  <si>
    <t>Productivity</t>
  </si>
  <si>
    <t>Produktiviti</t>
  </si>
  <si>
    <t>Operation cost</t>
  </si>
  <si>
    <t>Revenue</t>
  </si>
  <si>
    <t>Hasil</t>
  </si>
  <si>
    <t>Decline</t>
  </si>
  <si>
    <t>No change</t>
  </si>
  <si>
    <t>Improve</t>
  </si>
  <si>
    <t>Menurun</t>
  </si>
  <si>
    <t>Tiada perubahan</t>
  </si>
  <si>
    <t>Meningkat</t>
  </si>
  <si>
    <t>How smart operating affect this establishment?</t>
  </si>
  <si>
    <t>Bagaimana operasi pintar mempengaruhi pertubuhan ini?</t>
  </si>
  <si>
    <t>Transform and survive as a manufacturer</t>
  </si>
  <si>
    <t>Follow the global trend of Fourth Industrial Revolution</t>
  </si>
  <si>
    <t>Eligible for government incentives</t>
  </si>
  <si>
    <t>Increase productivity level and products quality</t>
  </si>
  <si>
    <t>If Yes, what is the main objective of this establishment adopting the Smart Operating Concept? (Please select top three objectives)</t>
  </si>
  <si>
    <t>Jika Ya, apakah objektif utama pertubuhan ini mengamalkan Konsep Operasi Pintar? (Sila pilih tiga objektif utama)</t>
  </si>
  <si>
    <t>Simulation</t>
  </si>
  <si>
    <t>Penyelesaian makmal</t>
  </si>
  <si>
    <t>Artificial Intelligence</t>
  </si>
  <si>
    <t>Prototyping</t>
  </si>
  <si>
    <t>Prototaip</t>
  </si>
  <si>
    <t>Big Data Analytics</t>
  </si>
  <si>
    <t>Computer-Aided Design (CAD)</t>
  </si>
  <si>
    <t>Customer Relationship Management (CRM)</t>
  </si>
  <si>
    <t>(p)</t>
  </si>
  <si>
    <t>Human resources management</t>
  </si>
  <si>
    <t>Finance &amp; Accounting</t>
  </si>
  <si>
    <t>Presentation (Powerpoint, Keynote, Prezi, etc.)</t>
  </si>
  <si>
    <t>Pembentangan (Powerpoint, Keynote, Prezi, dll.)</t>
  </si>
  <si>
    <t>Spreadsheet (MS Excel, Numbers, etc.)</t>
  </si>
  <si>
    <t>Automated Material Handling</t>
  </si>
  <si>
    <t>Additive Manufacturing (3D Printing, rapid prototyping, etc.)</t>
  </si>
  <si>
    <t>Supply Chain Management (SCM)</t>
  </si>
  <si>
    <t>Nanotechnology</t>
  </si>
  <si>
    <t>Nanoteknologi</t>
  </si>
  <si>
    <t>G.2</t>
  </si>
  <si>
    <t>Manual</t>
  </si>
  <si>
    <t>Semi-automation</t>
  </si>
  <si>
    <t>Automasi mod campuran</t>
  </si>
  <si>
    <t>Automasi Pintar (Bersepadu)</t>
  </si>
  <si>
    <t>G.1</t>
  </si>
  <si>
    <t>H</t>
  </si>
  <si>
    <t>H.3</t>
  </si>
  <si>
    <t>Pembinaan lain kecuali pembangunan tanah</t>
  </si>
  <si>
    <t>090501</t>
  </si>
  <si>
    <t>0905</t>
  </si>
  <si>
    <t>Sila tandakan (X) jenis platform yang digunakan oleh pertubuhan ini untuk urusniaga jualan atau pembelian menggunakan internet</t>
  </si>
  <si>
    <t>Please mark (X) the type of platform that this establishment used for sales or purchases transaction using internet</t>
  </si>
  <si>
    <t>Sila tandakan (X) medium pembayaran yang digunakan oleh pertubuhan ini bagi urusniaga menggunakan internet</t>
  </si>
  <si>
    <t>Please mark (X) the method of payment that this establishment used for transactions using internet. (May choose more than one)</t>
  </si>
  <si>
    <t>E.4</t>
  </si>
  <si>
    <t>E.5</t>
  </si>
  <si>
    <t>E.6</t>
  </si>
  <si>
    <t>E.7</t>
  </si>
  <si>
    <t>PENERIMAGUNAAN TEKNOLOGI</t>
  </si>
  <si>
    <t>TECHNOLOGY ADAPTION</t>
  </si>
  <si>
    <t>Sila tandakan (X) teknologi atau penyelesaian yang digunakan oleh pertubuhan ini (Boleh pilih lebih daripada satu)</t>
  </si>
  <si>
    <t>PENERIMAGUNAAN TEKNOLOGI (samb.)</t>
  </si>
  <si>
    <t>TECHNOLOGY ADAPTION (cont'd)</t>
  </si>
  <si>
    <t>Jika Ya, sila tandakan (X) bidang pemahiran semula dan peningkatan kemahiran yang dirancang untuk pekerja pertubuhan ini (Boleh pilih lebih daripada satu)</t>
  </si>
  <si>
    <t>AFFILIATE ASING</t>
  </si>
  <si>
    <t>Sila nyatakan bilangan affiliate mengikut negara</t>
  </si>
  <si>
    <t>Please state the number of affiliate by country</t>
  </si>
  <si>
    <t>PERKHIDMATAN DAN PERALATAN MINYAK &amp; GAS (OGSE)</t>
  </si>
  <si>
    <t>OIL &amp; GAS SERVICES AND EQUIPMENT (OGSE)</t>
  </si>
  <si>
    <t>H.1</t>
  </si>
  <si>
    <t>Adakah pertubuhan terlibat dengan aktiviti Perkhidmatan dan Peralatan Minyak &amp; Gas (OGSE)? Sila tanda (X) dalam satu kotak sahaja</t>
  </si>
  <si>
    <t>H.2</t>
  </si>
  <si>
    <t>Sila senaraikan 5 aktiviti utama yang terlibat dengan OGSE. Rujuk senarai aktiviti teras dalam kriteria kelayakan</t>
  </si>
  <si>
    <t>Please list up to 5 main activities involved in OGSE. Refer to the list of core activities in eligibility criteria</t>
  </si>
  <si>
    <t>Sila nyatakan nilai pendapatan yang diterima daripada aktiviti OGSE</t>
  </si>
  <si>
    <t>Poskod</t>
  </si>
  <si>
    <t>Postcode</t>
  </si>
  <si>
    <t>Changes towards automation</t>
  </si>
  <si>
    <r>
      <t xml:space="preserve">Kerjasama tuan dalam menjayakan banci ini amatlah dihargai / </t>
    </r>
    <r>
      <rPr>
        <i/>
        <sz val="8"/>
        <rFont val="Arial"/>
        <family val="2"/>
      </rPr>
      <t>Your cooperation in ensuring the success of this census is vey much appreciated</t>
    </r>
  </si>
  <si>
    <t>Jika modal berbayar pertubuhan ini dipegang melebihi 50 peratus oleh syarikat / individu di luar negara,</t>
  </si>
  <si>
    <r>
      <t xml:space="preserve">secara langsung atau tidak langsung, </t>
    </r>
    <r>
      <rPr>
        <b/>
        <u/>
        <sz val="8"/>
        <rFont val="Arial"/>
        <family val="2"/>
      </rPr>
      <t>sila nyatakan negara syarikat induk</t>
    </r>
  </si>
  <si>
    <r>
      <t xml:space="preserve">Nilai buku bersih seperti pada awal tahun kewangan            </t>
    </r>
    <r>
      <rPr>
        <b/>
        <i/>
        <sz val="8"/>
        <rFont val="Arial"/>
        <family val="2"/>
      </rPr>
      <t xml:space="preserve">                      </t>
    </r>
  </si>
  <si>
    <t>Net book value as at beginning of financial year</t>
  </si>
  <si>
    <t>Nilai buku bersih seperti  pada hujung tahun kewangan</t>
  </si>
  <si>
    <t>HOURS WORKED DURING THE REFERENCE YEAR</t>
  </si>
  <si>
    <t>PEROLEHAN / PENDAPATAN (samb.)</t>
  </si>
  <si>
    <t>Nilai yang dilaporkan di medan 080016 TIDAK boleh melebihi 5% daripada nilai di medan 080089</t>
  </si>
  <si>
    <t>Value reported in field 080016 must NOT be greater than 5% of field 080089</t>
  </si>
  <si>
    <t>Product changes</t>
  </si>
  <si>
    <t>If "YES" please mark (X) type of web presence of this establishment. (May choose more than one)</t>
  </si>
  <si>
    <t>Adakah pertubuhan ini sudah mempunyai perancangan untuk kemahiran semula dan peningkatan kemahiran pekerjanya?</t>
  </si>
  <si>
    <t>atau pada tempoh gaji terakhir</t>
  </si>
  <si>
    <t>or during the last pay period</t>
  </si>
  <si>
    <r>
      <t xml:space="preserve">Annual Salaries &amp; Wages *
</t>
    </r>
    <r>
      <rPr>
        <b/>
        <sz val="8"/>
        <rFont val="Arial"/>
        <family val="2"/>
      </rPr>
      <t>RM</t>
    </r>
  </si>
  <si>
    <t xml:space="preserve"> Malaysian citizen                       </t>
  </si>
  <si>
    <t xml:space="preserve"> Non-Malaysian citizen</t>
  </si>
  <si>
    <t>Malaysian citizen</t>
  </si>
  <si>
    <t>Non-Malaysian citizen</t>
  </si>
  <si>
    <t>Pekerja keluarga tanpa gaji (semua ahli keluarga</t>
  </si>
  <si>
    <t xml:space="preserve">      Professionals (except Reseacher)</t>
  </si>
  <si>
    <t xml:space="preserve">           Researcher</t>
  </si>
  <si>
    <t>Pekerja Kemahiran dan Pekerja Pertukangan</t>
  </si>
  <si>
    <t>yang berkaitan</t>
  </si>
  <si>
    <t>Craft and Related Trades Workers</t>
  </si>
  <si>
    <t>Paid employees (part-time)</t>
  </si>
  <si>
    <t>10-11</t>
  </si>
  <si>
    <t>0523</t>
  </si>
  <si>
    <t>0515</t>
  </si>
  <si>
    <t>0516</t>
  </si>
  <si>
    <t>0518</t>
  </si>
  <si>
    <t>0528</t>
  </si>
  <si>
    <t>0529</t>
  </si>
  <si>
    <t>0517</t>
  </si>
  <si>
    <t>12-13</t>
  </si>
  <si>
    <r>
      <rPr>
        <b/>
        <sz val="8"/>
        <rFont val="Arial"/>
        <family val="2"/>
      </rPr>
      <t>(a) Mahir /</t>
    </r>
    <r>
      <rPr>
        <i/>
        <sz val="8"/>
        <rFont val="Arial"/>
        <family val="2"/>
      </rPr>
      <t xml:space="preserve"> Skilled</t>
    </r>
  </si>
  <si>
    <r>
      <rPr>
        <b/>
        <sz val="8"/>
        <rFont val="Arial"/>
        <family val="2"/>
      </rPr>
      <t>(a) Separa mahir /</t>
    </r>
    <r>
      <rPr>
        <i/>
        <sz val="8"/>
        <rFont val="Arial"/>
        <family val="2"/>
      </rPr>
      <t xml:space="preserve"> Semi skilled</t>
    </r>
  </si>
  <si>
    <t>Serial No</t>
  </si>
  <si>
    <t>010022</t>
  </si>
  <si>
    <t>010023</t>
  </si>
  <si>
    <t>010024</t>
  </si>
  <si>
    <t>010025</t>
  </si>
  <si>
    <t>010026</t>
  </si>
  <si>
    <t>010065</t>
  </si>
  <si>
    <t>010066</t>
  </si>
  <si>
    <t>010067</t>
  </si>
  <si>
    <t>Kod alamat pos</t>
  </si>
  <si>
    <t>Postal address code</t>
  </si>
  <si>
    <t>F010002</t>
  </si>
  <si>
    <t>F010003</t>
  </si>
  <si>
    <t>F010004</t>
  </si>
  <si>
    <t>F010005</t>
  </si>
  <si>
    <t>F010006</t>
  </si>
  <si>
    <t>F010007</t>
  </si>
  <si>
    <t>F010008</t>
  </si>
  <si>
    <t>F010009</t>
  </si>
  <si>
    <t>F010010</t>
  </si>
  <si>
    <t>F010011</t>
  </si>
  <si>
    <t>F010012</t>
  </si>
  <si>
    <t>F010013</t>
  </si>
  <si>
    <t>F010053</t>
  </si>
  <si>
    <t>F010016</t>
  </si>
  <si>
    <t>F010022</t>
  </si>
  <si>
    <t>F010023</t>
  </si>
  <si>
    <t>F010024</t>
  </si>
  <si>
    <t>F010025</t>
  </si>
  <si>
    <t>F010026</t>
  </si>
  <si>
    <t>F010027</t>
  </si>
  <si>
    <t>F010028</t>
  </si>
  <si>
    <t>F010029</t>
  </si>
  <si>
    <t>F010030</t>
  </si>
  <si>
    <t>F010031</t>
  </si>
  <si>
    <t>F010032</t>
  </si>
  <si>
    <t>F010033</t>
  </si>
  <si>
    <t>F010034</t>
  </si>
  <si>
    <t>F010035</t>
  </si>
  <si>
    <t>F010500</t>
  </si>
  <si>
    <t>F010501</t>
  </si>
  <si>
    <t>F010055</t>
  </si>
  <si>
    <t>F010056</t>
  </si>
  <si>
    <t>F010057</t>
  </si>
  <si>
    <t>F010058</t>
  </si>
  <si>
    <t>F010059</t>
  </si>
  <si>
    <t>F010065</t>
  </si>
  <si>
    <t>F010066</t>
  </si>
  <si>
    <t>F010067</t>
  </si>
  <si>
    <t>F010068</t>
  </si>
  <si>
    <t>F010069</t>
  </si>
  <si>
    <t>F020001</t>
  </si>
  <si>
    <t>F020002</t>
  </si>
  <si>
    <t>F020003</t>
  </si>
  <si>
    <t>F030001</t>
  </si>
  <si>
    <t>F030002</t>
  </si>
  <si>
    <t>F030003</t>
  </si>
  <si>
    <t>F030004</t>
  </si>
  <si>
    <t>F030005</t>
  </si>
  <si>
    <t>F030006</t>
  </si>
  <si>
    <t>F030007</t>
  </si>
  <si>
    <t>F030014</t>
  </si>
  <si>
    <t>F030015</t>
  </si>
  <si>
    <t>F030016</t>
  </si>
  <si>
    <t>F030017</t>
  </si>
  <si>
    <t>F030018</t>
  </si>
  <si>
    <t>F030019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</si>
  <si>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</si>
  <si>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</si>
  <si>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</si>
  <si>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</si>
  <si>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</si>
  <si>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</si>
  <si>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</si>
  <si>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</si>
  <si>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</si>
  <si>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</si>
  <si>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</si>
  <si>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</si>
  <si>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</si>
  <si>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</si>
  <si>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</si>
  <si>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</si>
  <si>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</si>
  <si>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</si>
  <si>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</si>
  <si>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</si>
  <si>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</si>
  <si>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</si>
  <si>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</si>
  <si>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</si>
  <si>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</si>
  <si>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</si>
  <si>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</si>
  <si>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</si>
  <si>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</si>
  <si>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</si>
  <si>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</si>
  <si>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</si>
  <si>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</si>
  <si>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</si>
  <si>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</si>
  <si>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</si>
  <si>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</si>
  <si>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</si>
  <si>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</si>
  <si>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</si>
  <si>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</si>
  <si>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</si>
  <si>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</si>
  <si>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</si>
  <si>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</si>
  <si>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</si>
  <si>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</si>
  <si>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</si>
  <si>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</si>
  <si>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</si>
  <si>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</si>
  <si>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</si>
  <si>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</si>
  <si>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</si>
  <si>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</si>
  <si>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</si>
  <si>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</si>
  <si>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</si>
  <si>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</si>
  <si>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</si>
  <si>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</si>
  <si>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</si>
  <si>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</si>
  <si>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</si>
  <si>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</si>
  <si>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</si>
  <si>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</si>
  <si>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</si>
  <si>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</si>
  <si>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</si>
  <si>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</si>
  <si>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</si>
  <si>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</si>
  <si>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</si>
  <si>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</si>
  <si>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</si>
  <si>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</si>
  <si>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</si>
  <si>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</si>
  <si>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</si>
  <si>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</si>
  <si>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</si>
  <si>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</si>
  <si>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</si>
  <si>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</si>
  <si>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</si>
  <si>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</si>
  <si>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</si>
  <si>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</si>
  <si>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</si>
  <si>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</si>
  <si>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</si>
  <si>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</si>
  <si>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</si>
  <si>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</si>
  <si>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</si>
  <si>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</si>
  <si>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</si>
  <si>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</si>
  <si>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</si>
  <si>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</si>
  <si>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</si>
  <si>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</si>
  <si>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</si>
  <si>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</si>
  <si>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</si>
  <si>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</si>
  <si>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</si>
  <si>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</si>
  <si>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</si>
  <si>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</si>
  <si>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</si>
  <si>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</si>
  <si>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</si>
  <si>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</si>
  <si>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</si>
  <si>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</si>
  <si>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</si>
  <si>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</si>
  <si>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</si>
  <si>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</si>
  <si>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</si>
  <si>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</si>
  <si>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</si>
  <si>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</si>
  <si>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</si>
  <si>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</si>
  <si>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</si>
  <si>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</si>
  <si>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</si>
  <si>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</si>
  <si>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</si>
  <si>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</si>
  <si>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</si>
  <si>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</si>
  <si>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</si>
  <si>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</si>
  <si>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</si>
  <si>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</si>
  <si>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</si>
  <si>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</si>
  <si>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</si>
  <si>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F041717</t>
  </si>
  <si>
    <t>F041718</t>
  </si>
  <si>
    <t>F041799</t>
  </si>
  <si>
    <t>F041801</t>
  </si>
  <si>
    <t>F041802</t>
  </si>
  <si>
    <t>F041803</t>
  </si>
  <si>
    <t>F041804</t>
  </si>
  <si>
    <t>F041806</t>
  </si>
  <si>
    <t>F041807</t>
  </si>
  <si>
    <t>F041808</t>
  </si>
  <si>
    <t>F041809</t>
  </si>
  <si>
    <t>F041810</t>
  </si>
  <si>
    <t>F041811</t>
  </si>
  <si>
    <t>F041812</t>
  </si>
  <si>
    <t>F041813</t>
  </si>
  <si>
    <t>F041814</t>
  </si>
  <si>
    <t>F041815</t>
  </si>
  <si>
    <t>F041816</t>
  </si>
  <si>
    <t>F041818</t>
  </si>
  <si>
    <t>F041899</t>
  </si>
  <si>
    <t>F041919</t>
  </si>
  <si>
    <t>F042019</t>
  </si>
  <si>
    <t>F042119</t>
  </si>
  <si>
    <t>F042219</t>
  </si>
  <si>
    <t>F042319</t>
  </si>
  <si>
    <t>F049919</t>
  </si>
  <si>
    <t>F052001</t>
  </si>
  <si>
    <t>F052002</t>
  </si>
  <si>
    <t>F052003</t>
  </si>
  <si>
    <t>F052004</t>
  </si>
  <si>
    <t>F052005</t>
  </si>
  <si>
    <t>F052006</t>
  </si>
  <si>
    <t>F052007</t>
  </si>
  <si>
    <t>F052008</t>
  </si>
  <si>
    <t>F052017</t>
  </si>
  <si>
    <t>F052018</t>
  </si>
  <si>
    <t>F052016</t>
  </si>
  <si>
    <t>F052012</t>
  </si>
  <si>
    <t>F052089</t>
  </si>
  <si>
    <t>F052013</t>
  </si>
  <si>
    <t>F052099</t>
  </si>
  <si>
    <t>F050601</t>
  </si>
  <si>
    <t>F050602</t>
  </si>
  <si>
    <t>F050603</t>
  </si>
  <si>
    <t>F050604</t>
  </si>
  <si>
    <t>F050605</t>
  </si>
  <si>
    <t>F050606</t>
  </si>
  <si>
    <t>F050607</t>
  </si>
  <si>
    <t>F050608</t>
  </si>
  <si>
    <t>F050617</t>
  </si>
  <si>
    <t>F050618</t>
  </si>
  <si>
    <t>F050616</t>
  </si>
  <si>
    <t>F050612</t>
  </si>
  <si>
    <t>F050689</t>
  </si>
  <si>
    <t>F050613</t>
  </si>
  <si>
    <t>F050699</t>
  </si>
  <si>
    <t>F050701</t>
  </si>
  <si>
    <t>F050702</t>
  </si>
  <si>
    <t>F050703</t>
  </si>
  <si>
    <t>F050704</t>
  </si>
  <si>
    <t>F050705</t>
  </si>
  <si>
    <t>F050706</t>
  </si>
  <si>
    <t>F050707</t>
  </si>
  <si>
    <t>F050708</t>
  </si>
  <si>
    <t>F050717</t>
  </si>
  <si>
    <t>F050718</t>
  </si>
  <si>
    <t>F050716</t>
  </si>
  <si>
    <t>F050712</t>
  </si>
  <si>
    <t>F050789</t>
  </si>
  <si>
    <t>F050713</t>
  </si>
  <si>
    <t>F050799</t>
  </si>
  <si>
    <t>F050903</t>
  </si>
  <si>
    <t>F050904</t>
  </si>
  <si>
    <t>F050905</t>
  </si>
  <si>
    <t>F050906</t>
  </si>
  <si>
    <t>F050907</t>
  </si>
  <si>
    <t>F050908</t>
  </si>
  <si>
    <t>F050917</t>
  </si>
  <si>
    <t>F050918</t>
  </si>
  <si>
    <t>F050916</t>
  </si>
  <si>
    <t>F050912</t>
  </si>
  <si>
    <t>F050989</t>
  </si>
  <si>
    <t>F050999</t>
  </si>
  <si>
    <t>F052603</t>
  </si>
  <si>
    <t>F052604</t>
  </si>
  <si>
    <t>F052605</t>
  </si>
  <si>
    <t>F052606</t>
  </si>
  <si>
    <t>F052607</t>
  </si>
  <si>
    <t>F052608</t>
  </si>
  <si>
    <t>F052617</t>
  </si>
  <si>
    <t>F052618</t>
  </si>
  <si>
    <t>F052616</t>
  </si>
  <si>
    <t>F052612</t>
  </si>
  <si>
    <t>F052689</t>
  </si>
  <si>
    <t>F052613</t>
  </si>
  <si>
    <t>F052699</t>
  </si>
  <si>
    <t>F052703</t>
  </si>
  <si>
    <t>F052704</t>
  </si>
  <si>
    <t>F052705</t>
  </si>
  <si>
    <t>F052706</t>
  </si>
  <si>
    <t>F052707</t>
  </si>
  <si>
    <t>F052708</t>
  </si>
  <si>
    <t>F052717</t>
  </si>
  <si>
    <t>F052718</t>
  </si>
  <si>
    <t>F052716</t>
  </si>
  <si>
    <t>F052712</t>
  </si>
  <si>
    <t>F052789</t>
  </si>
  <si>
    <t>F052713</t>
  </si>
  <si>
    <t>F052799</t>
  </si>
  <si>
    <t>F050803</t>
  </si>
  <si>
    <t>F050804</t>
  </si>
  <si>
    <t>F050805</t>
  </si>
  <si>
    <t>F050806</t>
  </si>
  <si>
    <t>F050807</t>
  </si>
  <si>
    <t>F050808</t>
  </si>
  <si>
    <t>F050817</t>
  </si>
  <si>
    <t>F050818</t>
  </si>
  <si>
    <t>F050816</t>
  </si>
  <si>
    <t>F050812</t>
  </si>
  <si>
    <t>F050889</t>
  </si>
  <si>
    <t>F050813</t>
  </si>
  <si>
    <t>F050899</t>
  </si>
  <si>
    <t>F052301</t>
  </si>
  <si>
    <t>F052302</t>
  </si>
  <si>
    <t>F052303</t>
  </si>
  <si>
    <t>F052304</t>
  </si>
  <si>
    <t>F052305</t>
  </si>
  <si>
    <t>F052306</t>
  </si>
  <si>
    <t>F052307</t>
  </si>
  <si>
    <t>F052308</t>
  </si>
  <si>
    <t>F052317</t>
  </si>
  <si>
    <t>F052318</t>
  </si>
  <si>
    <t>F052316</t>
  </si>
  <si>
    <t>F052312</t>
  </si>
  <si>
    <t>F052389</t>
  </si>
  <si>
    <t>F052313</t>
  </si>
  <si>
    <t>F052399</t>
  </si>
  <si>
    <t>F051501</t>
  </si>
  <si>
    <t>F051502</t>
  </si>
  <si>
    <t>F051503</t>
  </si>
  <si>
    <t>F051504</t>
  </si>
  <si>
    <t>F051505</t>
  </si>
  <si>
    <t>F051506</t>
  </si>
  <si>
    <t>F051507</t>
  </si>
  <si>
    <t>F051508</t>
  </si>
  <si>
    <t>F051517</t>
  </si>
  <si>
    <t>F051518</t>
  </si>
  <si>
    <t>F051516</t>
  </si>
  <si>
    <t>F051512</t>
  </si>
  <si>
    <t>F051589</t>
  </si>
  <si>
    <t>F051513</t>
  </si>
  <si>
    <t>F051599</t>
  </si>
  <si>
    <t>F051601</t>
  </si>
  <si>
    <t>F051602</t>
  </si>
  <si>
    <t>F051603</t>
  </si>
  <si>
    <t>F051604</t>
  </si>
  <si>
    <t>F051605</t>
  </si>
  <si>
    <t>F051606</t>
  </si>
  <si>
    <t>F051607</t>
  </si>
  <si>
    <t>F051608</t>
  </si>
  <si>
    <t>F051617</t>
  </si>
  <si>
    <t>F051618</t>
  </si>
  <si>
    <t>F051616</t>
  </si>
  <si>
    <t>F051612</t>
  </si>
  <si>
    <t>F051689</t>
  </si>
  <si>
    <t>F051613</t>
  </si>
  <si>
    <t>F051699</t>
  </si>
  <si>
    <t>F051803</t>
  </si>
  <si>
    <t>F051804</t>
  </si>
  <si>
    <t>F051805</t>
  </si>
  <si>
    <t>F051806</t>
  </si>
  <si>
    <t>F051807</t>
  </si>
  <si>
    <t>F051808</t>
  </si>
  <si>
    <t>F051817</t>
  </si>
  <si>
    <t>F051818</t>
  </si>
  <si>
    <t>F051816</t>
  </si>
  <si>
    <t>F051812</t>
  </si>
  <si>
    <t>F051889</t>
  </si>
  <si>
    <t>F051899</t>
  </si>
  <si>
    <t>F052803</t>
  </si>
  <si>
    <t>F052804</t>
  </si>
  <si>
    <t>F052805</t>
  </si>
  <si>
    <t>F052806</t>
  </si>
  <si>
    <t>F052807</t>
  </si>
  <si>
    <t>F052808</t>
  </si>
  <si>
    <t>F052817</t>
  </si>
  <si>
    <t>F052818</t>
  </si>
  <si>
    <t>F052816</t>
  </si>
  <si>
    <t>F052812</t>
  </si>
  <si>
    <t>F052889</t>
  </si>
  <si>
    <t>F052813</t>
  </si>
  <si>
    <t>F052899</t>
  </si>
  <si>
    <t>F052903</t>
  </si>
  <si>
    <t>F052904</t>
  </si>
  <si>
    <t>F052905</t>
  </si>
  <si>
    <t>F052906</t>
  </si>
  <si>
    <t>F052907</t>
  </si>
  <si>
    <t>F052908</t>
  </si>
  <si>
    <t>F052917</t>
  </si>
  <si>
    <t>F052918</t>
  </si>
  <si>
    <t>F052916</t>
  </si>
  <si>
    <t>F052912</t>
  </si>
  <si>
    <t>F052989</t>
  </si>
  <si>
    <t>F052913</t>
  </si>
  <si>
    <t>F052999</t>
  </si>
  <si>
    <t>F051703</t>
  </si>
  <si>
    <t>F051704</t>
  </si>
  <si>
    <t>F051705</t>
  </si>
  <si>
    <t>F051706</t>
  </si>
  <si>
    <t>F051707</t>
  </si>
  <si>
    <t>F051708</t>
  </si>
  <si>
    <t>F051717</t>
  </si>
  <si>
    <t>F051718</t>
  </si>
  <si>
    <t>F051716</t>
  </si>
  <si>
    <t>F051712</t>
  </si>
  <si>
    <t>F051789</t>
  </si>
  <si>
    <t>F051713</t>
  </si>
  <si>
    <t>F051799</t>
  </si>
  <si>
    <t>F060199</t>
  </si>
  <si>
    <t>F060299</t>
  </si>
  <si>
    <t>F060399</t>
  </si>
  <si>
    <t>F060499</t>
  </si>
  <si>
    <t>F060599</t>
  </si>
  <si>
    <t>F060699</t>
  </si>
  <si>
    <t>F060799</t>
  </si>
  <si>
    <t>F060899</t>
  </si>
  <si>
    <t>F060999</t>
  </si>
  <si>
    <t>F061099</t>
  </si>
  <si>
    <t>F061199</t>
  </si>
  <si>
    <t>F061299</t>
  </si>
  <si>
    <t>F061399</t>
  </si>
  <si>
    <t>F061499</t>
  </si>
  <si>
    <t>F061599</t>
  </si>
  <si>
    <t>F061699</t>
  </si>
  <si>
    <t>F061799</t>
  </si>
  <si>
    <t>F061899</t>
  </si>
  <si>
    <t>F061999</t>
  </si>
  <si>
    <t>F062099</t>
  </si>
  <si>
    <t>F062199</t>
  </si>
  <si>
    <t>F062299</t>
  </si>
  <si>
    <t>F062399</t>
  </si>
  <si>
    <t>F062499</t>
  </si>
  <si>
    <t>F062599</t>
  </si>
  <si>
    <t>F062699</t>
  </si>
  <si>
    <t>F070101</t>
  </si>
  <si>
    <t>F070102</t>
  </si>
  <si>
    <t>F070103</t>
  </si>
  <si>
    <t>F070104</t>
  </si>
  <si>
    <t>F070201</t>
  </si>
  <si>
    <t>F070202</t>
  </si>
  <si>
    <t>F070203</t>
  </si>
  <si>
    <t>F070204</t>
  </si>
  <si>
    <t>F070301</t>
  </si>
  <si>
    <t>F070302</t>
  </si>
  <si>
    <t>F070303</t>
  </si>
  <si>
    <t>F070304</t>
  </si>
  <si>
    <t>F070404</t>
  </si>
  <si>
    <t>F070405</t>
  </si>
  <si>
    <t>F070499</t>
  </si>
  <si>
    <t>F070507</t>
  </si>
  <si>
    <t>F080001</t>
  </si>
  <si>
    <t>F080003</t>
  </si>
  <si>
    <t>F080004</t>
  </si>
  <si>
    <t>F080005</t>
  </si>
  <si>
    <t>F080006</t>
  </si>
  <si>
    <t>F080007</t>
  </si>
  <si>
    <t>F080008</t>
  </si>
  <si>
    <t>F080008a</t>
  </si>
  <si>
    <t>F080009</t>
  </si>
  <si>
    <t>F080009a</t>
  </si>
  <si>
    <t>F080010</t>
  </si>
  <si>
    <t>F080011</t>
  </si>
  <si>
    <t>F080012</t>
  </si>
  <si>
    <t>F080034</t>
  </si>
  <si>
    <t>F080035</t>
  </si>
  <si>
    <t>F080039</t>
  </si>
  <si>
    <t>F080061</t>
  </si>
  <si>
    <t>F080062</t>
  </si>
  <si>
    <t>F080013</t>
  </si>
  <si>
    <t>F080014</t>
  </si>
  <si>
    <t>F080065</t>
  </si>
  <si>
    <t>F080066</t>
  </si>
  <si>
    <t>F080067</t>
  </si>
  <si>
    <t>F080068</t>
  </si>
  <si>
    <t>F080069</t>
  </si>
  <si>
    <t>F080070</t>
  </si>
  <si>
    <t>F080071</t>
  </si>
  <si>
    <t>F080072</t>
  </si>
  <si>
    <t>F080073</t>
  </si>
  <si>
    <t>F080074</t>
  </si>
  <si>
    <t>F080074a</t>
  </si>
  <si>
    <t>F080075</t>
  </si>
  <si>
    <t>F080076</t>
  </si>
  <si>
    <t>F080016</t>
  </si>
  <si>
    <t>F080016a</t>
  </si>
  <si>
    <t>F080089</t>
  </si>
  <si>
    <t>F080017</t>
  </si>
  <si>
    <t>F080099</t>
  </si>
  <si>
    <t>F090001</t>
  </si>
  <si>
    <t>F090003</t>
  </si>
  <si>
    <t>F090005</t>
  </si>
  <si>
    <t>F090006</t>
  </si>
  <si>
    <t>F090007</t>
  </si>
  <si>
    <t>F090008</t>
  </si>
  <si>
    <t>F090009</t>
  </si>
  <si>
    <t>F090010</t>
  </si>
  <si>
    <t>F090010a</t>
  </si>
  <si>
    <t>F090011</t>
  </si>
  <si>
    <t>F090012</t>
  </si>
  <si>
    <t>F090013</t>
  </si>
  <si>
    <t>F090014</t>
  </si>
  <si>
    <t>F091001</t>
  </si>
  <si>
    <t>F091002</t>
  </si>
  <si>
    <t>F091003</t>
  </si>
  <si>
    <t>F091004</t>
  </si>
  <si>
    <t>F091005</t>
  </si>
  <si>
    <t>F091006</t>
  </si>
  <si>
    <t>F091007</t>
  </si>
  <si>
    <t>F091008</t>
  </si>
  <si>
    <t>F091009</t>
  </si>
  <si>
    <t>F090109</t>
  </si>
  <si>
    <t>F090063</t>
  </si>
  <si>
    <t>F090080</t>
  </si>
  <si>
    <t>F090016</t>
  </si>
  <si>
    <t>F090017</t>
  </si>
  <si>
    <t>F090018</t>
  </si>
  <si>
    <t>F090018a</t>
  </si>
  <si>
    <t>F090019</t>
  </si>
  <si>
    <t>F090090</t>
  </si>
  <si>
    <t>F090024</t>
  </si>
  <si>
    <t>F090025</t>
  </si>
  <si>
    <t>F090026</t>
  </si>
  <si>
    <t>F090026a</t>
  </si>
  <si>
    <t>F090027</t>
  </si>
  <si>
    <t>F090027a</t>
  </si>
  <si>
    <t>F090028</t>
  </si>
  <si>
    <t>F090029</t>
  </si>
  <si>
    <t>F090030</t>
  </si>
  <si>
    <t>F090031</t>
  </si>
  <si>
    <t>F090032</t>
  </si>
  <si>
    <t>F091010</t>
  </si>
  <si>
    <t>F091011</t>
  </si>
  <si>
    <t>F091012</t>
  </si>
  <si>
    <t>F091013</t>
  </si>
  <si>
    <t>F091014</t>
  </si>
  <si>
    <t>F091015</t>
  </si>
  <si>
    <t>F091015a</t>
  </si>
  <si>
    <t>F091016</t>
  </si>
  <si>
    <t>F091017</t>
  </si>
  <si>
    <t>F090035</t>
  </si>
  <si>
    <t>F090035a</t>
  </si>
  <si>
    <t>F090036</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</si>
  <si>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</si>
  <si>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</si>
  <si>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</si>
  <si>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</si>
  <si>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</si>
  <si>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</si>
  <si>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</si>
  <si>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</si>
  <si>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</si>
  <si>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</si>
  <si>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</si>
  <si>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</si>
  <si>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</si>
  <si>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</si>
  <si>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</si>
  <si>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</si>
  <si>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</si>
  <si>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F090067</t>
  </si>
  <si>
    <t>F090501</t>
  </si>
  <si>
    <t>F090502</t>
  </si>
  <si>
    <t>F090089</t>
  </si>
  <si>
    <t>F090053</t>
  </si>
  <si>
    <t>F090054</t>
  </si>
  <si>
    <t>F090055</t>
  </si>
  <si>
    <t>F090056</t>
  </si>
  <si>
    <t>F090099</t>
  </si>
  <si>
    <t>F100110</t>
  </si>
  <si>
    <t>F100104</t>
  </si>
  <si>
    <t>F100111</t>
  </si>
  <si>
    <t>F100199</t>
  </si>
  <si>
    <t>F100210</t>
  </si>
  <si>
    <t>F100204</t>
  </si>
  <si>
    <t>F100211</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</si>
  <si>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</si>
  <si>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</si>
  <si>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</si>
  <si>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</si>
  <si>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</si>
  <si>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</si>
  <si>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</si>
  <si>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</si>
  <si>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</si>
  <si>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</si>
  <si>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</si>
  <si>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</si>
  <si>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</si>
  <si>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</si>
  <si>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</si>
  <si>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</si>
  <si>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</si>
  <si>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</si>
  <si>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</si>
  <si>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</si>
  <si>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</si>
  <si>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F120101</t>
  </si>
  <si>
    <t>F120102</t>
  </si>
  <si>
    <t>F120112</t>
  </si>
  <si>
    <t>F120113</t>
  </si>
  <si>
    <t>F120114</t>
  </si>
  <si>
    <t>F120115</t>
  </si>
  <si>
    <t>F120116</t>
  </si>
  <si>
    <t>F120117</t>
  </si>
  <si>
    <t>F120143</t>
  </si>
  <si>
    <t>F120144</t>
  </si>
  <si>
    <t>F120120</t>
  </si>
  <si>
    <t>F120121</t>
  </si>
  <si>
    <t>F120122</t>
  </si>
  <si>
    <t>F120123</t>
  </si>
  <si>
    <t>F120124</t>
  </si>
  <si>
    <t>F120103</t>
  </si>
  <si>
    <t>F120104</t>
  </si>
  <si>
    <t>F120125</t>
  </si>
  <si>
    <t>F120105</t>
  </si>
  <si>
    <t>F120106</t>
  </si>
  <si>
    <t>F120107</t>
  </si>
  <si>
    <t>F120108</t>
  </si>
  <si>
    <t>F120126</t>
  </si>
  <si>
    <t>F120127</t>
  </si>
  <si>
    <t>F120128</t>
  </si>
  <si>
    <t>F120129</t>
  </si>
  <si>
    <t>F120301</t>
  </si>
  <si>
    <t>F120109</t>
  </si>
  <si>
    <t>F120302</t>
  </si>
  <si>
    <t>F120130</t>
  </si>
  <si>
    <t>F120303</t>
  </si>
  <si>
    <t>F120131</t>
  </si>
  <si>
    <t>F120304</t>
  </si>
  <si>
    <t>F120132</t>
  </si>
  <si>
    <t>F120110</t>
  </si>
  <si>
    <t>F120111</t>
  </si>
  <si>
    <t>F120133</t>
  </si>
  <si>
    <t>F120134</t>
  </si>
  <si>
    <t>F120135</t>
  </si>
  <si>
    <t>F120136</t>
  </si>
  <si>
    <t>F120137</t>
  </si>
  <si>
    <t>F120138</t>
  </si>
  <si>
    <t>F120339</t>
  </si>
  <si>
    <t>F120139</t>
  </si>
  <si>
    <t>F120340</t>
  </si>
  <si>
    <t>F120140</t>
  </si>
  <si>
    <t>F120341</t>
  </si>
  <si>
    <t>F120141</t>
  </si>
  <si>
    <t>F120342</t>
  </si>
  <si>
    <t>F120142</t>
  </si>
  <si>
    <t>F120201</t>
  </si>
  <si>
    <t>F120202</t>
  </si>
  <si>
    <t>F120215</t>
  </si>
  <si>
    <t>F120216</t>
  </si>
  <si>
    <t>F120217</t>
  </si>
  <si>
    <t>F120243</t>
  </si>
  <si>
    <t>F120244</t>
  </si>
  <si>
    <t>F120220</t>
  </si>
  <si>
    <t>F120221</t>
  </si>
  <si>
    <t>F120203</t>
  </si>
  <si>
    <t>F120204</t>
  </si>
  <si>
    <t>F120225</t>
  </si>
  <si>
    <t>F120205</t>
  </si>
  <si>
    <t>F120206</t>
  </si>
  <si>
    <t>F120207</t>
  </si>
  <si>
    <t>F120208</t>
  </si>
  <si>
    <t>F120226</t>
  </si>
  <si>
    <t>F120227</t>
  </si>
  <si>
    <t>F120228</t>
  </si>
  <si>
    <t>F120229</t>
  </si>
  <si>
    <t>F120209</t>
  </si>
  <si>
    <t>F120230</t>
  </si>
  <si>
    <t>F120231</t>
  </si>
  <si>
    <t>F120232</t>
  </si>
  <si>
    <t>F120210</t>
  </si>
  <si>
    <t>F120211</t>
  </si>
  <si>
    <t>F120212</t>
  </si>
  <si>
    <t>F120299</t>
  </si>
  <si>
    <t>F131101a</t>
  </si>
  <si>
    <t>F131102a</t>
  </si>
  <si>
    <t>F131103a</t>
  </si>
  <si>
    <t>F131161a</t>
  </si>
  <si>
    <t>F131162a</t>
  </si>
  <si>
    <t>F131163a</t>
  </si>
  <si>
    <t>F131164a</t>
  </si>
  <si>
    <t>F131165a</t>
  </si>
  <si>
    <t>F131166a</t>
  </si>
  <si>
    <t>F131167a</t>
  </si>
  <si>
    <t>F131105a</t>
  </si>
  <si>
    <t>F131106a</t>
  </si>
  <si>
    <t>F131107a</t>
  </si>
  <si>
    <t>F131168a</t>
  </si>
  <si>
    <t>F131169a</t>
  </si>
  <si>
    <t>F131170a</t>
  </si>
  <si>
    <t>F131171a</t>
  </si>
  <si>
    <t>F131172a</t>
  </si>
  <si>
    <t>F131173a</t>
  </si>
  <si>
    <t>F131174a</t>
  </si>
  <si>
    <t>F131175a</t>
  </si>
  <si>
    <t>F131176a</t>
  </si>
  <si>
    <t>F131109a</t>
  </si>
  <si>
    <t>F131110a</t>
  </si>
  <si>
    <t>F131111a</t>
  </si>
  <si>
    <t>F131177a</t>
  </si>
  <si>
    <t>F131178a</t>
  </si>
  <si>
    <t>F131179a</t>
  </si>
  <si>
    <t>F131180a</t>
  </si>
  <si>
    <t>F131181a</t>
  </si>
  <si>
    <t>F131182a</t>
  </si>
  <si>
    <t>F131183a</t>
  </si>
  <si>
    <t>F131184a</t>
  </si>
  <si>
    <t>F131113a</t>
  </si>
  <si>
    <t>F131114a</t>
  </si>
  <si>
    <t>F131115a</t>
  </si>
  <si>
    <t>F131117a</t>
  </si>
  <si>
    <t>F131118a</t>
  </si>
  <si>
    <t>F131119a</t>
  </si>
  <si>
    <t>F131185a</t>
  </si>
  <si>
    <t>F131186a</t>
  </si>
  <si>
    <t>F131187a</t>
  </si>
  <si>
    <t>F131188a</t>
  </si>
  <si>
    <t>F131121a</t>
  </si>
  <si>
    <t>F131122a</t>
  </si>
  <si>
    <t>F131123a</t>
  </si>
  <si>
    <t>F131189a</t>
  </si>
  <si>
    <t>F131190a</t>
  </si>
  <si>
    <t>F131191a</t>
  </si>
  <si>
    <t>F131192a</t>
  </si>
  <si>
    <t>F131193a</t>
  </si>
  <si>
    <t>F131194a</t>
  </si>
  <si>
    <t>F131195a</t>
  </si>
  <si>
    <t>F131196a</t>
  </si>
  <si>
    <t>F131125a</t>
  </si>
  <si>
    <t>F131126a</t>
  </si>
  <si>
    <t>F131127a</t>
  </si>
  <si>
    <t>F131197a</t>
  </si>
  <si>
    <t>F131198a</t>
  </si>
  <si>
    <t>F131129a</t>
  </si>
  <si>
    <t>F131130a</t>
  </si>
  <si>
    <t>F131131a</t>
  </si>
  <si>
    <t>F1311100a</t>
  </si>
  <si>
    <t>F1311101a</t>
  </si>
  <si>
    <t>F1311102a</t>
  </si>
  <si>
    <t>F1311103a</t>
  </si>
  <si>
    <t>F1311104a</t>
  </si>
  <si>
    <t>F1311105a</t>
  </si>
  <si>
    <t>F1311106a</t>
  </si>
  <si>
    <t>F1311107a</t>
  </si>
  <si>
    <t>F1311108a</t>
  </si>
  <si>
    <t>F1311109a</t>
  </si>
  <si>
    <t>F131133a</t>
  </si>
  <si>
    <t>F131134a</t>
  </si>
  <si>
    <t>F131135a</t>
  </si>
  <si>
    <t>F131136a</t>
  </si>
  <si>
    <t>F1311110a</t>
  </si>
  <si>
    <t>F1311111a</t>
  </si>
  <si>
    <t>F1311112a</t>
  </si>
  <si>
    <t>F1311113a</t>
  </si>
  <si>
    <t>F1311114a</t>
  </si>
  <si>
    <t>F1311115a</t>
  </si>
  <si>
    <t>F131138a</t>
  </si>
  <si>
    <t>F131139a</t>
  </si>
  <si>
    <t>F131140a</t>
  </si>
  <si>
    <t>F1311116a</t>
  </si>
  <si>
    <t>F1311117a</t>
  </si>
  <si>
    <t>F1311118a</t>
  </si>
  <si>
    <t>F1311119a</t>
  </si>
  <si>
    <t>F1311120a</t>
  </si>
  <si>
    <t>F131145a</t>
  </si>
  <si>
    <t>F131146a</t>
  </si>
  <si>
    <t>F131147a</t>
  </si>
  <si>
    <t>F131148a</t>
  </si>
  <si>
    <t>F131149a</t>
  </si>
  <si>
    <t>F1311121a</t>
  </si>
  <si>
    <t>F1311122a</t>
  </si>
  <si>
    <t>F1311123a</t>
  </si>
  <si>
    <t>F1311124a</t>
  </si>
  <si>
    <t>F1311125a</t>
  </si>
  <si>
    <t>F1311126a</t>
  </si>
  <si>
    <t>F1311127a</t>
  </si>
  <si>
    <t>F1311128a</t>
  </si>
  <si>
    <t>F1311129a</t>
  </si>
  <si>
    <t>F1311130a</t>
  </si>
  <si>
    <t>F1311131a</t>
  </si>
  <si>
    <t>F1311132a</t>
  </si>
  <si>
    <t>F1311133a</t>
  </si>
  <si>
    <t>F1311134a</t>
  </si>
  <si>
    <t>F1311135a</t>
  </si>
  <si>
    <t>F1311136a</t>
  </si>
  <si>
    <t>F1311137a</t>
  </si>
  <si>
    <t>F1311138a</t>
  </si>
  <si>
    <t>F1311139a</t>
  </si>
  <si>
    <t>F1311140a</t>
  </si>
  <si>
    <t>F1311141a</t>
  </si>
  <si>
    <t>F1311142a</t>
  </si>
  <si>
    <t>F131151a</t>
  </si>
  <si>
    <t>F131152a</t>
  </si>
  <si>
    <t>F131153a</t>
  </si>
  <si>
    <t>F131154a</t>
  </si>
  <si>
    <t>F131155a</t>
  </si>
  <si>
    <t>F131156a</t>
  </si>
  <si>
    <t>F131157a</t>
  </si>
  <si>
    <t>F131158a</t>
  </si>
  <si>
    <t>F131159a</t>
  </si>
  <si>
    <t>F1311143a</t>
  </si>
  <si>
    <t>F1311144a</t>
  </si>
  <si>
    <t>F1311145a</t>
  </si>
  <si>
    <t>F1311146a</t>
  </si>
  <si>
    <t>F1311147a</t>
  </si>
  <si>
    <t>F1311148a</t>
  </si>
  <si>
    <t>F1311149a</t>
  </si>
  <si>
    <t>F1311150a</t>
  </si>
  <si>
    <t>F1311151a</t>
  </si>
  <si>
    <t>F1311152a</t>
  </si>
  <si>
    <t>F1311153a</t>
  </si>
  <si>
    <t>F1311154a</t>
  </si>
  <si>
    <t>F1311155a</t>
  </si>
  <si>
    <t>F1311156a</t>
  </si>
  <si>
    <t>F1311157a</t>
  </si>
  <si>
    <t>F1311158a</t>
  </si>
  <si>
    <t>F1311159a</t>
  </si>
  <si>
    <t>F1311160a</t>
  </si>
  <si>
    <t>F1311161a</t>
  </si>
  <si>
    <t>F1311162a</t>
  </si>
  <si>
    <t>F1311163a</t>
  </si>
  <si>
    <t>F1311164a</t>
  </si>
  <si>
    <t>F1311165a</t>
  </si>
  <si>
    <t>F1311166a</t>
  </si>
  <si>
    <t>F1311167a</t>
  </si>
  <si>
    <t>F1311168a</t>
  </si>
  <si>
    <t>F1311169a</t>
  </si>
  <si>
    <t>F1311170a</t>
  </si>
  <si>
    <t>F1311171a</t>
  </si>
  <si>
    <t>F1311172a</t>
  </si>
  <si>
    <t>F1311173a</t>
  </si>
  <si>
    <t>F131001</t>
  </si>
  <si>
    <t>F131002</t>
  </si>
  <si>
    <t>F131003</t>
  </si>
  <si>
    <t>F131061</t>
  </si>
  <si>
    <t>F131062</t>
  </si>
  <si>
    <t>F131063</t>
  </si>
  <si>
    <t>F131064</t>
  </si>
  <si>
    <t>F131065</t>
  </si>
  <si>
    <t>F131066</t>
  </si>
  <si>
    <t>F131067</t>
  </si>
  <si>
    <t>F131004</t>
  </si>
  <si>
    <t>F131005</t>
  </si>
  <si>
    <t>F131006</t>
  </si>
  <si>
    <t>F131007</t>
  </si>
  <si>
    <t>F131068</t>
  </si>
  <si>
    <t>F131069</t>
  </si>
  <si>
    <t>F131070</t>
  </si>
  <si>
    <t>F131071</t>
  </si>
  <si>
    <t>F131072</t>
  </si>
  <si>
    <t>F131073</t>
  </si>
  <si>
    <t>F131074</t>
  </si>
  <si>
    <t>F131075</t>
  </si>
  <si>
    <t>F131076</t>
  </si>
  <si>
    <t>F131008</t>
  </si>
  <si>
    <t>F131009</t>
  </si>
  <si>
    <t>F131010</t>
  </si>
  <si>
    <t>F131011</t>
  </si>
  <si>
    <t>F131077</t>
  </si>
  <si>
    <t>F131078</t>
  </si>
  <si>
    <t>F131079</t>
  </si>
  <si>
    <t>F131080</t>
  </si>
  <si>
    <t>F131081</t>
  </si>
  <si>
    <t>F131082</t>
  </si>
  <si>
    <t>F131083</t>
  </si>
  <si>
    <t>F131084</t>
  </si>
  <si>
    <t>F131012</t>
  </si>
  <si>
    <t>F131013</t>
  </si>
  <si>
    <t>F131014</t>
  </si>
  <si>
    <t>F131015</t>
  </si>
  <si>
    <t>F131016</t>
  </si>
  <si>
    <t>F131017</t>
  </si>
  <si>
    <t>F131018</t>
  </si>
  <si>
    <t>F131019</t>
  </si>
  <si>
    <t>F131085</t>
  </si>
  <si>
    <t>F131086</t>
  </si>
  <si>
    <t>F131087</t>
  </si>
  <si>
    <t>F131088</t>
  </si>
  <si>
    <t>F131020</t>
  </si>
  <si>
    <t>F131021</t>
  </si>
  <si>
    <t>F131022</t>
  </si>
  <si>
    <t>F131023</t>
  </si>
  <si>
    <t>F131089</t>
  </si>
  <si>
    <t>F131090</t>
  </si>
  <si>
    <t>F131091</t>
  </si>
  <si>
    <t>F131092</t>
  </si>
  <si>
    <t>F131093</t>
  </si>
  <si>
    <t>F131094</t>
  </si>
  <si>
    <t>F131095</t>
  </si>
  <si>
    <t>F131096</t>
  </si>
  <si>
    <t>F131024</t>
  </si>
  <si>
    <t>F131025</t>
  </si>
  <si>
    <t>F131026</t>
  </si>
  <si>
    <t>F131027</t>
  </si>
  <si>
    <t>F131097</t>
  </si>
  <si>
    <t>F131098</t>
  </si>
  <si>
    <t>F131028</t>
  </si>
  <si>
    <t>F131029</t>
  </si>
  <si>
    <t>F131030</t>
  </si>
  <si>
    <t>F131031</t>
  </si>
  <si>
    <t>F1310100</t>
  </si>
  <si>
    <t>F1310101</t>
  </si>
  <si>
    <t>F1310102</t>
  </si>
  <si>
    <t>F1310103</t>
  </si>
  <si>
    <t>F1310104</t>
  </si>
  <si>
    <t>F1310105</t>
  </si>
  <si>
    <t>F1310106</t>
  </si>
  <si>
    <t>F1310107</t>
  </si>
  <si>
    <t>F1310108</t>
  </si>
  <si>
    <t>F1310109</t>
  </si>
  <si>
    <t>F131032</t>
  </si>
  <si>
    <t>F131033</t>
  </si>
  <si>
    <t>F131034</t>
  </si>
  <si>
    <t>F131035</t>
  </si>
  <si>
    <t>F131036</t>
  </si>
  <si>
    <t>F1310110</t>
  </si>
  <si>
    <t>F1310111</t>
  </si>
  <si>
    <t>F1310112</t>
  </si>
  <si>
    <t>F1310113</t>
  </si>
  <si>
    <t>F1310114</t>
  </si>
  <si>
    <t>F1310115</t>
  </si>
  <si>
    <t>F131037</t>
  </si>
  <si>
    <t>F131038</t>
  </si>
  <si>
    <t>F131039</t>
  </si>
  <si>
    <t>F131040</t>
  </si>
  <si>
    <t>F1310116</t>
  </si>
  <si>
    <t>F1310117</t>
  </si>
  <si>
    <t>F1310118</t>
  </si>
  <si>
    <t>F1310119</t>
  </si>
  <si>
    <t>F1310120</t>
  </si>
  <si>
    <t>F131041</t>
  </si>
  <si>
    <t>F131045</t>
  </si>
  <si>
    <t>F131046</t>
  </si>
  <si>
    <t>F131047</t>
  </si>
  <si>
    <t>F131048</t>
  </si>
  <si>
    <t>F131049</t>
  </si>
  <si>
    <t>F1310121</t>
  </si>
  <si>
    <t>F1310122</t>
  </si>
  <si>
    <t>F1310123</t>
  </si>
  <si>
    <t>F1310124</t>
  </si>
  <si>
    <t>F1310125</t>
  </si>
  <si>
    <t>F1310126</t>
  </si>
  <si>
    <t>F1310127</t>
  </si>
  <si>
    <t>F1310128</t>
  </si>
  <si>
    <t>F1310129</t>
  </si>
  <si>
    <t>F1310130</t>
  </si>
  <si>
    <t>F1310131</t>
  </si>
  <si>
    <t>F1310132</t>
  </si>
  <si>
    <t>F1310133</t>
  </si>
  <si>
    <t>F1310134</t>
  </si>
  <si>
    <t>F1310135</t>
  </si>
  <si>
    <t>F1310136</t>
  </si>
  <si>
    <t>F1310137</t>
  </si>
  <si>
    <t>F1310138</t>
  </si>
  <si>
    <t>F1310139</t>
  </si>
  <si>
    <t>F1310140</t>
  </si>
  <si>
    <t>F1310141</t>
  </si>
  <si>
    <t>F1310142</t>
  </si>
  <si>
    <t>F131050</t>
  </si>
  <si>
    <t>F131051</t>
  </si>
  <si>
    <t>F131052</t>
  </si>
  <si>
    <t>F131053</t>
  </si>
  <si>
    <t>F131054</t>
  </si>
  <si>
    <t>F131055</t>
  </si>
  <si>
    <t>F131056</t>
  </si>
  <si>
    <t>F131057</t>
  </si>
  <si>
    <t>F131058</t>
  </si>
  <si>
    <t>F131059</t>
  </si>
  <si>
    <t>F1310143</t>
  </si>
  <si>
    <t>F1310144</t>
  </si>
  <si>
    <t>F1310145</t>
  </si>
  <si>
    <t>F1310146</t>
  </si>
  <si>
    <t>F1310147</t>
  </si>
  <si>
    <t>F1310148</t>
  </si>
  <si>
    <t>F1310149</t>
  </si>
  <si>
    <t>F1310150</t>
  </si>
  <si>
    <t>F1310151</t>
  </si>
  <si>
    <t>F1310152</t>
  </si>
  <si>
    <t>F1310153</t>
  </si>
  <si>
    <t>F1310154</t>
  </si>
  <si>
    <t>F1310155</t>
  </si>
  <si>
    <t>F1310156</t>
  </si>
  <si>
    <t>F1310157</t>
  </si>
  <si>
    <t>F1310158</t>
  </si>
  <si>
    <t>F1310159</t>
  </si>
  <si>
    <t>F1310160</t>
  </si>
  <si>
    <t>F1310161</t>
  </si>
  <si>
    <t>F1310162</t>
  </si>
  <si>
    <t>F1310163</t>
  </si>
  <si>
    <t>F1310164</t>
  </si>
  <si>
    <t>F1310165</t>
  </si>
  <si>
    <t>F1310166</t>
  </si>
  <si>
    <t>F1310167</t>
  </si>
  <si>
    <t>F1310168</t>
  </si>
  <si>
    <t>F1310169</t>
  </si>
  <si>
    <t>F1310170</t>
  </si>
  <si>
    <t>F1310171</t>
  </si>
  <si>
    <t>F1310172</t>
  </si>
  <si>
    <t>F1310173</t>
  </si>
  <si>
    <t>F131060</t>
  </si>
  <si>
    <t>F131042</t>
  </si>
  <si>
    <t>F131043</t>
  </si>
  <si>
    <t>F131044</t>
  </si>
  <si>
    <t>F131099</t>
  </si>
  <si>
    <t>F131101</t>
  </si>
  <si>
    <t>F131102</t>
  </si>
  <si>
    <t>F131103</t>
  </si>
  <si>
    <t>F131161</t>
  </si>
  <si>
    <t>F131162</t>
  </si>
  <si>
    <t>F131163</t>
  </si>
  <si>
    <t>F131164</t>
  </si>
  <si>
    <t>F131165</t>
  </si>
  <si>
    <t>F131166</t>
  </si>
  <si>
    <t>F131167</t>
  </si>
  <si>
    <t>F131105</t>
  </si>
  <si>
    <t>F131106</t>
  </si>
  <si>
    <t>F131107</t>
  </si>
  <si>
    <t>F131168</t>
  </si>
  <si>
    <t>F131169</t>
  </si>
  <si>
    <t>F131170</t>
  </si>
  <si>
    <t>F131171</t>
  </si>
  <si>
    <t>F131172</t>
  </si>
  <si>
    <t>F131173</t>
  </si>
  <si>
    <t>F131174</t>
  </si>
  <si>
    <t>F131175</t>
  </si>
  <si>
    <t>F131176</t>
  </si>
  <si>
    <t>F131109</t>
  </si>
  <si>
    <t>F131110</t>
  </si>
  <si>
    <t>F131111</t>
  </si>
  <si>
    <t>F131177</t>
  </si>
  <si>
    <t>F131178</t>
  </si>
  <si>
    <t>F131179</t>
  </si>
  <si>
    <t>F131180</t>
  </si>
  <si>
    <t>F131181</t>
  </si>
  <si>
    <t>F131182</t>
  </si>
  <si>
    <t>F131183</t>
  </si>
  <si>
    <t>F131184</t>
  </si>
  <si>
    <t>F131113</t>
  </si>
  <si>
    <t>F131114</t>
  </si>
  <si>
    <t>F131115</t>
  </si>
  <si>
    <t>F131117</t>
  </si>
  <si>
    <t>F131118</t>
  </si>
  <si>
    <t>F131119</t>
  </si>
  <si>
    <t>F131185</t>
  </si>
  <si>
    <t>F131186</t>
  </si>
  <si>
    <t>F131187</t>
  </si>
  <si>
    <t>F131188</t>
  </si>
  <si>
    <t>F131121</t>
  </si>
  <si>
    <t>F131122</t>
  </si>
  <si>
    <t>F131123</t>
  </si>
  <si>
    <t>F131189</t>
  </si>
  <si>
    <t>F131190</t>
  </si>
  <si>
    <t>F131191</t>
  </si>
  <si>
    <t>F131192</t>
  </si>
  <si>
    <t>F131193</t>
  </si>
  <si>
    <t>F131194</t>
  </si>
  <si>
    <t>F131195</t>
  </si>
  <si>
    <t>F131196</t>
  </si>
  <si>
    <t>F131125</t>
  </si>
  <si>
    <t>F131126</t>
  </si>
  <si>
    <t>F131127</t>
  </si>
  <si>
    <t>F131197</t>
  </si>
  <si>
    <t>F131198</t>
  </si>
  <si>
    <t>F131129</t>
  </si>
  <si>
    <t>F131130</t>
  </si>
  <si>
    <t>F131131</t>
  </si>
  <si>
    <t>F1311100</t>
  </si>
  <si>
    <t>F1311101</t>
  </si>
  <si>
    <t>F1311102</t>
  </si>
  <si>
    <t>F1311103</t>
  </si>
  <si>
    <t>F1311104</t>
  </si>
  <si>
    <t>F1311105</t>
  </si>
  <si>
    <t>F1311106</t>
  </si>
  <si>
    <t>F1311107</t>
  </si>
  <si>
    <t>F1311108</t>
  </si>
  <si>
    <t>F1311109</t>
  </si>
  <si>
    <t>F131133</t>
  </si>
  <si>
    <t>F131134</t>
  </si>
  <si>
    <t>F131135</t>
  </si>
  <si>
    <t>F131136</t>
  </si>
  <si>
    <t>F1311110</t>
  </si>
  <si>
    <t>F1311111</t>
  </si>
  <si>
    <t>F1311112</t>
  </si>
  <si>
    <t>F1311113</t>
  </si>
  <si>
    <t>F1311114</t>
  </si>
  <si>
    <t>F1311115</t>
  </si>
  <si>
    <t>F131138</t>
  </si>
  <si>
    <t>F131139</t>
  </si>
  <si>
    <t>F131140</t>
  </si>
  <si>
    <t>F1311116</t>
  </si>
  <si>
    <t>F1311117</t>
  </si>
  <si>
    <t>F1311118</t>
  </si>
  <si>
    <t>F1311119</t>
  </si>
  <si>
    <t>F1311120</t>
  </si>
  <si>
    <t>F131145</t>
  </si>
  <si>
    <t>F131146</t>
  </si>
  <si>
    <t>F131147</t>
  </si>
  <si>
    <t>F131148</t>
  </si>
  <si>
    <t>F131149</t>
  </si>
  <si>
    <t>F1311121</t>
  </si>
  <si>
    <t>F1311122</t>
  </si>
  <si>
    <t>F1311123</t>
  </si>
  <si>
    <t>F1311124</t>
  </si>
  <si>
    <t>F1311125</t>
  </si>
  <si>
    <t>F1311126</t>
  </si>
  <si>
    <t>F1311127</t>
  </si>
  <si>
    <t>F1311128</t>
  </si>
  <si>
    <t>F1311129</t>
  </si>
  <si>
    <t>F1311130</t>
  </si>
  <si>
    <t>F1311131</t>
  </si>
  <si>
    <t>F1311132</t>
  </si>
  <si>
    <t>F1311133</t>
  </si>
  <si>
    <t>F1311134</t>
  </si>
  <si>
    <t>F1311135</t>
  </si>
  <si>
    <t>F1311136</t>
  </si>
  <si>
    <t>F1311137</t>
  </si>
  <si>
    <t>F1311138</t>
  </si>
  <si>
    <t>F1311139</t>
  </si>
  <si>
    <t>F1311140</t>
  </si>
  <si>
    <t>F1311141</t>
  </si>
  <si>
    <t>F1311142</t>
  </si>
  <si>
    <t>F131151</t>
  </si>
  <si>
    <t>F131152</t>
  </si>
  <si>
    <t>F131153</t>
  </si>
  <si>
    <t>F131154</t>
  </si>
  <si>
    <t>F131155</t>
  </si>
  <si>
    <t>F131156</t>
  </si>
  <si>
    <t>F131157</t>
  </si>
  <si>
    <t>F131158</t>
  </si>
  <si>
    <t>F131159</t>
  </si>
  <si>
    <t>F1311143</t>
  </si>
  <si>
    <t>F1311144</t>
  </si>
  <si>
    <t>F1311145</t>
  </si>
  <si>
    <t>F1311146</t>
  </si>
  <si>
    <t>F1311147</t>
  </si>
  <si>
    <t>F1311148</t>
  </si>
  <si>
    <t>F1311149</t>
  </si>
  <si>
    <t>F1311150</t>
  </si>
  <si>
    <t>F1311151</t>
  </si>
  <si>
    <t>F1311152</t>
  </si>
  <si>
    <t>F1311153</t>
  </si>
  <si>
    <t>F1311154</t>
  </si>
  <si>
    <t>F1311155</t>
  </si>
  <si>
    <t>F1311156</t>
  </si>
  <si>
    <t>F1311157</t>
  </si>
  <si>
    <t>F1311158</t>
  </si>
  <si>
    <t>F1311159</t>
  </si>
  <si>
    <t>F1311160</t>
  </si>
  <si>
    <t>F1311161</t>
  </si>
  <si>
    <t>F1311162</t>
  </si>
  <si>
    <t>F1311163</t>
  </si>
  <si>
    <t>F1311164</t>
  </si>
  <si>
    <t>F1311165</t>
  </si>
  <si>
    <t>F1311166</t>
  </si>
  <si>
    <t>F1311167</t>
  </si>
  <si>
    <t>F1311168</t>
  </si>
  <si>
    <t>F1311169</t>
  </si>
  <si>
    <t>F1311170</t>
  </si>
  <si>
    <t>F1311171</t>
  </si>
  <si>
    <t>F1311172</t>
  </si>
  <si>
    <t>F1311173</t>
  </si>
  <si>
    <t>F131142</t>
  </si>
  <si>
    <t>F131143</t>
  </si>
  <si>
    <t>F131144</t>
  </si>
  <si>
    <t>F131201</t>
  </si>
  <si>
    <t>F131202</t>
  </si>
  <si>
    <t>F131203</t>
  </si>
  <si>
    <t>F131204</t>
  </si>
  <si>
    <t>F131205</t>
  </si>
  <si>
    <t>F141501a</t>
  </si>
  <si>
    <t>F141502a</t>
  </si>
  <si>
    <t>F141503a</t>
  </si>
  <si>
    <t>F141504a</t>
  </si>
  <si>
    <t>F141505a</t>
  </si>
  <si>
    <t>F141506a</t>
  </si>
  <si>
    <t>F141507a</t>
  </si>
  <si>
    <t>F141508a</t>
  </si>
  <si>
    <t>F141509a</t>
  </si>
  <si>
    <t>F141510a</t>
  </si>
  <si>
    <t>F141511a</t>
  </si>
  <si>
    <t>F141512a</t>
  </si>
  <si>
    <t>F141513a</t>
  </si>
  <si>
    <t>F141514a</t>
  </si>
  <si>
    <t>F141515a</t>
  </si>
  <si>
    <t>F141516a</t>
  </si>
  <si>
    <t>F14157a</t>
  </si>
  <si>
    <t>F141518a</t>
  </si>
  <si>
    <t>F141601a</t>
  </si>
  <si>
    <t>F141602a</t>
  </si>
  <si>
    <t>F141603a</t>
  </si>
  <si>
    <t>F141604a</t>
  </si>
  <si>
    <t>F141605a</t>
  </si>
  <si>
    <t>F141606a</t>
  </si>
  <si>
    <t>F141607a</t>
  </si>
  <si>
    <t>F141608a</t>
  </si>
  <si>
    <t>F141609a</t>
  </si>
  <si>
    <t>F141610a</t>
  </si>
  <si>
    <t>F141611a</t>
  </si>
  <si>
    <t>F141612a</t>
  </si>
  <si>
    <t>F141613a</t>
  </si>
  <si>
    <t>F141614a</t>
  </si>
  <si>
    <t>F141615a</t>
  </si>
  <si>
    <t>F141616a</t>
  </si>
  <si>
    <t>F141617a</t>
  </si>
  <si>
    <t>F141618a</t>
  </si>
  <si>
    <t>F141699a</t>
  </si>
  <si>
    <t>F141501</t>
  </si>
  <si>
    <t>F141502</t>
  </si>
  <si>
    <t>F141503</t>
  </si>
  <si>
    <t>F141504</t>
  </si>
  <si>
    <t>F141505</t>
  </si>
  <si>
    <t>F141506</t>
  </si>
  <si>
    <t>F141507</t>
  </si>
  <si>
    <t>F141508</t>
  </si>
  <si>
    <t>F141509</t>
  </si>
  <si>
    <t>F141510</t>
  </si>
  <si>
    <t>F141511</t>
  </si>
  <si>
    <t>F141512</t>
  </si>
  <si>
    <t>F141513</t>
  </si>
  <si>
    <t>F141514</t>
  </si>
  <si>
    <t>F141515</t>
  </si>
  <si>
    <t>F141601</t>
  </si>
  <si>
    <t>F141602</t>
  </si>
  <si>
    <t>F141603</t>
  </si>
  <si>
    <t>F141604</t>
  </si>
  <si>
    <t>F141605</t>
  </si>
  <si>
    <t>F141606</t>
  </si>
  <si>
    <t>F141607</t>
  </si>
  <si>
    <t>F141608</t>
  </si>
  <si>
    <t>F141609</t>
  </si>
  <si>
    <t>F141610</t>
  </si>
  <si>
    <t>F141611</t>
  </si>
  <si>
    <t>F141612</t>
  </si>
  <si>
    <t>F141613</t>
  </si>
  <si>
    <t>F141614</t>
  </si>
  <si>
    <t>F141615</t>
  </si>
  <si>
    <t>F141699</t>
  </si>
  <si>
    <t>F151001</t>
  </si>
  <si>
    <t>F151002</t>
  </si>
  <si>
    <t>F151003</t>
  </si>
  <si>
    <t>F151004</t>
  </si>
  <si>
    <t>F151005</t>
  </si>
  <si>
    <t>F151006</t>
  </si>
  <si>
    <t>F151007</t>
  </si>
  <si>
    <t>F151008</t>
  </si>
  <si>
    <t>F151009</t>
  </si>
  <si>
    <t>F151010</t>
  </si>
  <si>
    <t>F151011</t>
  </si>
  <si>
    <t>F151012</t>
  </si>
  <si>
    <t>F151013</t>
  </si>
  <si>
    <t>F151099</t>
  </si>
  <si>
    <t>F151101</t>
  </si>
  <si>
    <t>F151102</t>
  </si>
  <si>
    <t>F151103</t>
  </si>
  <si>
    <t>F151104</t>
  </si>
  <si>
    <t>F151105</t>
  </si>
  <si>
    <t>F151106</t>
  </si>
  <si>
    <t>F151107</t>
  </si>
  <si>
    <t>F151108</t>
  </si>
  <si>
    <t>F151109</t>
  </si>
  <si>
    <t>F151110</t>
  </si>
  <si>
    <t>F151111</t>
  </si>
  <si>
    <t>F151112</t>
  </si>
  <si>
    <t>F151113</t>
  </si>
  <si>
    <t>F151199</t>
  </si>
  <si>
    <t>F151201</t>
  </si>
  <si>
    <t>F151202</t>
  </si>
  <si>
    <t>F151203</t>
  </si>
  <si>
    <t>F151204</t>
  </si>
  <si>
    <t>F151205</t>
  </si>
  <si>
    <t>F151206</t>
  </si>
  <si>
    <t>F151207</t>
  </si>
  <si>
    <t>F151208</t>
  </si>
  <si>
    <t>F151209</t>
  </si>
  <si>
    <t>F151210</t>
  </si>
  <si>
    <t>F151211</t>
  </si>
  <si>
    <t>F151212</t>
  </si>
  <si>
    <t>F151213</t>
  </si>
  <si>
    <t>F151299</t>
  </si>
  <si>
    <t>F151301</t>
  </si>
  <si>
    <t>F151302</t>
  </si>
  <si>
    <t>F151303</t>
  </si>
  <si>
    <t>F151304</t>
  </si>
  <si>
    <t>F151305</t>
  </si>
  <si>
    <t>F151306</t>
  </si>
  <si>
    <t>F151307</t>
  </si>
  <si>
    <t>F151308</t>
  </si>
  <si>
    <t>F151309</t>
  </si>
  <si>
    <t>F151310</t>
  </si>
  <si>
    <t>F151311</t>
  </si>
  <si>
    <t>F151312</t>
  </si>
  <si>
    <t>F151313</t>
  </si>
  <si>
    <t>F151399</t>
  </si>
  <si>
    <t>F151401</t>
  </si>
  <si>
    <t>F151402</t>
  </si>
  <si>
    <t>F151403</t>
  </si>
  <si>
    <t>F151404</t>
  </si>
  <si>
    <t>F151405</t>
  </si>
  <si>
    <t>F151406</t>
  </si>
  <si>
    <t>F151407</t>
  </si>
  <si>
    <t>F151408</t>
  </si>
  <si>
    <t>F151409</t>
  </si>
  <si>
    <t>F151410</t>
  </si>
  <si>
    <t>F151411</t>
  </si>
  <si>
    <t>F151412</t>
  </si>
  <si>
    <t>F151413</t>
  </si>
  <si>
    <t>F151499</t>
  </si>
  <si>
    <t>F151501</t>
  </si>
  <si>
    <t>F151502</t>
  </si>
  <si>
    <t>F151503</t>
  </si>
  <si>
    <t>F151504</t>
  </si>
  <si>
    <t>F151505</t>
  </si>
  <si>
    <t>F151506</t>
  </si>
  <si>
    <t>F151507</t>
  </si>
  <si>
    <t>F151508</t>
  </si>
  <si>
    <t>F151509</t>
  </si>
  <si>
    <t>F151510</t>
  </si>
  <si>
    <t>F151511</t>
  </si>
  <si>
    <t>F151512</t>
  </si>
  <si>
    <t>F151513</t>
  </si>
  <si>
    <t>F151599</t>
  </si>
  <si>
    <t>F151601</t>
  </si>
  <si>
    <t>F151602</t>
  </si>
  <si>
    <t>F151603</t>
  </si>
  <si>
    <t>F151604</t>
  </si>
  <si>
    <t>F151605</t>
  </si>
  <si>
    <t>F151606</t>
  </si>
  <si>
    <t>F151607</t>
  </si>
  <si>
    <t>F151608</t>
  </si>
  <si>
    <t>F151609</t>
  </si>
  <si>
    <t>F151610</t>
  </si>
  <si>
    <t>F151611</t>
  </si>
  <si>
    <t>F151612</t>
  </si>
  <si>
    <t>F151613</t>
  </si>
  <si>
    <t>F151699</t>
  </si>
  <si>
    <t>F161001</t>
  </si>
  <si>
    <t>F161002</t>
  </si>
  <si>
    <t>F161003</t>
  </si>
  <si>
    <t>F161004</t>
  </si>
  <si>
    <t>F161005</t>
  </si>
  <si>
    <t>F161006</t>
  </si>
  <si>
    <t>F161007</t>
  </si>
  <si>
    <t>F161008</t>
  </si>
  <si>
    <t>F161009</t>
  </si>
  <si>
    <t>F161010</t>
  </si>
  <si>
    <t>F161011</t>
  </si>
  <si>
    <t>F161012</t>
  </si>
  <si>
    <t>F161013</t>
  </si>
  <si>
    <t>F161014</t>
  </si>
  <si>
    <t>F161015</t>
  </si>
  <si>
    <t>F161016</t>
  </si>
  <si>
    <t>F161017</t>
  </si>
  <si>
    <t>F161018</t>
  </si>
  <si>
    <t>F161019</t>
  </si>
  <si>
    <t>F161020</t>
  </si>
  <si>
    <t>F161021</t>
  </si>
  <si>
    <t>F161022</t>
  </si>
  <si>
    <t>F161023</t>
  </si>
  <si>
    <t>F161024</t>
  </si>
  <si>
    <t>F161025</t>
  </si>
  <si>
    <t>F161032</t>
  </si>
  <si>
    <t>F161033</t>
  </si>
  <si>
    <t>F161026</t>
  </si>
  <si>
    <t>F161027</t>
  </si>
  <si>
    <t>F161028</t>
  </si>
  <si>
    <t>F161029</t>
  </si>
  <si>
    <t>F161030</t>
  </si>
  <si>
    <t>F161031</t>
  </si>
  <si>
    <t>F161099</t>
  </si>
  <si>
    <t>F161101</t>
  </si>
  <si>
    <t>F161102</t>
  </si>
  <si>
    <t>F161103</t>
  </si>
  <si>
    <t>F161104</t>
  </si>
  <si>
    <t>F161105</t>
  </si>
  <si>
    <t>F161106</t>
  </si>
  <si>
    <t>F161107</t>
  </si>
  <si>
    <t>F161108</t>
  </si>
  <si>
    <t>F161109</t>
  </si>
  <si>
    <t>F161110</t>
  </si>
  <si>
    <t>F161111</t>
  </si>
  <si>
    <t>F161112</t>
  </si>
  <si>
    <t>F161113</t>
  </si>
  <si>
    <t>F161114</t>
  </si>
  <si>
    <t>F161115</t>
  </si>
  <si>
    <t>F161116</t>
  </si>
  <si>
    <t>F161117</t>
  </si>
  <si>
    <t>F161118</t>
  </si>
  <si>
    <t>F161119</t>
  </si>
  <si>
    <t>F161120</t>
  </si>
  <si>
    <t>F161121</t>
  </si>
  <si>
    <t>F161122</t>
  </si>
  <si>
    <t>F161123</t>
  </si>
  <si>
    <t>F161124</t>
  </si>
  <si>
    <t>F161125</t>
  </si>
  <si>
    <t>F161132</t>
  </si>
  <si>
    <t>F161126</t>
  </si>
  <si>
    <t>F161127</t>
  </si>
  <si>
    <t>F161128</t>
  </si>
  <si>
    <t>F161129</t>
  </si>
  <si>
    <t>F161130</t>
  </si>
  <si>
    <t>F161131</t>
  </si>
  <si>
    <t>F171001</t>
  </si>
  <si>
    <t>F171002</t>
  </si>
  <si>
    <t>F171003</t>
  </si>
  <si>
    <t>F171004</t>
  </si>
  <si>
    <t>F171005</t>
  </si>
  <si>
    <t>F171006</t>
  </si>
  <si>
    <t>F171007</t>
  </si>
  <si>
    <t>F171008</t>
  </si>
  <si>
    <t>F150301</t>
  </si>
  <si>
    <t>F150302</t>
  </si>
  <si>
    <t>F150303</t>
  </si>
  <si>
    <t>F150304</t>
  </si>
  <si>
    <t>F150305</t>
  </si>
  <si>
    <t>F150306</t>
  </si>
  <si>
    <t>F150307</t>
  </si>
  <si>
    <t>F150308</t>
  </si>
  <si>
    <t>F150309</t>
  </si>
  <si>
    <t>F150310</t>
  </si>
  <si>
    <t>F150311</t>
  </si>
  <si>
    <t>F150312</t>
  </si>
  <si>
    <t>F150313</t>
  </si>
  <si>
    <t>F150314</t>
  </si>
  <si>
    <t>F150315</t>
  </si>
  <si>
    <t>F150316</t>
  </si>
  <si>
    <t>F310001</t>
  </si>
  <si>
    <t>F310080</t>
  </si>
  <si>
    <t>F310002</t>
  </si>
  <si>
    <t>F310003</t>
  </si>
  <si>
    <t>F310081</t>
  </si>
  <si>
    <t>F310004</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</si>
  <si>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</si>
  <si>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</si>
  <si>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</si>
  <si>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</si>
  <si>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</si>
  <si>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</si>
  <si>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</si>
  <si>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</si>
  <si>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</si>
  <si>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</si>
  <si>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</si>
  <si>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</si>
  <si>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</si>
  <si>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</si>
  <si>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</si>
  <si>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</si>
  <si>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</si>
  <si>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</si>
  <si>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</si>
  <si>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</si>
  <si>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</si>
  <si>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</si>
  <si>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</si>
  <si>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</si>
  <si>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</si>
  <si>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</si>
  <si>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F310101</t>
  </si>
  <si>
    <t>F310102</t>
  </si>
  <si>
    <t>F310103</t>
  </si>
  <si>
    <t>F310104</t>
  </si>
  <si>
    <t>F310105</t>
  </si>
  <si>
    <t>F310106</t>
  </si>
  <si>
    <t>F310107</t>
  </si>
  <si>
    <t>F310108</t>
  </si>
  <si>
    <t>F310109</t>
  </si>
  <si>
    <t>F310110</t>
  </si>
  <si>
    <t>F310111</t>
  </si>
  <si>
    <t>F310112</t>
  </si>
  <si>
    <t>F310036</t>
  </si>
  <si>
    <t>F310037</t>
  </si>
  <si>
    <t>F310038</t>
  </si>
  <si>
    <t>F310039</t>
  </si>
  <si>
    <t>F310040</t>
  </si>
  <si>
    <t>F310041</t>
  </si>
  <si>
    <t>F310113</t>
  </si>
  <si>
    <t>F310114</t>
  </si>
  <si>
    <t>F310043</t>
  </si>
  <si>
    <t>F310045</t>
  </si>
  <si>
    <t>F310045a</t>
  </si>
  <si>
    <t>F310046</t>
  </si>
  <si>
    <t>F310047</t>
  </si>
  <si>
    <t>F310048</t>
  </si>
  <si>
    <t>F310049</t>
  </si>
  <si>
    <t>F310050</t>
  </si>
  <si>
    <t>F310051</t>
  </si>
  <si>
    <t>F310052</t>
  </si>
  <si>
    <t>F310053</t>
  </si>
  <si>
    <t>F310054</t>
  </si>
  <si>
    <t>F310055</t>
  </si>
  <si>
    <t>F310056</t>
  </si>
  <si>
    <t>F310057</t>
  </si>
  <si>
    <t>F310058</t>
  </si>
  <si>
    <t>F310059</t>
  </si>
  <si>
    <t>F310060</t>
  </si>
  <si>
    <t>F310061</t>
  </si>
  <si>
    <t>F310062</t>
  </si>
  <si>
    <t>F310064</t>
  </si>
  <si>
    <t>F310064a</t>
  </si>
  <si>
    <t>F310065</t>
  </si>
  <si>
    <t>F310066</t>
  </si>
  <si>
    <t>F310067</t>
  </si>
  <si>
    <t>F310068</t>
  </si>
  <si>
    <t>F310069</t>
  </si>
  <si>
    <t>F310070</t>
  </si>
  <si>
    <t>F310071</t>
  </si>
  <si>
    <t>F310072</t>
  </si>
  <si>
    <t>F310073</t>
  </si>
  <si>
    <t>F310074</t>
  </si>
  <si>
    <t>F310075</t>
  </si>
  <si>
    <t>F350001</t>
  </si>
  <si>
    <t>F350002</t>
  </si>
  <si>
    <t>F350003</t>
  </si>
  <si>
    <t>F350004</t>
  </si>
  <si>
    <t>F350005</t>
  </si>
  <si>
    <t>F350006</t>
  </si>
  <si>
    <t>F350007</t>
  </si>
  <si>
    <t>F350008</t>
  </si>
  <si>
    <t>F350009</t>
  </si>
  <si>
    <t>F350010</t>
  </si>
  <si>
    <t>F350011</t>
  </si>
  <si>
    <t>F350012</t>
  </si>
  <si>
    <t>F350013</t>
  </si>
  <si>
    <t>F350014</t>
  </si>
  <si>
    <t>F350015</t>
  </si>
  <si>
    <t>F350016</t>
  </si>
  <si>
    <t>F350017</t>
  </si>
  <si>
    <t>F350018</t>
  </si>
  <si>
    <t>F350019</t>
  </si>
  <si>
    <t>F350020</t>
  </si>
  <si>
    <t>F350021</t>
  </si>
  <si>
    <t>F350022</t>
  </si>
  <si>
    <t>F350023</t>
  </si>
  <si>
    <t>F350024</t>
  </si>
  <si>
    <t>F350025</t>
  </si>
  <si>
    <t>F350026</t>
  </si>
  <si>
    <t>F350027</t>
  </si>
  <si>
    <t>F350028</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</si>
  <si>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</si>
  <si>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</si>
  <si>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</si>
  <si>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</si>
  <si>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</si>
  <si>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</si>
  <si>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</si>
  <si>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</si>
  <si>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</si>
  <si>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</si>
  <si>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</si>
  <si>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</si>
  <si>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</si>
  <si>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</si>
  <si>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</si>
  <si>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</si>
  <si>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</si>
  <si>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</si>
  <si>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F330001</t>
  </si>
  <si>
    <t>F330002</t>
  </si>
  <si>
    <t>F330003</t>
  </si>
  <si>
    <t>F330004</t>
  </si>
  <si>
    <t>F330005</t>
  </si>
  <si>
    <t>F330006</t>
  </si>
  <si>
    <t>F330007</t>
  </si>
  <si>
    <t>F330008</t>
  </si>
  <si>
    <t>F330009</t>
  </si>
  <si>
    <t>F330010</t>
  </si>
  <si>
    <t>F330011</t>
  </si>
  <si>
    <t>F330012</t>
  </si>
  <si>
    <t>F330013</t>
  </si>
  <si>
    <t>F330014</t>
  </si>
  <si>
    <t>F330015</t>
  </si>
  <si>
    <t>F330016</t>
  </si>
  <si>
    <t>F330017</t>
  </si>
  <si>
    <t>F330018</t>
  </si>
  <si>
    <t>F330019</t>
  </si>
  <si>
    <t>F330020</t>
  </si>
  <si>
    <t>F330021</t>
  </si>
  <si>
    <t>F330022</t>
  </si>
  <si>
    <t>F330023</t>
  </si>
  <si>
    <t>F330024</t>
  </si>
  <si>
    <t>F330025</t>
  </si>
  <si>
    <t>F330026</t>
  </si>
  <si>
    <t>F330027</t>
  </si>
  <si>
    <t>F330028</t>
  </si>
  <si>
    <t>F330029</t>
  </si>
  <si>
    <t>F330030</t>
  </si>
  <si>
    <t>F330031</t>
  </si>
  <si>
    <t>F330032</t>
  </si>
  <si>
    <t>F330033</t>
  </si>
  <si>
    <t>F330034</t>
  </si>
  <si>
    <t>F330035</t>
  </si>
  <si>
    <t>F330036</t>
  </si>
  <si>
    <t>F330037</t>
  </si>
  <si>
    <t>F330038</t>
  </si>
  <si>
    <t>F330039</t>
  </si>
  <si>
    <t>F330040</t>
  </si>
  <si>
    <t>F330041</t>
  </si>
  <si>
    <t>F330042</t>
  </si>
  <si>
    <t>F330043</t>
  </si>
  <si>
    <t>F330044</t>
  </si>
  <si>
    <t>F330045</t>
  </si>
  <si>
    <t>F330046</t>
  </si>
  <si>
    <t>F330047</t>
  </si>
  <si>
    <t>F330047a</t>
  </si>
  <si>
    <t>F330048</t>
  </si>
  <si>
    <t>F330049</t>
  </si>
  <si>
    <t>F330050</t>
  </si>
  <si>
    <t>F330051</t>
  </si>
  <si>
    <t>F330052</t>
  </si>
  <si>
    <t>F330053</t>
  </si>
  <si>
    <t>F330054</t>
  </si>
  <si>
    <t>F330055</t>
  </si>
  <si>
    <t>F330056</t>
  </si>
  <si>
    <t>F320101</t>
  </si>
  <si>
    <t>F320102</t>
  </si>
  <si>
    <t>F320201</t>
  </si>
  <si>
    <t>F320202</t>
  </si>
  <si>
    <t>F320401</t>
  </si>
  <si>
    <t>F320402</t>
  </si>
  <si>
    <t>F320403</t>
  </si>
  <si>
    <t>F320404</t>
  </si>
  <si>
    <t>F320304a</t>
  </si>
  <si>
    <t>F320305a</t>
  </si>
  <si>
    <t>F320306a</t>
  </si>
  <si>
    <t>F320301</t>
  </si>
  <si>
    <t>F320302</t>
  </si>
  <si>
    <t>F320303</t>
  </si>
  <si>
    <t>F320304</t>
  </si>
  <si>
    <t>F320305</t>
  </si>
  <si>
    <t>F320306</t>
  </si>
  <si>
    <t>F320307a</t>
  </si>
  <si>
    <t>F320308a</t>
  </si>
  <si>
    <t>F320309a</t>
  </si>
  <si>
    <t>F320307</t>
  </si>
  <si>
    <t>F320308</t>
  </si>
  <si>
    <t>F320309</t>
  </si>
  <si>
    <t>F340004</t>
  </si>
  <si>
    <t>F340005</t>
  </si>
  <si>
    <t>F340006</t>
  </si>
  <si>
    <t>F340007</t>
  </si>
  <si>
    <t>F340008</t>
  </si>
  <si>
    <t>F340101</t>
  </si>
  <si>
    <t>F340102</t>
  </si>
  <si>
    <t>F340103</t>
  </si>
  <si>
    <t>F340104</t>
  </si>
  <si>
    <t>F340201</t>
  </si>
  <si>
    <t>F340202</t>
  </si>
  <si>
    <t>F340203</t>
  </si>
  <si>
    <t>F340204</t>
  </si>
  <si>
    <t>F340301</t>
  </si>
  <si>
    <t>F340302</t>
  </si>
  <si>
    <t>F340303</t>
  </si>
  <si>
    <t>F340304</t>
  </si>
  <si>
    <t>F340401</t>
  </si>
  <si>
    <t>F340402</t>
  </si>
  <si>
    <t>F340403</t>
  </si>
  <si>
    <t>F340404</t>
  </si>
  <si>
    <t>F340501</t>
  </si>
  <si>
    <t>F340502</t>
  </si>
  <si>
    <t>F340503</t>
  </si>
  <si>
    <t>F340504</t>
  </si>
  <si>
    <t>F340601</t>
  </si>
  <si>
    <t>F340602</t>
  </si>
  <si>
    <t>F340603</t>
  </si>
  <si>
    <t>F340604</t>
  </si>
  <si>
    <t>F340701</t>
  </si>
  <si>
    <t>F340702</t>
  </si>
  <si>
    <t>F340703</t>
  </si>
  <si>
    <t>F340801</t>
  </si>
  <si>
    <t>F340802</t>
  </si>
  <si>
    <t>F340803</t>
  </si>
  <si>
    <t>F340901</t>
  </si>
  <si>
    <t>F341001</t>
  </si>
  <si>
    <t>F341101</t>
  </si>
  <si>
    <t>F341201</t>
  </si>
  <si>
    <t>F341301</t>
  </si>
  <si>
    <t>F341401</t>
  </si>
  <si>
    <t>F341501</t>
  </si>
  <si>
    <t>F341601</t>
  </si>
  <si>
    <t>F341701</t>
  </si>
  <si>
    <t>F341702</t>
  </si>
  <si>
    <t>F341703</t>
  </si>
  <si>
    <t>F341704</t>
  </si>
  <si>
    <t>F341705</t>
  </si>
  <si>
    <t>F341706</t>
  </si>
  <si>
    <t>F341707</t>
  </si>
  <si>
    <t>F341708</t>
  </si>
  <si>
    <t>F341709</t>
  </si>
  <si>
    <t>F341801</t>
  </si>
  <si>
    <t>F341901</t>
  </si>
  <si>
    <t>F341902</t>
  </si>
  <si>
    <t>F342001</t>
  </si>
  <si>
    <t>F342002</t>
  </si>
  <si>
    <t>F342003</t>
  </si>
  <si>
    <t>F342004</t>
  </si>
  <si>
    <t>F342005</t>
  </si>
  <si>
    <t>F342006</t>
  </si>
  <si>
    <t>F342007</t>
  </si>
  <si>
    <t>F370001</t>
  </si>
  <si>
    <t>F370002</t>
  </si>
  <si>
    <t>F370003</t>
  </si>
  <si>
    <t>F370004</t>
  </si>
  <si>
    <t>F370005</t>
  </si>
  <si>
    <t>F370006</t>
  </si>
  <si>
    <t>F370007</t>
  </si>
  <si>
    <t>F370008</t>
  </si>
  <si>
    <t>F370009</t>
  </si>
  <si>
    <t>F370010</t>
  </si>
  <si>
    <t>F370011</t>
  </si>
  <si>
    <t>F370012</t>
  </si>
  <si>
    <t>F370013</t>
  </si>
  <si>
    <t>F370014</t>
  </si>
  <si>
    <t>F370015</t>
  </si>
  <si>
    <t>F370016</t>
  </si>
  <si>
    <t>F370017</t>
  </si>
  <si>
    <t>F370018</t>
  </si>
  <si>
    <t>F370019</t>
  </si>
  <si>
    <t>F370020</t>
  </si>
  <si>
    <t>F370020a</t>
  </si>
  <si>
    <t>F370021</t>
  </si>
  <si>
    <t>F370022</t>
  </si>
  <si>
    <t>F370023</t>
  </si>
  <si>
    <t>F370024</t>
  </si>
  <si>
    <t>F370025</t>
  </si>
  <si>
    <t>F370026</t>
  </si>
  <si>
    <t>F370027</t>
  </si>
  <si>
    <t>F370028</t>
  </si>
  <si>
    <t>F370029</t>
  </si>
  <si>
    <t>F370029a</t>
  </si>
  <si>
    <t>F370030</t>
  </si>
  <si>
    <t>F370031</t>
  </si>
  <si>
    <t>F370032</t>
  </si>
  <si>
    <t>F370033</t>
  </si>
  <si>
    <t>F370034</t>
  </si>
  <si>
    <t>F370035</t>
  </si>
  <si>
    <t>F370036</t>
  </si>
  <si>
    <t>F370037</t>
  </si>
  <si>
    <t>F370038</t>
  </si>
  <si>
    <t>F370039</t>
  </si>
  <si>
    <t>F370040</t>
  </si>
  <si>
    <t>F370041</t>
  </si>
  <si>
    <t>F370042</t>
  </si>
  <si>
    <t>F370043</t>
  </si>
  <si>
    <t>F370044</t>
  </si>
  <si>
    <t>F370045</t>
  </si>
  <si>
    <t>F370045a</t>
  </si>
  <si>
    <t>F370046</t>
  </si>
  <si>
    <t>F370047</t>
  </si>
  <si>
    <t>F370048</t>
  </si>
  <si>
    <t>F370049</t>
  </si>
  <si>
    <t>F370050</t>
  </si>
  <si>
    <t>F370051</t>
  </si>
  <si>
    <t>F370052</t>
  </si>
  <si>
    <t>F370053</t>
  </si>
  <si>
    <t>F370054</t>
  </si>
  <si>
    <t>F370055</t>
  </si>
  <si>
    <t>F370056</t>
  </si>
  <si>
    <t>F370056a</t>
  </si>
  <si>
    <t>F370057</t>
  </si>
  <si>
    <t>F370058</t>
  </si>
  <si>
    <t>F370059</t>
  </si>
  <si>
    <t>F370060</t>
  </si>
  <si>
    <t>F370061</t>
  </si>
  <si>
    <t>F370062</t>
  </si>
  <si>
    <t>F370063</t>
  </si>
  <si>
    <t>F370064</t>
  </si>
  <si>
    <t>F370065</t>
  </si>
  <si>
    <t>F370066</t>
  </si>
  <si>
    <t>F370067</t>
  </si>
  <si>
    <t>F370067a</t>
  </si>
  <si>
    <t>F370068</t>
  </si>
  <si>
    <t>F370069</t>
  </si>
  <si>
    <t>F370070</t>
  </si>
  <si>
    <t>F370071</t>
  </si>
  <si>
    <t>F370072</t>
  </si>
  <si>
    <t>F370073</t>
  </si>
  <si>
    <t>F370074</t>
  </si>
  <si>
    <t>F370075</t>
  </si>
  <si>
    <t>F370075a</t>
  </si>
  <si>
    <t>F370101</t>
  </si>
  <si>
    <t>F370102</t>
  </si>
  <si>
    <t>F370103</t>
  </si>
  <si>
    <t>F370104</t>
  </si>
  <si>
    <t>F370105</t>
  </si>
  <si>
    <t>F370106</t>
  </si>
  <si>
    <t>F370107</t>
  </si>
  <si>
    <t>F370107a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</si>
  <si>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</si>
  <si>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</si>
  <si>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</si>
  <si>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</si>
  <si>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</si>
  <si>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</si>
  <si>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</si>
  <si>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</si>
  <si>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</si>
  <si>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</si>
  <si>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</si>
  <si>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</si>
  <si>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</si>
  <si>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</si>
  <si>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</si>
  <si>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</si>
  <si>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</si>
  <si>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</si>
  <si>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F370125</t>
  </si>
  <si>
    <t>F370126</t>
  </si>
  <si>
    <t>F370127</t>
  </si>
  <si>
    <t>F370128</t>
  </si>
  <si>
    <t>F370129</t>
  </si>
  <si>
    <t>F370130</t>
  </si>
  <si>
    <t>F370131</t>
  </si>
  <si>
    <t>F370132</t>
  </si>
  <si>
    <t>F370133</t>
  </si>
  <si>
    <t>F370134</t>
  </si>
  <si>
    <t>F370135</t>
  </si>
  <si>
    <t>F370136</t>
  </si>
  <si>
    <t>F370137</t>
  </si>
  <si>
    <t>F370138</t>
  </si>
  <si>
    <t>F370139</t>
  </si>
  <si>
    <t>F370139a</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</si>
  <si>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</si>
  <si>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</si>
  <si>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</si>
  <si>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</si>
  <si>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</si>
  <si>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</si>
  <si>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</si>
  <si>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</si>
  <si>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</si>
  <si>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</si>
  <si>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</si>
  <si>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</si>
  <si>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</si>
  <si>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</si>
  <si>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</si>
  <si>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</si>
  <si>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</si>
  <si>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</si>
  <si>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</si>
  <si>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F400201a</t>
  </si>
  <si>
    <t>F400202a</t>
  </si>
  <si>
    <t>F400203a</t>
  </si>
  <si>
    <t>F410001</t>
  </si>
  <si>
    <t>F410002</t>
  </si>
  <si>
    <t>F410003</t>
  </si>
  <si>
    <t>F410004</t>
  </si>
  <si>
    <t>F410005</t>
  </si>
  <si>
    <t>F410006</t>
  </si>
  <si>
    <t>F410002a</t>
  </si>
  <si>
    <t>F410003a</t>
  </si>
  <si>
    <t>F410004a</t>
  </si>
  <si>
    <t>F410005a</t>
  </si>
  <si>
    <t>F410006a</t>
  </si>
  <si>
    <t>F410007</t>
  </si>
  <si>
    <t>F410008</t>
  </si>
  <si>
    <t>TAHUN RUJUKAN 2025</t>
  </si>
  <si>
    <t>REFERENCE YEAR 2025</t>
  </si>
  <si>
    <t>BANCI EKONOMI 2026</t>
  </si>
  <si>
    <t>ECONOMIC CENSUS 2026</t>
  </si>
  <si>
    <t xml:space="preserve">Jabatan Perangkaan Malaysia sedang melaksanakan Banci Ekonomi 2026 (bagi tahun rujukan 2025). </t>
  </si>
  <si>
    <t>The Department of Statistics, Malaysia is conducting the Economic Census 2026 (for reference year 2025).</t>
  </si>
  <si>
    <t>Sila laporkan untuk takwim 2025 atau tahun kewangan terkini yang berakhir tidak lewat daripada 30 Jun 2026</t>
  </si>
  <si>
    <t>Please report for the calender year 2025 or for your most recent financial year ending no later than 30 June 2026</t>
  </si>
  <si>
    <t>Kod Industri Semasa (mengikut MSIC dengan nilai kerja pembinaan tertinggi) (MSIC Ver.2025)</t>
  </si>
  <si>
    <t>Current Industry Code (based on MSIC with highest value of construction work done) (MSIC Ver. 2025)</t>
  </si>
  <si>
    <t>Kod Industri Semasa (mengikut MSIC dengan nilai kerja pembinaan tertinggi) (MSIC Ver.2008)</t>
  </si>
  <si>
    <t>Current Industry Code (based on MSIC with highest value of construction work done) (MSIC Ver. 2008)</t>
  </si>
  <si>
    <t>Aktiviti lain-lain (sekiranya ada)</t>
  </si>
  <si>
    <t>Others activity (if applicable)</t>
  </si>
  <si>
    <t>MSIC Ver. 2025</t>
  </si>
  <si>
    <t>MSIC Ver. 2008</t>
  </si>
  <si>
    <t>Kod Industri Sekunder</t>
  </si>
  <si>
    <t>Secondary Industry Code</t>
  </si>
  <si>
    <t>Kod Industri Lain-lain</t>
  </si>
  <si>
    <t>Others Industry Code</t>
  </si>
  <si>
    <t>(Jika ruangan ini tidak mencukupi, sila buat salinan muka surat ini)</t>
  </si>
  <si>
    <t>(If this space is insufficient, please make a copy on this page)</t>
  </si>
  <si>
    <t>Sila nyatakan koordinat alamat lokasi pertubuhan ini</t>
  </si>
  <si>
    <t>Latitude coordinates</t>
  </si>
  <si>
    <t>Koordinat longitud</t>
  </si>
  <si>
    <t>Koordinat latitud</t>
  </si>
  <si>
    <t>Longitude coordinates</t>
  </si>
  <si>
    <r>
      <t>Bumiputera /</t>
    </r>
    <r>
      <rPr>
        <i/>
        <sz val="8"/>
        <rFont val="Arial"/>
        <family val="2"/>
      </rPr>
      <t xml:space="preserve"> Bumiputera</t>
    </r>
  </si>
  <si>
    <r>
      <t>Bukan Bumiputera /</t>
    </r>
    <r>
      <rPr>
        <i/>
        <sz val="8"/>
        <rFont val="Arial"/>
        <family val="2"/>
      </rPr>
      <t xml:space="preserve"> Non-Bumiputera</t>
    </r>
  </si>
  <si>
    <t xml:space="preserve">Number of persons engaged during December 2025                                              </t>
  </si>
  <si>
    <t xml:space="preserve">Bilangan pekerja  pertubuhan ini pada Disember 2025                                             </t>
  </si>
  <si>
    <t xml:space="preserve">Gaji &amp; upah kasar, bonus dan elaun tunai lain yang dibayar kepada pekerja (termasuk upah lebih masa). Masukkan semua pembayaran yang dibuat kepada semua pekerja dalam tahun 2025, sama ada mereka masih di dalam daftar gaji Dsember 2025 </t>
  </si>
  <si>
    <t>atau pada tempoh gaji akhir 2025</t>
  </si>
  <si>
    <t>Gross salaries &amp; wages, bonuses and other cash allowances paid to employees (include over-time wages). Includes payments made during 2025 to all employed persons whether or not they were still on the payroll in December 2025 or the last pay period 2025</t>
  </si>
  <si>
    <t>Seperti pada Disember 2025 atau pada tempoh gaji akhir</t>
  </si>
  <si>
    <t>As at December 2025 or during the last pay period</t>
  </si>
  <si>
    <t>(c) Sijil Kemahiran Lain</t>
  </si>
  <si>
    <t xml:space="preserve">       Skills Certificate (TVET)</t>
  </si>
  <si>
    <t>Waktu bekerja biasa:</t>
  </si>
  <si>
    <t>Normal working hour:</t>
  </si>
  <si>
    <t>Bilangan pekerja pada tahun rujukan</t>
  </si>
  <si>
    <t>Number of workers during reference year</t>
  </si>
  <si>
    <t>Bilangan hari bekerja pada tahun rujukan</t>
  </si>
  <si>
    <t>Number of days worked during reference year</t>
  </si>
  <si>
    <t>Jumlah jam pekerja bekerja = (7.1a x 7.1b x 7.1c)</t>
  </si>
  <si>
    <t>Jumlah jam bekerja lebih masa pada tahun rujukan</t>
  </si>
  <si>
    <t>Total overtime man-hours worked during reference year</t>
  </si>
  <si>
    <t>Jumlah jam bekerja pada tahun rujukan = (7.1d + 7.2)</t>
  </si>
  <si>
    <t>Total man-hours worked during reference year = (7.1d + 7.2)</t>
  </si>
  <si>
    <t>Jumlah pendapatan (8.1 hingga 8.11)</t>
  </si>
  <si>
    <t>Total income (8.1 to 8.11)</t>
  </si>
  <si>
    <t>JUMLAH BESAR (8.12 dan 8.13)</t>
  </si>
  <si>
    <t>GRAND TOTAL (8.12 and 8.13)</t>
  </si>
  <si>
    <t>Organisasi bukan kerajaan / tajaan korporat (sila nyatakan jenis royalti)</t>
  </si>
  <si>
    <t>Non-government organisations / corporate sponsorship (please specify types of royalties)</t>
  </si>
  <si>
    <t>Residen</t>
  </si>
  <si>
    <t>Bukan residen</t>
  </si>
  <si>
    <t>Resident</t>
  </si>
  <si>
    <t>Non-resident</t>
  </si>
  <si>
    <t>Lain-lain perbelanjaan bukan operasi</t>
  </si>
  <si>
    <t>Others non-operating expenditure</t>
  </si>
  <si>
    <t>(i)  Kumpulan wang simpanan dan skim keselamatan sosial</t>
  </si>
  <si>
    <t xml:space="preserve">      Provident funds and social security schemes</t>
  </si>
  <si>
    <t>(ii) Skim bayaran pampasan, persaraan / pemberhentian</t>
  </si>
  <si>
    <t>Bayaran levi pekerja (termasuk bayaran levi pembangunan sumber manusia)</t>
  </si>
  <si>
    <t>(termasuk saham &amp; pilihan saham) dan kos pekerja lain (sila nyatakan)</t>
  </si>
  <si>
    <t>Expenses on share-based payment to employees (including shares &amp; stock options)</t>
  </si>
  <si>
    <t>JUMLAH BESAR (9.36 hingga 9.40)</t>
  </si>
  <si>
    <t>GRAND TOTAL (9.36 to 9.40)</t>
  </si>
  <si>
    <t>Ammonia</t>
  </si>
  <si>
    <t>Hidrogen</t>
  </si>
  <si>
    <t>Hydrogen</t>
  </si>
  <si>
    <t xml:space="preserve">    KATEGORI KERJA PEMBINAAN</t>
  </si>
  <si>
    <t xml:space="preserve">    CATEGORY OF CONSTRUCTION WORK</t>
  </si>
  <si>
    <t>Pastikan tiada pendua untuk kod industri</t>
  </si>
  <si>
    <t>Make sure no duplication of industry code</t>
  </si>
  <si>
    <t>1415</t>
  </si>
  <si>
    <t>1416</t>
  </si>
  <si>
    <r>
      <t>JUMLAH /</t>
    </r>
    <r>
      <rPr>
        <sz val="9"/>
        <rFont val="Arial"/>
        <family val="2"/>
      </rPr>
      <t xml:space="preserve"> TOTAL</t>
    </r>
  </si>
  <si>
    <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</si>
  <si>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r>
      <rPr>
        <b/>
        <sz val="8"/>
        <rFont val="Arial"/>
        <family val="2"/>
      </rPr>
      <t xml:space="preserve">Bulan </t>
    </r>
    <r>
      <rPr>
        <sz val="8"/>
        <rFont val="Arial"/>
        <family val="2"/>
      </rPr>
      <t xml:space="preserve">/ </t>
    </r>
    <r>
      <rPr>
        <i/>
        <sz val="8"/>
        <rFont val="Arial"/>
        <family val="2"/>
      </rPr>
      <t>Month</t>
    </r>
  </si>
  <si>
    <t>Air terawat</t>
  </si>
  <si>
    <t>Treated water</t>
  </si>
  <si>
    <t>Air mentah</t>
  </si>
  <si>
    <t>Untreated water</t>
  </si>
  <si>
    <t>Sumber air yang diabstrak:</t>
  </si>
  <si>
    <t>Abstracted source of water:</t>
  </si>
  <si>
    <t>(iii)</t>
  </si>
  <si>
    <t>Air bawah tanah</t>
  </si>
  <si>
    <t>Groundwater</t>
  </si>
  <si>
    <t>Air laut</t>
  </si>
  <si>
    <t>Sea water</t>
  </si>
  <si>
    <t>Bahan api turbin penerbangan</t>
  </si>
  <si>
    <t>Aviation Turbine Fuel (ATF)</t>
  </si>
  <si>
    <t>AV Gas</t>
  </si>
  <si>
    <t>Bahan pembakar lain (sila nyatakan)</t>
  </si>
  <si>
    <t>Other fuels (please specify)</t>
  </si>
  <si>
    <t>(I)</t>
  </si>
  <si>
    <t>Generated energy source:</t>
  </si>
  <si>
    <t>Sumber tenaga yang dijana:</t>
  </si>
  <si>
    <t>If the question 12.4.2 are filled, please specify the percentage:</t>
  </si>
  <si>
    <t>Kegunaan sendiri</t>
  </si>
  <si>
    <t>Own use</t>
  </si>
  <si>
    <t>Jualan</t>
  </si>
  <si>
    <t>Sales</t>
  </si>
  <si>
    <r>
      <rPr>
        <b/>
        <sz val="8"/>
        <rFont val="Arial"/>
        <family val="2"/>
      </rPr>
      <t>Kategori projek</t>
    </r>
    <r>
      <rPr>
        <sz val="8"/>
        <rFont val="Arial"/>
        <family val="2"/>
      </rPr>
      <t xml:space="preserve"> / </t>
    </r>
    <r>
      <rPr>
        <i/>
        <sz val="8"/>
        <rFont val="Arial"/>
        <family val="2"/>
      </rPr>
      <t>Project category</t>
    </r>
  </si>
  <si>
    <t>Type of construction work done</t>
  </si>
  <si>
    <t>New construction and major improvement</t>
  </si>
  <si>
    <t>Kerja membaiki dan menyelenggara</t>
  </si>
  <si>
    <t>Repair and maintenance</t>
  </si>
  <si>
    <t>Nilai kerja tertinggi</t>
  </si>
  <si>
    <t>Highest value of work done</t>
  </si>
  <si>
    <t>Daerah Pentadbiran</t>
  </si>
  <si>
    <t>Administrative District</t>
  </si>
  <si>
    <t>Nombor rujukan kontrak</t>
  </si>
  <si>
    <t>Contract reference number</t>
  </si>
  <si>
    <r>
      <rPr>
        <b/>
        <sz val="8"/>
        <rFont val="Arial"/>
        <family val="2"/>
      </rPr>
      <t>KEGUNAAN PEJABAT</t>
    </r>
    <r>
      <rPr>
        <sz val="8"/>
        <rFont val="Arial"/>
        <family val="2"/>
      </rPr>
      <t xml:space="preserve">
</t>
    </r>
    <r>
      <rPr>
        <i/>
        <sz val="8"/>
        <rFont val="Arial"/>
        <family val="2"/>
      </rPr>
      <t>OFFICE USE</t>
    </r>
  </si>
  <si>
    <t>Kod negeri dan daerah</t>
  </si>
  <si>
    <t>State and district code</t>
  </si>
  <si>
    <t>Kod industri</t>
  </si>
  <si>
    <t>Industry code</t>
  </si>
  <si>
    <t>JUMLAH NILAI KERJA PEMBINAAN</t>
  </si>
  <si>
    <t>TOTAL OF VALUE WORK DONE</t>
  </si>
  <si>
    <r>
      <t>(</t>
    </r>
    <r>
      <rPr>
        <b/>
        <sz val="8"/>
        <rFont val="Arial"/>
        <family val="2"/>
      </rPr>
      <t>Jika ruangan ini tidak mencukupi, sila buat salinan muka surat ini</t>
    </r>
    <r>
      <rPr>
        <sz val="8"/>
        <rFont val="Arial"/>
        <family val="2"/>
      </rPr>
      <t xml:space="preserve"> / </t>
    </r>
    <r>
      <rPr>
        <i/>
        <sz val="8"/>
        <rFont val="Arial"/>
        <family val="2"/>
      </rPr>
      <t>If the space is insufficient, please make a copy on this page</t>
    </r>
    <r>
      <rPr>
        <sz val="8"/>
        <rFont val="Arial"/>
        <family val="2"/>
      </rPr>
      <t>)</t>
    </r>
  </si>
  <si>
    <t>010073</t>
  </si>
  <si>
    <t>010074</t>
  </si>
  <si>
    <t>010070</t>
  </si>
  <si>
    <t>010071</t>
  </si>
  <si>
    <t>010028</t>
  </si>
  <si>
    <t>Pembangunan tanah</t>
  </si>
  <si>
    <t>062799</t>
  </si>
  <si>
    <t>062899</t>
  </si>
  <si>
    <t>Nilai di medan 090001 mesti sama dengan medan 161099 (Soalan 15)</t>
  </si>
  <si>
    <t>Value in field 090001 must be equal to field 161099 (Question 15)</t>
  </si>
  <si>
    <r>
      <t xml:space="preserve">Dalaman
</t>
    </r>
    <r>
      <rPr>
        <i/>
        <sz val="8"/>
        <rFont val="Arial"/>
        <family val="2"/>
      </rPr>
      <t>In-house</t>
    </r>
  </si>
  <si>
    <r>
      <t xml:space="preserve">Khidmat luaran (dalam negara)
</t>
    </r>
    <r>
      <rPr>
        <i/>
        <sz val="8"/>
        <rFont val="Arial"/>
        <family val="2"/>
      </rPr>
      <t>External services (within the country)</t>
    </r>
  </si>
  <si>
    <t>If Yes, please state the total expenditure in this green technology initiatives</t>
  </si>
  <si>
    <t>Jika Ya, sila nyatakan jumlah perbelanjaan dalam inisiatif teknologi hijau</t>
  </si>
  <si>
    <t>Water abstracted</t>
  </si>
  <si>
    <t>(cth. Sungai, Empangan, Tasik)</t>
  </si>
  <si>
    <t>(e.g. River, Dam, Lake)</t>
  </si>
  <si>
    <r>
      <t xml:space="preserve">Nilai
</t>
    </r>
    <r>
      <rPr>
        <i/>
        <sz val="8"/>
        <rFont val="Arial"/>
        <family val="2"/>
      </rPr>
      <t xml:space="preserve"> Value</t>
    </r>
  </si>
  <si>
    <t>Sila nyatakan alamat pejabat sekiranya ia tidak sama dengan alamat pos di muka hadapan</t>
  </si>
  <si>
    <t>Please specify the office address if it differs from the postal address as stated on the front page</t>
  </si>
  <si>
    <r>
      <rPr>
        <b/>
        <sz val="8"/>
        <rFont val="Arial"/>
        <family val="2"/>
      </rPr>
      <t>Poskod</t>
    </r>
    <r>
      <rPr>
        <sz val="10"/>
        <rFont val="Arial"/>
        <family val="2"/>
      </rPr>
      <t xml:space="preserve">
</t>
    </r>
    <r>
      <rPr>
        <i/>
        <sz val="8"/>
        <rFont val="Arial"/>
        <family val="2"/>
      </rPr>
      <t>Postcode</t>
    </r>
  </si>
  <si>
    <t>010015</t>
  </si>
  <si>
    <t>010014</t>
  </si>
  <si>
    <t xml:space="preserve">      0417 = 0410 + 0411 + 0412 + 0413 - 0414 + / - 0415 - 0416</t>
  </si>
  <si>
    <t>Total man-hours worked = (7.1a x 7.1b x 7.1c)</t>
  </si>
  <si>
    <t>Overtime paid during reference year</t>
  </si>
  <si>
    <t>8.2.1.1</t>
  </si>
  <si>
    <t>8.2.2.1</t>
  </si>
  <si>
    <t>8.2.3.1</t>
  </si>
  <si>
    <t>Pendapatan daripada aktiviti broker dan ejen bagi pembinaan</t>
  </si>
  <si>
    <t>Income from activities of brokers and agents for construction</t>
  </si>
  <si>
    <t>Please state the percentage (%) of income received from activities of brokers and agents for construction</t>
  </si>
  <si>
    <t>Please state the percentage (%) of income received from abroad for processing of goods for other establishment</t>
  </si>
  <si>
    <t>Nilai di medan 090036 mesti sama dengan jumlah medan 050899 (Soalan 5A) dan medan 051799 (Soalan 5B)</t>
  </si>
  <si>
    <t>Value in field 090036 must be equal to the sum of field 050899 (Question 5A) and field 051799 (Question 5B)</t>
  </si>
  <si>
    <t>Nilai kerja pembinaan</t>
  </si>
  <si>
    <t>Value work done</t>
  </si>
  <si>
    <t>132101</t>
  </si>
  <si>
    <r>
      <rPr>
        <b/>
        <sz val="8"/>
        <rFont val="Arial"/>
        <family val="2"/>
      </rPr>
      <t>Awam</t>
    </r>
    <r>
      <rPr>
        <sz val="8"/>
        <rFont val="Arial"/>
        <family val="2"/>
      </rPr>
      <t xml:space="preserve"> / Public</t>
    </r>
  </si>
  <si>
    <r>
      <rPr>
        <b/>
        <sz val="8"/>
        <rFont val="Arial"/>
        <family val="2"/>
      </rPr>
      <t>Swasta</t>
    </r>
    <r>
      <rPr>
        <sz val="8"/>
        <rFont val="Arial"/>
        <family val="2"/>
      </rPr>
      <t xml:space="preserve"> / Private</t>
    </r>
  </si>
  <si>
    <t>AKTIVITI PEMBINAAN MENGIKUT LOKASI</t>
  </si>
  <si>
    <t>CONSTRUCTION ACTIVITY BY LOCATION</t>
  </si>
  <si>
    <r>
      <rPr>
        <b/>
        <sz val="8"/>
        <rFont val="Arial"/>
        <family val="2"/>
      </rPr>
      <t xml:space="preserve">Maklumat kerja pembinaan </t>
    </r>
    <r>
      <rPr>
        <sz val="8"/>
        <rFont val="Arial"/>
        <family val="2"/>
      </rPr>
      <t xml:space="preserve">/ </t>
    </r>
    <r>
      <rPr>
        <i/>
        <sz val="8"/>
        <rFont val="Arial"/>
        <family val="2"/>
      </rPr>
      <t>Construction work information</t>
    </r>
  </si>
  <si>
    <t>Jenis kerja pembinaan yang dibuat</t>
  </si>
  <si>
    <r>
      <t>S</t>
    </r>
    <r>
      <rPr>
        <i/>
        <sz val="8"/>
        <rFont val="Arial"/>
        <family val="2"/>
      </rPr>
      <t>tate</t>
    </r>
  </si>
  <si>
    <t>Daerah</t>
  </si>
  <si>
    <t>District</t>
  </si>
  <si>
    <t xml:space="preserve">i. </t>
  </si>
  <si>
    <r>
      <rPr>
        <b/>
        <sz val="8"/>
        <rFont val="Arial"/>
        <family val="2"/>
      </rPr>
      <t>Projek berdaftar dibawah</t>
    </r>
    <r>
      <rPr>
        <sz val="8"/>
        <rFont val="Arial"/>
        <family val="2"/>
      </rPr>
      <t xml:space="preserve"> / </t>
    </r>
    <r>
      <rPr>
        <i/>
        <sz val="8"/>
        <rFont val="Arial"/>
        <family val="2"/>
      </rPr>
      <t>Project registered under</t>
    </r>
  </si>
  <si>
    <r>
      <t xml:space="preserve">Sila tanda (X) dalam satu kotak sahaja </t>
    </r>
    <r>
      <rPr>
        <sz val="8"/>
        <rFont val="Arial"/>
        <family val="2"/>
      </rPr>
      <t xml:space="preserve">/ </t>
    </r>
    <r>
      <rPr>
        <i/>
        <sz val="8"/>
        <rFont val="Arial"/>
        <family val="2"/>
      </rPr>
      <t>Please mark (X) in one box only</t>
    </r>
  </si>
  <si>
    <t xml:space="preserve">ii. </t>
  </si>
  <si>
    <r>
      <rPr>
        <b/>
        <sz val="8"/>
        <rFont val="Arial"/>
        <family val="2"/>
      </rPr>
      <t xml:space="preserve">Jenis kontraktor / </t>
    </r>
    <r>
      <rPr>
        <i/>
        <sz val="8"/>
        <rFont val="Arial"/>
        <family val="2"/>
      </rPr>
      <t>Type of contractor</t>
    </r>
  </si>
  <si>
    <r>
      <t>Lain-lain (nyatakan)</t>
    </r>
    <r>
      <rPr>
        <sz val="8"/>
        <rFont val="Arial"/>
        <family val="2"/>
      </rPr>
      <t xml:space="preserve"> / </t>
    </r>
    <r>
      <rPr>
        <i/>
        <sz val="8"/>
        <rFont val="Arial"/>
        <family val="2"/>
      </rPr>
      <t>Others (specify):</t>
    </r>
  </si>
  <si>
    <r>
      <t xml:space="preserve">Kontrakor utama </t>
    </r>
    <r>
      <rPr>
        <sz val="8"/>
        <rFont val="Arial"/>
        <family val="2"/>
      </rPr>
      <t xml:space="preserve">/ </t>
    </r>
    <r>
      <rPr>
        <i/>
        <sz val="8"/>
        <rFont val="Arial"/>
        <family val="2"/>
      </rPr>
      <t>Main contractor</t>
    </r>
  </si>
  <si>
    <r>
      <t xml:space="preserve">Suibkontraktor </t>
    </r>
    <r>
      <rPr>
        <sz val="8"/>
        <rFont val="Arial"/>
        <family val="2"/>
      </rPr>
      <t xml:space="preserve">/ </t>
    </r>
    <r>
      <rPr>
        <i/>
        <sz val="8"/>
        <rFont val="Arial"/>
        <family val="2"/>
      </rPr>
      <t>Subcontractor</t>
    </r>
  </si>
  <si>
    <t>Nilai Kontrak</t>
  </si>
  <si>
    <t>Contract value</t>
  </si>
  <si>
    <r>
      <t>KEGUNAAN PEJABAT</t>
    </r>
    <r>
      <rPr>
        <sz val="8"/>
        <rFont val="Arial"/>
        <family val="2"/>
      </rPr>
      <t xml:space="preserve"> / </t>
    </r>
    <r>
      <rPr>
        <i/>
        <sz val="8"/>
        <rFont val="Arial"/>
        <family val="2"/>
      </rPr>
      <t>OFFICE USE</t>
    </r>
  </si>
  <si>
    <t>28.</t>
  </si>
  <si>
    <t>Bahan letupan</t>
  </si>
  <si>
    <t>Explosive</t>
  </si>
  <si>
    <r>
      <t xml:space="preserve">(1 hingga 28.6 / </t>
    </r>
    <r>
      <rPr>
        <i/>
        <sz val="8"/>
        <rFont val="Arial"/>
        <family val="2"/>
      </rPr>
      <t>1 to 28.6</t>
    </r>
    <r>
      <rPr>
        <b/>
        <sz val="8"/>
        <rFont val="Arial"/>
        <family val="2"/>
      </rPr>
      <t>)</t>
    </r>
  </si>
  <si>
    <t>COST OF CONSTRUCTION MATERIALS (cont'd.)</t>
  </si>
  <si>
    <t>Panduan Soal Selidik</t>
  </si>
  <si>
    <t>0808</t>
  </si>
  <si>
    <t>Jumlah perbelanjaan (9.1 hingga 9.35)</t>
  </si>
  <si>
    <t>Total expenditure (9.1 to 9.35)</t>
  </si>
  <si>
    <t>Sila nyatakan Nombor Pendaftaran Syarikat / Perniagaan (SSM) atau lain-lain</t>
  </si>
  <si>
    <t>Please specify the Registration Number of Company / Business (CCM) or others</t>
  </si>
  <si>
    <t>Sila nyatakan tahun mula perniagaan sekarang</t>
  </si>
  <si>
    <t>Please specify the commencement year of present business</t>
  </si>
  <si>
    <t>Sila nyatakan data dalam pelaporan ini meliputi tempoh operasi</t>
  </si>
  <si>
    <t>Please specify the data in this return covers the operational period</t>
  </si>
  <si>
    <t>Cooperative</t>
  </si>
  <si>
    <t>Seperti pada hujung tahun kewangan</t>
  </si>
  <si>
    <t>As at end of the financial year</t>
  </si>
  <si>
    <r>
      <rPr>
        <b/>
        <sz val="8"/>
        <rFont val="Arial"/>
        <family val="2"/>
      </rPr>
      <t>(a)  Warganegara</t>
    </r>
    <r>
      <rPr>
        <sz val="8"/>
        <rFont val="Arial"/>
        <family val="2"/>
      </rPr>
      <t xml:space="preserve"> / </t>
    </r>
    <r>
      <rPr>
        <i/>
        <sz val="8"/>
        <rFont val="Arial"/>
        <family val="2"/>
      </rPr>
      <t>Citizen</t>
    </r>
  </si>
  <si>
    <r>
      <rPr>
        <b/>
        <sz val="8"/>
        <rFont val="Arial"/>
        <family val="2"/>
      </rPr>
      <t>(b)  Bukan Warganegara</t>
    </r>
    <r>
      <rPr>
        <sz val="8"/>
        <rFont val="Arial"/>
        <family val="2"/>
      </rPr>
      <t xml:space="preserve"> / </t>
    </r>
    <r>
      <rPr>
        <i/>
        <sz val="8"/>
        <rFont val="Arial"/>
        <family val="2"/>
      </rPr>
      <t>Non-Citizen</t>
    </r>
  </si>
  <si>
    <t>4.2.3.1</t>
  </si>
  <si>
    <t>Nilai di medan 080001 mesti sama dengan medan 132199 (Soalan 13) dan 141699 (Soalan 14)</t>
  </si>
  <si>
    <t>Value in field 080001 must be equal to field 132199 (Question 13) and 141699 (Question 14)</t>
  </si>
  <si>
    <t>Nilai yang dilaporkan di medan 090035 TIDAK boleh melebihi 5% daripada nilai medan 090089</t>
  </si>
  <si>
    <t>Value reported in field 090035 must NOT be greater than 5% of field 090089</t>
  </si>
  <si>
    <t>EXPENDITURE (cont'd)</t>
  </si>
  <si>
    <t>9.35.1</t>
  </si>
  <si>
    <t>TURNOVER / INCOME (cont'd)</t>
  </si>
  <si>
    <t>untuk kegunaan pengecasan</t>
  </si>
  <si>
    <t>kenderaan elektrik (EV)</t>
  </si>
  <si>
    <t xml:space="preserve">Electricity purchased for </t>
  </si>
  <si>
    <t>electric vehicles (EV)</t>
  </si>
  <si>
    <t>charging purposes</t>
  </si>
  <si>
    <t>WATER, LUBRICANTS, FUELS AND ELECTRICITY CONSUMED (cont'd)</t>
  </si>
  <si>
    <t>12.5.1</t>
  </si>
  <si>
    <t>12.5.2</t>
  </si>
  <si>
    <t>12.5.3</t>
  </si>
  <si>
    <t>Jika soalan 12.5.2 diisi, sila nyatakan peratus:</t>
  </si>
  <si>
    <t>JUMLAH (12.1 hingga 12.5)</t>
  </si>
  <si>
    <t>TOTAL (12.1 to 12.5)</t>
  </si>
  <si>
    <t>132199</t>
  </si>
  <si>
    <r>
      <t xml:space="preserve">Maklumat kerja pembinaan (samb.) / </t>
    </r>
    <r>
      <rPr>
        <i/>
        <sz val="8"/>
        <rFont val="Arial"/>
        <family val="2"/>
      </rPr>
      <t>Construction work information (cont'd)</t>
    </r>
  </si>
  <si>
    <t>IDNEWSS</t>
  </si>
  <si>
    <t>IDENTIFICATION PARTICULARS (cont'd.)</t>
  </si>
  <si>
    <t>MAKLUMAT PENGENALAN (samb.)</t>
  </si>
  <si>
    <t>Sila terangkan secara ringkas aktiviti utama pertubuhan ini</t>
  </si>
  <si>
    <t>Please describe briefly the principal activity of this establishment</t>
  </si>
  <si>
    <t>Please report for the calendar year 2025 or for your most recent financial year ending no later than 30 June 2026</t>
  </si>
  <si>
    <t>MODUL EKONOMI DIGITAL</t>
  </si>
  <si>
    <r>
      <rPr>
        <i/>
        <sz val="10"/>
        <rFont val="Arial"/>
        <family val="2"/>
      </rPr>
      <t>Part</t>
    </r>
    <r>
      <rPr>
        <sz val="10"/>
        <rFont val="Arial"/>
        <family val="2"/>
      </rPr>
      <t>:</t>
    </r>
  </si>
  <si>
    <t>Adakah pertubuhan ini menggunakan peranti digital dalam mengendalikan perniagaan?</t>
  </si>
  <si>
    <t>Did this establishment use digital device in running a business?</t>
  </si>
  <si>
    <r>
      <rPr>
        <b/>
        <sz val="8"/>
        <rFont val="Arial"/>
        <family val="2"/>
      </rPr>
      <t xml:space="preserve">Nota / </t>
    </r>
    <r>
      <rPr>
        <i/>
        <sz val="8"/>
        <rFont val="Arial"/>
        <family val="2"/>
      </rPr>
      <t>Note</t>
    </r>
    <r>
      <rPr>
        <b/>
        <sz val="8"/>
        <rFont val="Arial"/>
        <family val="2"/>
      </rPr>
      <t>:</t>
    </r>
  </si>
  <si>
    <t>Berapakah peratusan jumlah pekerja yang menggunakan peranti digital untuk tujuan perniagaan?</t>
  </si>
  <si>
    <t xml:space="preserve">Internet yang boleh diakses oleh komputer dan peranti yang lain (cth. telefon mudah alih, </t>
  </si>
  <si>
    <t>telefon pintar dsb.)</t>
  </si>
  <si>
    <t>Internet can be access by computer and other device (e.g. mobile phone, smart phone etc.)</t>
  </si>
  <si>
    <t>Jika ‘‘ Ya’’ , sila tandakan jenis akses sambungan ke internet:</t>
  </si>
  <si>
    <t>If 'Yes', please indicate the type of internet connection access:</t>
  </si>
  <si>
    <t>Sila tanda (X) infrastruktur rangkaian yang terdapat di pertubuhan ini? (Boleh pilih lebih daripada satu)</t>
  </si>
  <si>
    <t>Please mark (X) the network infrastructure available in this establishment? (May choose more than one)</t>
  </si>
  <si>
    <r>
      <rPr>
        <b/>
        <sz val="8"/>
        <rFont val="Arial"/>
        <family val="2"/>
      </rPr>
      <t xml:space="preserve">Berhubung dengan organisasi kerajaan (termasuk muat turun / permohonan borang, pembayaran secara </t>
    </r>
    <r>
      <rPr>
        <b/>
        <i/>
        <sz val="8"/>
        <rFont val="Arial"/>
        <family val="2"/>
      </rPr>
      <t>online</t>
    </r>
    <r>
      <rPr>
        <b/>
        <sz val="8"/>
        <rFont val="Arial"/>
        <family val="2"/>
      </rPr>
      <t>)</t>
    </r>
  </si>
  <si>
    <t>Internet banking</t>
  </si>
  <si>
    <t>Accessing other financial services (e.g. purchases of insurance)</t>
  </si>
  <si>
    <t>Staff training (e.g. e-learning applications available on intranet or website)</t>
  </si>
  <si>
    <r>
      <t xml:space="preserve">Adakah pertubuhan ini mempunyai </t>
    </r>
    <r>
      <rPr>
        <b/>
        <i/>
        <sz val="8"/>
        <rFont val="Arial"/>
        <family val="2"/>
      </rPr>
      <t>web presence</t>
    </r>
    <r>
      <rPr>
        <b/>
        <sz val="8"/>
        <rFont val="Arial"/>
        <family val="2"/>
      </rPr>
      <t>? Sila tanda (X) dalam satu kotak sahaja</t>
    </r>
  </si>
  <si>
    <t>Did this establishment have a web presence? Please mark (X) in one box only</t>
  </si>
  <si>
    <r>
      <rPr>
        <b/>
        <sz val="8"/>
        <rFont val="Arial"/>
        <family val="2"/>
      </rPr>
      <t xml:space="preserve">Jika "YA" sila tandakan (X) jenis </t>
    </r>
    <r>
      <rPr>
        <b/>
        <i/>
        <sz val="8"/>
        <rFont val="Arial"/>
        <family val="2"/>
      </rPr>
      <t>web presence</t>
    </r>
    <r>
      <rPr>
        <b/>
        <sz val="8"/>
        <rFont val="Arial"/>
        <family val="2"/>
      </rPr>
      <t xml:space="preserve"> pertubuhan ini. (Boleh pilih lebih daripada satu)</t>
    </r>
  </si>
  <si>
    <t>Laman web kepunyaan pertubuhan ini</t>
  </si>
  <si>
    <t>E-Marketplace (e.g. Lazada, Zalora, Shopee)</t>
  </si>
  <si>
    <r>
      <rPr>
        <b/>
        <sz val="8"/>
        <rFont val="Arial"/>
        <family val="2"/>
      </rPr>
      <t>Nota</t>
    </r>
    <r>
      <rPr>
        <sz val="8"/>
        <rFont val="Arial"/>
        <family val="2"/>
      </rPr>
      <t xml:space="preserve"> /</t>
    </r>
    <r>
      <rPr>
        <i/>
        <sz val="8"/>
        <rFont val="Arial"/>
        <family val="2"/>
      </rPr>
      <t xml:space="preserve"> Note</t>
    </r>
    <r>
      <rPr>
        <sz val="8"/>
        <rFont val="Arial"/>
        <family val="2"/>
      </rPr>
      <t>:</t>
    </r>
  </si>
  <si>
    <t>Sila tandakan (X) penggunaan teknologi digital yang digunakan di pertubuhan ini (Boleh pilih lebih daripada satu)</t>
  </si>
  <si>
    <t>Please mark (X) the adoption of digital technologies used at this establishment (May choose more than one)</t>
  </si>
  <si>
    <t>Mobile internet and technologies (e.g. mobile broadband, laptop, smartphone, tablet etc.)</t>
  </si>
  <si>
    <t xml:space="preserve">Analitis data (cth. Tableau, Analitis Data Raya, Mobile Business Intelligence dsb.) </t>
  </si>
  <si>
    <t>Data analytics (e.g. Tableau, Big Data Analytics, Mobile Business Intelligence etc.)</t>
  </si>
  <si>
    <t>Perisian pengurusan (cth. Human Resources Management System, Accounting Information System dsb.)</t>
  </si>
  <si>
    <t>Management software (e.g. Human Resources Management System, Accounting Information System etc.)</t>
  </si>
  <si>
    <t>Adakah pertubuhan ini pernah mengalami insiden keselamatan siber dalam tempoh 12 bulan yang lalu?</t>
  </si>
  <si>
    <t>Did this establishment experienced any cybersecurity incidents in the past 12 months?</t>
  </si>
  <si>
    <t>Adakah pertubuhan ini terlibat dengan urusniaga jualan atau pembelian menggunakan internet? Sila tanda (X) dalam satu kotak sahaja</t>
  </si>
  <si>
    <t>Did this establishment involved in sales or purchase transactions using internet? Please mark (X) in one box only</t>
  </si>
  <si>
    <t>37</t>
  </si>
  <si>
    <t>38</t>
  </si>
  <si>
    <t>Pasaran e-dagang dalam talian (cth. Lazada, Zalora, Shopee, TikTok)</t>
  </si>
  <si>
    <t>39</t>
  </si>
  <si>
    <t>Online e-commerce marketplace (e.g. Lazada, Zalora, Shopee, TikTok)</t>
  </si>
  <si>
    <t>40</t>
  </si>
  <si>
    <t>Designated private network (e.g. extranet, EDI)</t>
  </si>
  <si>
    <t>Aplikasi mudah alih (cth. Grab app, Lazada app, Pop meal app, Mudah app, Carousell app, Foodpanda app)</t>
  </si>
  <si>
    <t>41</t>
  </si>
  <si>
    <t>Mobile application (e.g. Grab app, Lazada app, Pop meal app, Mudah app, Carousell app, Foodpanda app)</t>
  </si>
  <si>
    <t>Perkhidmatan pembayaran elektronik (cth. perbankan internet, kad kredit, kad debit, pindahan wang, e-dompet,</t>
  </si>
  <si>
    <t>SPayLater dsb.)</t>
  </si>
  <si>
    <t>Payment gateway (e.g. Internet banking, credit card, debit card, bank transfer, e-wallet, SPayLater etc.)</t>
  </si>
  <si>
    <t xml:space="preserve">  Termasuk       :</t>
  </si>
  <si>
    <r>
      <rPr>
        <b/>
        <sz val="8"/>
        <rFont val="Arial"/>
        <family val="2"/>
      </rPr>
      <t xml:space="preserve">(1)  Melalui laman web, </t>
    </r>
    <r>
      <rPr>
        <b/>
        <i/>
        <sz val="8"/>
        <rFont val="Arial"/>
        <family val="2"/>
      </rPr>
      <t>specialised internet marketplaces</t>
    </r>
    <r>
      <rPr>
        <b/>
        <sz val="8"/>
        <rFont val="Arial"/>
        <family val="2"/>
      </rPr>
      <t xml:space="preserve">, </t>
    </r>
    <r>
      <rPr>
        <b/>
        <i/>
        <sz val="8"/>
        <rFont val="Arial"/>
        <family val="2"/>
      </rPr>
      <t>extranet, EDI over the internet</t>
    </r>
    <r>
      <rPr>
        <b/>
        <sz val="8"/>
        <rFont val="Arial"/>
        <family val="2"/>
      </rPr>
      <t>, telefon mudah alih</t>
    </r>
  </si>
  <si>
    <t xml:space="preserve">       yang membolehkan akses internet</t>
  </si>
  <si>
    <t>(2)  Pesanan yang diterima bagi pihak organisasi lain</t>
  </si>
  <si>
    <t>(3)  Pesanan yang diterima oleh organisasi lain bagi pihak perniagaan anda</t>
  </si>
  <si>
    <t>(1)  Via websites, specialised internet marketplaces, extranets, EDI over the internet, internet enabled mobile phones</t>
  </si>
  <si>
    <t>(2)  Orders received on behalf of other organisations</t>
  </si>
  <si>
    <t>(3)  Orders received by other organisations on behalf of your business</t>
  </si>
  <si>
    <r>
      <rPr>
        <b/>
        <sz val="8"/>
        <rFont val="Arial"/>
        <family val="2"/>
      </rPr>
      <t xml:space="preserve">    Nota / </t>
    </r>
    <r>
      <rPr>
        <i/>
        <sz val="8"/>
        <rFont val="Arial"/>
        <family val="2"/>
      </rPr>
      <t>Note</t>
    </r>
    <r>
      <rPr>
        <b/>
        <sz val="8"/>
        <rFont val="Arial"/>
        <family val="2"/>
      </rPr>
      <t>:</t>
    </r>
  </si>
  <si>
    <t xml:space="preserve">  Perkhidmatan dalam talian dan transaksi e-dagang (samb.)</t>
  </si>
  <si>
    <t xml:space="preserve">  Online services and e-commerce transactions (cont'd)</t>
  </si>
  <si>
    <t>Please indicate the percentage of e-commerce income by type of customers</t>
  </si>
  <si>
    <r>
      <rPr>
        <b/>
        <sz val="8"/>
        <rFont val="Arial"/>
        <family val="2"/>
      </rPr>
      <t xml:space="preserve"> Perniagaan lain / </t>
    </r>
    <r>
      <rPr>
        <i/>
        <sz val="8"/>
        <rFont val="Arial"/>
        <family val="2"/>
      </rPr>
      <t>Other businesses</t>
    </r>
  </si>
  <si>
    <r>
      <rPr>
        <b/>
        <sz val="8"/>
        <rFont val="Arial"/>
        <family val="2"/>
      </rPr>
      <t xml:space="preserve">Pengguna individu / </t>
    </r>
    <r>
      <rPr>
        <i/>
        <sz val="8"/>
        <rFont val="Arial"/>
        <family val="2"/>
      </rPr>
      <t>Individual consumers</t>
    </r>
  </si>
  <si>
    <t>Please indicate the percentage of e-commerce income by type of market</t>
  </si>
  <si>
    <r>
      <rPr>
        <b/>
        <sz val="8"/>
        <rFont val="Arial"/>
        <family val="2"/>
      </rPr>
      <t xml:space="preserve">Termasuk          : Melalui laman web, </t>
    </r>
    <r>
      <rPr>
        <b/>
        <i/>
        <sz val="8"/>
        <rFont val="Arial"/>
        <family val="2"/>
      </rPr>
      <t>specialised internet marketplaces, extranet, EDI over the internet</t>
    </r>
    <r>
      <rPr>
        <b/>
        <sz val="8"/>
        <rFont val="Arial"/>
        <family val="2"/>
      </rPr>
      <t>, telefon mudah alih</t>
    </r>
  </si>
  <si>
    <t xml:space="preserve">    yang membolehkan akses  internet  </t>
  </si>
  <si>
    <t>Please indicate the percentage of e-commerce expanditure by type of customers</t>
  </si>
  <si>
    <t>Please indicate the percentage of e-commerce expenditure by type of market</t>
  </si>
  <si>
    <t xml:space="preserve">         </t>
  </si>
  <si>
    <t>Does this establishment involve in Oil &amp; Gas and Services and Equipment (OGSE) activity? Please mark (X) in one box only</t>
  </si>
  <si>
    <t xml:space="preserve"> (e)</t>
  </si>
  <si>
    <t>Please state the income received from the OGSE activities</t>
  </si>
  <si>
    <t>If this establishment unable to provide the value, please state the percentage (%) of income received, from OGSE activities</t>
  </si>
  <si>
    <t>MODUL DIGITAL EKONOMI (samb.)</t>
  </si>
  <si>
    <t>MODULE OF ECONOMIC DIGITAL (cont'd)</t>
  </si>
  <si>
    <t xml:space="preserve">INOVASI DAN PENYELIDIKAN &amp; PEMBANGUNAN </t>
  </si>
  <si>
    <t xml:space="preserve">INNOVATION AND RESEARCH &amp; DEVELOPMENT </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</si>
  <si>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</si>
  <si>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</si>
  <si>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</si>
  <si>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</si>
  <si>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 xml:space="preserve">Local (e.g. Quality Improvement Practice, National Mark of Malaysian Brand, Malaysia Organic Scheme (SOM), </t>
  </si>
  <si>
    <t>MeSTI (Makanan Selamat Tanggungjawab Industri) etc.)</t>
  </si>
  <si>
    <r>
      <rPr>
        <b/>
        <sz val="8"/>
        <rFont val="Arial"/>
        <family val="2"/>
      </rPr>
      <t xml:space="preserve">Antarabangsa / </t>
    </r>
    <r>
      <rPr>
        <i/>
        <sz val="8"/>
        <rFont val="Arial"/>
        <family val="2"/>
      </rPr>
      <t>International</t>
    </r>
    <r>
      <rPr>
        <b/>
        <sz val="8"/>
        <rFont val="Arial"/>
        <family val="2"/>
      </rPr>
      <t xml:space="preserve"> </t>
    </r>
    <r>
      <rPr>
        <i/>
        <sz val="8"/>
        <rFont val="Arial"/>
        <family val="2"/>
      </rPr>
      <t>(</t>
    </r>
    <r>
      <rPr>
        <b/>
        <sz val="8"/>
        <rFont val="Arial"/>
        <family val="2"/>
      </rPr>
      <t xml:space="preserve">cth. / </t>
    </r>
    <r>
      <rPr>
        <i/>
        <sz val="8"/>
        <rFont val="Arial"/>
        <family val="2"/>
      </rPr>
      <t>e.g. ISO, HACCP, GMP, GVHP, 5S etc</t>
    </r>
    <r>
      <rPr>
        <b/>
        <sz val="8"/>
        <rFont val="Arial"/>
        <family val="2"/>
      </rPr>
      <t>.</t>
    </r>
    <r>
      <rPr>
        <i/>
        <sz val="8"/>
        <rFont val="Arial"/>
        <family val="2"/>
      </rPr>
      <t>)</t>
    </r>
  </si>
  <si>
    <t>Did this establishment have any Intellectual Property (IP) Protection System? (May choose more than one)</t>
  </si>
  <si>
    <t>Lain-lain (cth. Reka bentuk perindustrian, Petunjuk geografi, Reka bentuk susun atur litar bersepadu)</t>
  </si>
  <si>
    <t>Others (e.g. Industrial design, Geographical indication, Layout - design of integrated circuit design)</t>
  </si>
  <si>
    <r>
      <rPr>
        <b/>
        <sz val="8"/>
        <rFont val="Arial"/>
        <family val="2"/>
      </rPr>
      <t xml:space="preserve">  Tidak /</t>
    </r>
    <r>
      <rPr>
        <i/>
        <sz val="8"/>
        <rFont val="Arial"/>
        <family val="2"/>
      </rPr>
      <t xml:space="preserve"> No</t>
    </r>
  </si>
  <si>
    <t>Sila nyatakan peratus perbelanjaan semasa terhadap R&amp;D</t>
  </si>
  <si>
    <t>Please indicate the percentage of expenditure by current expenditure on R&amp;D</t>
  </si>
  <si>
    <t>Sila nyatakan peratus perbelanjaan modal terhadap R&amp;D</t>
  </si>
  <si>
    <t>Please indicate the percentage of expenditure by capital expenditure on R&amp;D</t>
  </si>
  <si>
    <t>Sila nyatakan peratus perbelanjaan jenis aktiviti R&amp;D</t>
  </si>
  <si>
    <t>Technician and associate professionals</t>
  </si>
  <si>
    <t>Adakah pertubuhan ini melabur kepada aktiviti R&amp;D di luar negara? Sila tanda (X) dalam satu kotak sahaja</t>
  </si>
  <si>
    <t xml:space="preserve">Does this establishment invest in R&amp;D activities abroad? Please mark (X) in one box only </t>
  </si>
  <si>
    <t xml:space="preserve">                    </t>
  </si>
  <si>
    <t>Berapakah nilai pelaburan aktiviti R&amp;D di luar negara?</t>
  </si>
  <si>
    <t>What is the value of R&amp;D investment activities abroad?</t>
  </si>
  <si>
    <t>IMPORT DAN EKSPORT PERDAGANGAN ANTARABANGSA</t>
  </si>
  <si>
    <t>IMPORTS AND EXPORTS OF INTERNATIONAL TRADE</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</si>
  <si>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</si>
  <si>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</si>
  <si>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</si>
  <si>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for the purposebelow (May choose more than one)</t>
  </si>
  <si>
    <r>
      <t xml:space="preserve">Eksport / </t>
    </r>
    <r>
      <rPr>
        <i/>
        <sz val="8"/>
        <rFont val="Arial"/>
        <family val="2"/>
      </rPr>
      <t>Exports</t>
    </r>
  </si>
  <si>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</si>
  <si>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</si>
  <si>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</si>
  <si>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</si>
  <si>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</si>
  <si>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</si>
  <si>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</si>
  <si>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</si>
  <si>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Adakah pertubuhan ini mengamalkan Alam Sekitar, Sosial dan Tadbir Urus (ESG)? Sila tanda (X) dalam satu kotak sahaja</t>
  </si>
  <si>
    <t>Does this establishment practice Environmental, Social and Governance (ESG)? Please mark (X) in one box only</t>
  </si>
  <si>
    <t>Adakah pertubuhan ini telah menerbitkan Laporan Kelestarian? Sila tanda (X) dalam satu kotak sahaja</t>
  </si>
  <si>
    <t>Has this establishment published a Sustainability Report? Please mark (X) in one box only</t>
  </si>
  <si>
    <t>Adakah pertubuhan ini membuat perbelanjaan perlindungan alam sekitar? Sila tanda (X) dalam satu kotak sahaja</t>
  </si>
  <si>
    <t>Does this establishment incur environmental protection expenditure? Please mark (X) in one box only</t>
  </si>
  <si>
    <t>Sila nyatakan penggunaan bahan kitar semula sebagai input pengeluaran</t>
  </si>
  <si>
    <t>Please indicate of use of recycled materials as production input</t>
  </si>
  <si>
    <r>
      <t xml:space="preserve">Kuantiti (tan metrik) / </t>
    </r>
    <r>
      <rPr>
        <i/>
        <sz val="8"/>
        <rFont val="Arial"/>
        <family val="2"/>
      </rPr>
      <t>Quantity (tonne)</t>
    </r>
  </si>
  <si>
    <t>(RM)</t>
  </si>
  <si>
    <t>Berdasarkan soalan E.4, sila nyatakan peratus penggunaan bahan kitar semula mengikut jenis:</t>
  </si>
  <si>
    <t>Refer to question E.4, please indicate percentage of use of recycled materials by type:</t>
  </si>
  <si>
    <t>Paper</t>
  </si>
  <si>
    <t>Adakah pertubuhan ini terlibat dalam program Tenaga Boleh Baharu? Sila tanda (X) dalam satu kotak sahaja</t>
  </si>
  <si>
    <t>Is this establishment involved in any Renewable Energy programs? Please mark (X) in one box only</t>
  </si>
  <si>
    <t>Adakah pertubuhan ini mempunyai pengurusan tenaga yang cekap? Sila tanda (X) dalam satu kotak sahaja</t>
  </si>
  <si>
    <t>Did this organization have efficient energy management? Please mark (X) in one box only</t>
  </si>
  <si>
    <t xml:space="preserve">Sila laporkan tahap automasi proses pengeluaran pertubuhan ini. Sila tanda (X) dalam satu kotak sahaja </t>
  </si>
  <si>
    <t>Please report the automation level of the production process for this establishment. Please mark (X) in one box only</t>
  </si>
  <si>
    <t>Smart Automation (Integrated)</t>
  </si>
  <si>
    <t xml:space="preserve">Automasi sepenuhnya </t>
  </si>
  <si>
    <t xml:space="preserve">Fully automation </t>
  </si>
  <si>
    <t>Mixed-mode automation</t>
  </si>
  <si>
    <t xml:space="preserve">Separa automasi </t>
  </si>
  <si>
    <t>Adakah pertubuhan ini menggunakan teknologi berikut. Jika Ya, sila nyatakan peratus (%) penggunaan.</t>
  </si>
  <si>
    <t>Did this establishment using the following technology. If Yes, please state the percentage (%) of usage. Please mark (X) in one box only</t>
  </si>
  <si>
    <t>Teknologi Bahan Termaju</t>
  </si>
  <si>
    <t>Advanced Material Technology</t>
  </si>
  <si>
    <t>Teknologi nuklear / atom</t>
  </si>
  <si>
    <t>Nuclear / Atom Technology</t>
  </si>
  <si>
    <t>Please mark (X) the technology or solution adopted by this establishment (May choose more than one)</t>
  </si>
  <si>
    <t xml:space="preserve">Pengurusan Rantaian Bekalan (PRB) </t>
  </si>
  <si>
    <t>Pemprosesan perkataan (MS Word, Google Docs, Pages dll.)</t>
  </si>
  <si>
    <t>Word processing (MS Word, Google Docs, Pages etc.)</t>
  </si>
  <si>
    <t>Automasi (robotik, tali sawat, lif, kenderaan berpandu</t>
  </si>
  <si>
    <t xml:space="preserve">Lembaran (MS Excel, Numbers, dll.) </t>
  </si>
  <si>
    <t xml:space="preserve">automatik (AGV), dll.) </t>
  </si>
  <si>
    <t xml:space="preserve">Automation (robotics, conveyor belts, lifts, automated-guided </t>
  </si>
  <si>
    <t>vehicles (AGV), etc.)</t>
  </si>
  <si>
    <t xml:space="preserve">Kawalan Kualiti Tersepadu (pengimbas, pemeriksaan </t>
  </si>
  <si>
    <t xml:space="preserve">penglihatan, CCTV, sensor pintar dll.) </t>
  </si>
  <si>
    <t xml:space="preserve">Kewangan &amp; Perakaunan </t>
  </si>
  <si>
    <t xml:space="preserve">In-line Quality Control (scanners, vision inspection, </t>
  </si>
  <si>
    <t>CCTV smart sensor, etc.)</t>
  </si>
  <si>
    <t xml:space="preserve">Pengurusan Sumber Manusia </t>
  </si>
  <si>
    <t xml:space="preserve">Pembuatan Aditif (Percetakan 3D, prototaip cepat, dll.) </t>
  </si>
  <si>
    <t xml:space="preserve">Pengurusan Perhubungan Pelanggan (CRM) </t>
  </si>
  <si>
    <t xml:space="preserve">Internet Benda </t>
  </si>
  <si>
    <t>Internet-of-Thing (IoT)</t>
  </si>
  <si>
    <t>(q)</t>
  </si>
  <si>
    <t xml:space="preserve">Reka Bentuk Berbantu Komputer (RBBK) </t>
  </si>
  <si>
    <t xml:space="preserve">Analitis Data Raya </t>
  </si>
  <si>
    <t>(r)</t>
  </si>
  <si>
    <t xml:space="preserve">Kecerdasan Buatan </t>
  </si>
  <si>
    <t>(s)</t>
  </si>
  <si>
    <t xml:space="preserve">Simulasi </t>
  </si>
  <si>
    <t>Lab solution</t>
  </si>
  <si>
    <t>(t)</t>
  </si>
  <si>
    <t>Keselamatan siber (Tembok api, anti-spam, antivirus dll)</t>
  </si>
  <si>
    <t xml:space="preserve">Pengendalian Bahan Automatik </t>
  </si>
  <si>
    <t>Cybersecurity (Firewall, anti-spam, antivirus, etc.)</t>
  </si>
  <si>
    <t>(u)</t>
  </si>
  <si>
    <t xml:space="preserve">Lain-lain (sila nyatakan) </t>
  </si>
  <si>
    <t xml:space="preserve">Pengenalan Frekuensi Radio (RFID) </t>
  </si>
  <si>
    <t>Radio Frequency Identification (RFID)</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</si>
  <si>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</si>
  <si>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</si>
  <si>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KPKM</t>
  </si>
  <si>
    <t>MDEC</t>
  </si>
  <si>
    <t>TERAJU</t>
  </si>
  <si>
    <t>Adakah pertubuhan ini mengamalkan Konsep Operasi Pintar? Sila tanda (X) dalam satu kotak sahaja</t>
  </si>
  <si>
    <t>Did this establishment practise the Smart Operating Concept? Please mark (X) in one box only</t>
  </si>
  <si>
    <r>
      <t xml:space="preserve">   Ya IR 4.0 / </t>
    </r>
    <r>
      <rPr>
        <i/>
        <sz val="8"/>
        <rFont val="Arial"/>
        <family val="2"/>
      </rPr>
      <t>Yes IR 4.0</t>
    </r>
  </si>
  <si>
    <r>
      <t xml:space="preserve">   Ya IR 5.0 / </t>
    </r>
    <r>
      <rPr>
        <i/>
        <sz val="8"/>
        <rFont val="Arial"/>
        <family val="2"/>
      </rPr>
      <t>Yes IR 5.0</t>
    </r>
  </si>
  <si>
    <r>
      <t xml:space="preserve">   Tidak / </t>
    </r>
    <r>
      <rPr>
        <i/>
        <sz val="8"/>
        <rFont val="Arial"/>
        <family val="2"/>
      </rPr>
      <t>No</t>
    </r>
  </si>
  <si>
    <t>Jika Tidak, sila ke soalan F.8</t>
  </si>
  <si>
    <t>If No, please proceed to question F.8</t>
  </si>
  <si>
    <t xml:space="preserve">Meningkatkan tahap produktiviti dan kualiti produk </t>
  </si>
  <si>
    <t xml:space="preserve">Layak mendapat insentif kerajaan </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</si>
  <si>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</si>
  <si>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</si>
  <si>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</si>
  <si>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</si>
  <si>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</si>
  <si>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 xml:space="preserve">Transformasi dan bertahan sebagai pengilang </t>
  </si>
  <si>
    <t>Sumber manusia:</t>
  </si>
  <si>
    <t>Human resources:</t>
  </si>
  <si>
    <t>Adakah pertubuhan ini mempunyai rancangan untuk mengamalkan Konsep Operasi Pintar? Sila tanda (X) dalam satu kotak sahaja</t>
  </si>
  <si>
    <t>Did this establishment have plans to adopt the Smart Operating Concept? Please mark (X) in one box only</t>
  </si>
  <si>
    <t xml:space="preserve">Sumber manusia </t>
  </si>
  <si>
    <t xml:space="preserve">Sumber kewangan </t>
  </si>
  <si>
    <t>Did this establishment already has a plan to reskilling and upskilling for its employees? Please mark (X) in one box only</t>
  </si>
  <si>
    <t>If Yes, please mark (X) the areas of reskilling and upskilling planned for the employees of this establishment (May choose more than one)</t>
  </si>
  <si>
    <t xml:space="preserve">Kecerdasan Buatan / Pembelajaran Mesin / Pembelajaran Dalam </t>
  </si>
  <si>
    <t xml:space="preserve">Keselamatan siber </t>
  </si>
  <si>
    <t xml:space="preserve">Analitis Data Raya / Analitis Data  </t>
  </si>
  <si>
    <t xml:space="preserve">Penciptaan Kandungan AR / VR </t>
  </si>
  <si>
    <t xml:space="preserve">Pengaturcaraan / Sains Komputer </t>
  </si>
  <si>
    <t xml:space="preserve">Rangkaian </t>
  </si>
  <si>
    <t xml:space="preserve">Robotik / Peranti Autonomi </t>
  </si>
  <si>
    <t xml:space="preserve">PLBD / KPPD </t>
  </si>
  <si>
    <t>FOREIGN  AFFILIATE</t>
  </si>
  <si>
    <t>Nama negara</t>
  </si>
  <si>
    <t>Bilangan affiliate</t>
  </si>
  <si>
    <t>Office use</t>
  </si>
  <si>
    <t>Number of affiliate</t>
  </si>
  <si>
    <t>Kod negara</t>
  </si>
  <si>
    <t>Country code</t>
  </si>
  <si>
    <t>Financing from leasing companies / factoring companies / credit companies / venture capital companies / licenced money lenders /</t>
  </si>
  <si>
    <t>pawnshops and pawnbrokers include Ar-Rahnu</t>
  </si>
  <si>
    <t>dengan pertubuhan atau pemilik perniagaan ’angels’ / organisasi bukan kerajaan / pengaturan tidak formal</t>
  </si>
  <si>
    <t>H.4</t>
  </si>
  <si>
    <t>Did this establishment own / use financial facilities and products for bussiness purposes as follows?</t>
  </si>
  <si>
    <t xml:space="preserve">Credit card  </t>
  </si>
  <si>
    <t xml:space="preserve">Perbankan dalam talian      </t>
  </si>
  <si>
    <t xml:space="preserve">Online banking </t>
  </si>
  <si>
    <t xml:space="preserve">Insurance  </t>
  </si>
  <si>
    <t xml:space="preserve">Fasiliti eksport </t>
  </si>
  <si>
    <t>H.5</t>
  </si>
  <si>
    <t>Adakah pertubuhan ini pernah terlibat dalam rantaian bekalan atau nilai mana-mana syarikat berkaitan kerajaan (GLC)?</t>
  </si>
  <si>
    <t xml:space="preserve">KEGUNAAN PEJABAT  </t>
  </si>
  <si>
    <t>Sila nyatakan peratusan pendapatan pertubuhan ini yang dihasilkan daripada aktiviti berikut:</t>
  </si>
  <si>
    <t>Please specify the percentage of this establishment's revenue was generated from the following activities:</t>
  </si>
  <si>
    <t>Adakah pertubuhan ini menyediakan kemudahan Mesra Orang Kurang Upaya? Sila tanda (X) dalam satu kotak sahaja</t>
  </si>
  <si>
    <t>Did this establishment provide facilities that are Disabled-Friendly (OKU)? Please mark (X) in one box only</t>
  </si>
  <si>
    <t>010078</t>
  </si>
  <si>
    <t>Did this establishment invest outside Malaysia? Please mark (X) in one box only</t>
  </si>
  <si>
    <t>Did this establishment adopt the Building Information Modelling (BIM) in construction activities? / Please mark (X) in one box only</t>
  </si>
  <si>
    <t>Syarikat Awam Berhad</t>
  </si>
  <si>
    <t>Perbadanan Awam</t>
  </si>
  <si>
    <t>Public Limited Company</t>
  </si>
  <si>
    <t>Public Corporation</t>
  </si>
  <si>
    <t>Private Non-Profit Making Organisation</t>
  </si>
  <si>
    <t>Pertubuhan Persendirian Yang Tidak Mencari Keuntungan</t>
  </si>
  <si>
    <t>pertubuhan lain</t>
  </si>
  <si>
    <t>Fees received construction work for other establishments on their materials</t>
  </si>
  <si>
    <t>Income from repairs and maintenance work for other establishments' machinery and equipment</t>
  </si>
  <si>
    <r>
      <rPr>
        <b/>
        <sz val="8"/>
        <rFont val="Arial"/>
        <family val="2"/>
      </rPr>
      <t xml:space="preserve"> Nilai </t>
    </r>
    <r>
      <rPr>
        <sz val="8"/>
        <rFont val="Arial"/>
        <family val="2"/>
      </rPr>
      <t>/ Value</t>
    </r>
  </si>
  <si>
    <t xml:space="preserve"> 0800</t>
  </si>
  <si>
    <t>bil petrol / diesel dan bayaran parkir kenderaan sendiri)</t>
  </si>
  <si>
    <t>Other payments for non-industrial services (please specify)</t>
  </si>
  <si>
    <t>Perkakasan &amp; perisian komputer</t>
  </si>
  <si>
    <t>Computer hardware &amp; software</t>
  </si>
  <si>
    <t>Telecommunications equipment</t>
  </si>
  <si>
    <t xml:space="preserve"> Cukai ke atas pengeluaran:</t>
  </si>
  <si>
    <t xml:space="preserve"> Taxes on production:</t>
  </si>
  <si>
    <t>NET PROFIT / LOSS BEFORE TAX</t>
  </si>
  <si>
    <t xml:space="preserve">Sekiranya terdapat pertukaran aktiviti atau perbezaan keuntungan / kerugian ( &gt; atau &lt; 30%) berbanding dengan </t>
  </si>
  <si>
    <t>tahun sebelum,  sila tandakan (X) sebab-sebab di bawah ini (Boleh pilih lebih daripada satu):</t>
  </si>
  <si>
    <t>If there is any change in activity or difference in the profit / loss (&gt; or &lt; 30%) as compared to the previous year,</t>
  </si>
  <si>
    <t>please mark (X) the reasons below (May choose more than one):</t>
  </si>
  <si>
    <t>Business model changes</t>
  </si>
  <si>
    <t>Impak kadar pertukaran mata wang</t>
  </si>
  <si>
    <t>Organisation changes</t>
  </si>
  <si>
    <t>132001</t>
  </si>
  <si>
    <t>132002</t>
  </si>
  <si>
    <t>132102</t>
  </si>
  <si>
    <t>132003</t>
  </si>
  <si>
    <t>132103</t>
  </si>
  <si>
    <t>132004</t>
  </si>
  <si>
    <t>132104</t>
  </si>
  <si>
    <t>Cables</t>
  </si>
  <si>
    <t>Refrigerating plants / air conditioning</t>
  </si>
  <si>
    <t xml:space="preserve"> Machine and machineries (ventilator / pumping machine)</t>
  </si>
  <si>
    <t>Paip dan tiub daripada besi / keluli (penghantaran jauh)</t>
  </si>
  <si>
    <t>TOTAL CONSTRUCTION MATERIALS USED</t>
  </si>
  <si>
    <t>Peranti digital termasuk komputer peribadi, komputer mudah alih (cth. komputer riba), tablet</t>
  </si>
  <si>
    <t>dan peranti mudah alih yang lain seperti telefon pintar</t>
  </si>
  <si>
    <t>Digital device includes personal computer, portable computer (e.g. laptop), tablet and other portable</t>
  </si>
  <si>
    <t>devices like smartphone</t>
  </si>
  <si>
    <t xml:space="preserve"> Jika Tidak, sila ke soalan A.3</t>
  </si>
  <si>
    <t xml:space="preserve"> If No, Please proceed to question A.3</t>
  </si>
  <si>
    <t>What percentage of the total employees use digital devices for business purposes?</t>
  </si>
  <si>
    <t xml:space="preserve"> Jika Tidak, sila ke soalan A.7</t>
  </si>
  <si>
    <t>If No, Please proceed to question A.7</t>
  </si>
  <si>
    <t xml:space="preserve"> Penyimpanan awam</t>
  </si>
  <si>
    <t xml:space="preserve"> Public storage</t>
  </si>
  <si>
    <t xml:space="preserve">   Perkhidmatan dalam talian dan transaksi e-dagang (samb.)</t>
  </si>
  <si>
    <t xml:space="preserve">   Online services and e-commerce transactions (cont’d)</t>
  </si>
  <si>
    <t xml:space="preserve">    Jika Tidak, sila ke seksyen B</t>
  </si>
  <si>
    <t xml:space="preserve">    If No, please proceed to section B</t>
  </si>
  <si>
    <t>Did this establishment receive orders (make sales) for goods or services via e-commerce? Please mark (X) in one box only</t>
  </si>
  <si>
    <t xml:space="preserve">  Jika Tidak, sila ke soalan A.16</t>
  </si>
  <si>
    <t xml:space="preserve">   If No, please proceed to question A.16</t>
  </si>
  <si>
    <t xml:space="preserve">  Tidak termasuk: Penghantaran pesanan melalui e-mel</t>
  </si>
  <si>
    <t xml:space="preserve">  Includes              : </t>
  </si>
  <si>
    <t xml:space="preserve"> Sila tanda (X) dalam satu kotak sahaja</t>
  </si>
  <si>
    <t>Did this establishment place orders (make purchases) for goods or services via e-commerce? Please mark (X) in one box only</t>
  </si>
  <si>
    <t xml:space="preserve">   Jika Tidak, sila ke seksyen B</t>
  </si>
  <si>
    <t xml:space="preserve">   If No, please proceed to section B</t>
  </si>
  <si>
    <t>Tidak termasuk : Penghantaran pesanan melalui e-mel</t>
  </si>
  <si>
    <t>Includes             :  Via websites, specialised internet marketplaces, extranets, EDI over the internet, internet enabled mobile phones</t>
  </si>
  <si>
    <t>Exclude              :  Orders submitted via email</t>
  </si>
  <si>
    <t xml:space="preserve"> Jika Tidak, sila ke seksyen C</t>
  </si>
  <si>
    <t xml:space="preserve"> If No, please proceed to section C</t>
  </si>
  <si>
    <t>Adakah pertubuhan ini menjalankan aktiviti R&amp;D secara dalaman pada tahun rujukan? Sila tanda (X) dalam satu kotak sahaja</t>
  </si>
  <si>
    <t>Did this establishment run any R&amp;D activities internally (in house) during the reference year? Please mark (X) in one box only</t>
  </si>
  <si>
    <t xml:space="preserve">    Jika Ya, sila ke soalan C.4 hingga C.8</t>
  </si>
  <si>
    <t xml:space="preserve">   If Yes, please proceed to question C.4 to C.8</t>
  </si>
  <si>
    <t xml:space="preserve">   Jika Tidak, sila ke seksyen D</t>
  </si>
  <si>
    <t xml:space="preserve">   If No, please proceed to section D</t>
  </si>
  <si>
    <t xml:space="preserve"> Sila nyatakan peratus perbelanjaan sumber dana R&amp;D</t>
  </si>
  <si>
    <t xml:space="preserve"> Please indicate the percentage of expenditure by source of fund for R&amp;D</t>
  </si>
  <si>
    <t xml:space="preserve">  If No, please go to section D</t>
  </si>
  <si>
    <t>Bioteknologi dan berasaskan bio</t>
  </si>
  <si>
    <t>Biotechnology and bio-based</t>
  </si>
  <si>
    <t>Adakah pertubuhan ini mempunyai affiliate di luar negara? Sila tanda (X) dalam satu kotak sahaja</t>
  </si>
  <si>
    <t xml:space="preserve"> Does this establishment have an affiliate overseas? Please mark (X) in one box only</t>
  </si>
  <si>
    <t xml:space="preserve">Daripada manakah pertubuhan ini mendapat sumber pembiayaan untuk menjalankan perniagaan?  (Boleh pilih lebih daripada satu) </t>
  </si>
  <si>
    <t xml:space="preserve">Where does this establishment get the sources of finance to operate the business? (May choose more than one)  </t>
  </si>
  <si>
    <t xml:space="preserve">Did this establishment ever been involved in the supply or value chain of any government-linked company (GLC)? </t>
  </si>
  <si>
    <t xml:space="preserve"> T/TANGAN</t>
  </si>
  <si>
    <t>F010014</t>
  </si>
  <si>
    <t>F010015</t>
  </si>
  <si>
    <t>F010077</t>
  </si>
  <si>
    <t>F010072</t>
  </si>
  <si>
    <t>F010075</t>
  </si>
  <si>
    <t>F010076</t>
  </si>
  <si>
    <t>F010078</t>
  </si>
  <si>
    <t>F030020</t>
  </si>
  <si>
    <t>F030021</t>
  </si>
  <si>
    <t>F030008</t>
  </si>
  <si>
    <t>F030009</t>
  </si>
  <si>
    <t xml:space="preserve"> F041302</t>
  </si>
  <si>
    <t xml:space="preserve"> F041303</t>
  </si>
  <si>
    <t xml:space="preserve"> F041304</t>
  </si>
  <si>
    <t xml:space="preserve"> F041305</t>
  </si>
  <si>
    <t xml:space="preserve"> F041309</t>
  </si>
  <si>
    <t xml:space="preserve"> F041310</t>
  </si>
  <si>
    <t xml:space="preserve"> F041311</t>
  </si>
  <si>
    <t xml:space="preserve"> F041312</t>
  </si>
  <si>
    <t xml:space="preserve"> F041314</t>
  </si>
  <si>
    <t xml:space="preserve"> F041315</t>
  </si>
  <si>
    <t xml:space="preserve"> F041316</t>
  </si>
  <si>
    <t xml:space="preserve"> F041317</t>
  </si>
  <si>
    <t xml:space="preserve"> F041318</t>
  </si>
  <si>
    <t xml:space="preserve"> F041399</t>
  </si>
  <si>
    <t xml:space="preserve"> F041401</t>
  </si>
  <si>
    <t xml:space="preserve"> F041402</t>
  </si>
  <si>
    <t xml:space="preserve"> F041403</t>
  </si>
  <si>
    <t xml:space="preserve"> F041404</t>
  </si>
  <si>
    <t xml:space="preserve"> F041405</t>
  </si>
  <si>
    <t xml:space="preserve"> F041406</t>
  </si>
  <si>
    <t xml:space="preserve"> F041407</t>
  </si>
  <si>
    <t xml:space="preserve"> F041408</t>
  </si>
  <si>
    <t xml:space="preserve"> F041409</t>
  </si>
  <si>
    <t xml:space="preserve"> F041410</t>
  </si>
  <si>
    <t xml:space="preserve"> F041411</t>
  </si>
  <si>
    <t xml:space="preserve"> F041412</t>
  </si>
  <si>
    <t xml:space="preserve"> F041414</t>
  </si>
  <si>
    <t xml:space="preserve"> F041415</t>
  </si>
  <si>
    <t xml:space="preserve"> F041416</t>
  </si>
  <si>
    <t xml:space="preserve"> F041417</t>
  </si>
  <si>
    <t xml:space="preserve"> F041418</t>
  </si>
  <si>
    <t xml:space="preserve"> F041499</t>
  </si>
  <si>
    <t xml:space="preserve"> F041501</t>
  </si>
  <si>
    <t xml:space="preserve"> F041502</t>
  </si>
  <si>
    <t xml:space="preserve"> F041503</t>
  </si>
  <si>
    <t xml:space="preserve"> F041504</t>
  </si>
  <si>
    <t xml:space="preserve"> F041505</t>
  </si>
  <si>
    <t xml:space="preserve"> F041506</t>
  </si>
  <si>
    <t xml:space="preserve"> F041507</t>
  </si>
  <si>
    <t xml:space="preserve"> F041508</t>
  </si>
  <si>
    <t xml:space="preserve"> F041509</t>
  </si>
  <si>
    <t xml:space="preserve"> F041510</t>
  </si>
  <si>
    <t xml:space="preserve"> F041511</t>
  </si>
  <si>
    <t xml:space="preserve"> F041512</t>
  </si>
  <si>
    <t xml:space="preserve"> F041514</t>
  </si>
  <si>
    <t xml:space="preserve"> F041515</t>
  </si>
  <si>
    <t xml:space="preserve"> F041516</t>
  </si>
  <si>
    <t xml:space="preserve"> F041517</t>
  </si>
  <si>
    <t xml:space="preserve"> F041518</t>
  </si>
  <si>
    <t xml:space="preserve"> F041599</t>
  </si>
  <si>
    <t xml:space="preserve"> F041602</t>
  </si>
  <si>
    <t xml:space="preserve"> F041603</t>
  </si>
  <si>
    <t xml:space="preserve"> F041604</t>
  </si>
  <si>
    <t xml:space="preserve"> F041605</t>
  </si>
  <si>
    <t xml:space="preserve"> F041606</t>
  </si>
  <si>
    <t xml:space="preserve"> F041607</t>
  </si>
  <si>
    <t xml:space="preserve"> F041608</t>
  </si>
  <si>
    <t xml:space="preserve"> F041609</t>
  </si>
  <si>
    <t xml:space="preserve"> F041610</t>
  </si>
  <si>
    <t xml:space="preserve"> F041611</t>
  </si>
  <si>
    <t xml:space="preserve"> F041612</t>
  </si>
  <si>
    <t xml:space="preserve"> F041614</t>
  </si>
  <si>
    <t xml:space="preserve"> F041615</t>
  </si>
  <si>
    <t xml:space="preserve"> F041616</t>
  </si>
  <si>
    <t xml:space="preserve"> F041618</t>
  </si>
  <si>
    <t xml:space="preserve"> F041699</t>
  </si>
  <si>
    <t xml:space="preserve"> F041701</t>
  </si>
  <si>
    <t xml:space="preserve"> F041702</t>
  </si>
  <si>
    <t xml:space="preserve"> F041703</t>
  </si>
  <si>
    <t xml:space="preserve"> F041704</t>
  </si>
  <si>
    <t xml:space="preserve"> F041705</t>
  </si>
  <si>
    <t xml:space="preserve"> F041706</t>
  </si>
  <si>
    <t xml:space="preserve"> F041707</t>
  </si>
  <si>
    <t xml:space="preserve"> F041708</t>
  </si>
  <si>
    <t xml:space="preserve"> F041709</t>
  </si>
  <si>
    <t xml:space="preserve"> F041710</t>
  </si>
  <si>
    <t xml:space="preserve"> F041711</t>
  </si>
  <si>
    <t xml:space="preserve"> F041712</t>
  </si>
  <si>
    <t xml:space="preserve"> F041714</t>
  </si>
  <si>
    <t xml:space="preserve"> F041715</t>
  </si>
  <si>
    <t xml:space="preserve"> F041716</t>
  </si>
  <si>
    <t xml:space="preserve"> F041717</t>
  </si>
  <si>
    <t xml:space="preserve"> F041718</t>
  </si>
  <si>
    <t xml:space="preserve"> F041799</t>
  </si>
  <si>
    <t xml:space="preserve"> F041919</t>
  </si>
  <si>
    <t xml:space="preserve"> F042019</t>
  </si>
  <si>
    <t xml:space="preserve"> F042119</t>
  </si>
  <si>
    <t xml:space="preserve"> F042219</t>
  </si>
  <si>
    <t xml:space="preserve"> F042319</t>
  </si>
  <si>
    <t xml:space="preserve"> F049919</t>
  </si>
  <si>
    <t>F062799</t>
  </si>
  <si>
    <t xml:space="preserve"> F061899</t>
  </si>
  <si>
    <t>F062899</t>
  </si>
  <si>
    <t>F070105</t>
  </si>
  <si>
    <t>F070199</t>
  </si>
  <si>
    <t>F080801</t>
  </si>
  <si>
    <t>F080802</t>
  </si>
  <si>
    <t>F090021</t>
  </si>
  <si>
    <t>F090022</t>
  </si>
  <si>
    <t>F090023</t>
  </si>
  <si>
    <t>F091018</t>
  </si>
  <si>
    <t>F091019</t>
  </si>
  <si>
    <t>F091020</t>
  </si>
  <si>
    <t>F091021</t>
  </si>
  <si>
    <t>F091022</t>
  </si>
  <si>
    <t>F091023</t>
  </si>
  <si>
    <t>F091024</t>
  </si>
  <si>
    <t>F091025</t>
  </si>
  <si>
    <t>F091026</t>
  </si>
  <si>
    <t>F091027</t>
  </si>
  <si>
    <t>F090034</t>
  </si>
  <si>
    <t>F091028</t>
  </si>
  <si>
    <t>F120145</t>
  </si>
  <si>
    <t>F120146</t>
  </si>
  <si>
    <t>F120147</t>
  </si>
  <si>
    <t>F120148</t>
  </si>
  <si>
    <t>F120149</t>
  </si>
  <si>
    <t>F120245</t>
  </si>
  <si>
    <t>F120246</t>
  </si>
  <si>
    <t>F120247</t>
  </si>
  <si>
    <t>F120248</t>
  </si>
  <si>
    <t>F120249</t>
  </si>
  <si>
    <t>F120150</t>
  </si>
  <si>
    <t>F120151</t>
  </si>
  <si>
    <t>F120152</t>
  </si>
  <si>
    <t>F120250</t>
  </si>
  <si>
    <t>F120251</t>
  </si>
  <si>
    <t>F120252</t>
  </si>
  <si>
    <t>F120158</t>
  </si>
  <si>
    <t>F120258</t>
  </si>
  <si>
    <t>F120153</t>
  </si>
  <si>
    <t>F120154</t>
  </si>
  <si>
    <t>F120155</t>
  </si>
  <si>
    <t>F120156</t>
  </si>
  <si>
    <t>F120233</t>
  </si>
  <si>
    <t>F120234</t>
  </si>
  <si>
    <t>F120235</t>
  </si>
  <si>
    <t>F120236</t>
  </si>
  <si>
    <t>F120237</t>
  </si>
  <si>
    <t>F120238</t>
  </si>
  <si>
    <t>F120253</t>
  </si>
  <si>
    <t>F120254</t>
  </si>
  <si>
    <t>F120255</t>
  </si>
  <si>
    <t>F120256</t>
  </si>
  <si>
    <t>F120257</t>
  </si>
  <si>
    <t>F132001</t>
  </si>
  <si>
    <t>F132002</t>
  </si>
  <si>
    <t>F132101</t>
  </si>
  <si>
    <t>F132003</t>
  </si>
  <si>
    <t>F132004</t>
  </si>
  <si>
    <t>F132102</t>
  </si>
  <si>
    <t>F132202</t>
  </si>
  <si>
    <t>F132103</t>
  </si>
  <si>
    <t>F132203</t>
  </si>
  <si>
    <t>F132104</t>
  </si>
  <si>
    <t>F132204</t>
  </si>
  <si>
    <t>F132199</t>
  </si>
  <si>
    <t>F132301</t>
  </si>
  <si>
    <t>F132401</t>
  </si>
  <si>
    <t>F132501</t>
  </si>
  <si>
    <t>F132601</t>
  </si>
  <si>
    <t>F132701</t>
  </si>
  <si>
    <t>F132801</t>
  </si>
  <si>
    <t>F132302</t>
  </si>
  <si>
    <t>F132402</t>
  </si>
  <si>
    <t>F132502</t>
  </si>
  <si>
    <t>F132602</t>
  </si>
  <si>
    <t>F132702</t>
  </si>
  <si>
    <t>F132802</t>
  </si>
  <si>
    <t>F132303</t>
  </si>
  <si>
    <t>F132403</t>
  </si>
  <si>
    <t>F132504</t>
  </si>
  <si>
    <t>F132503</t>
  </si>
  <si>
    <t>F132603</t>
  </si>
  <si>
    <t>F132703</t>
  </si>
  <si>
    <t>F132803</t>
  </si>
  <si>
    <t>F132304</t>
  </si>
  <si>
    <t>F132404</t>
  </si>
  <si>
    <t>F132604</t>
  </si>
  <si>
    <t>F132704</t>
  </si>
  <si>
    <t>F132804</t>
  </si>
  <si>
    <t>F161034</t>
  </si>
  <si>
    <t>F161134</t>
  </si>
  <si>
    <t>F330058</t>
  </si>
  <si>
    <t>F330059</t>
  </si>
  <si>
    <t>F330060</t>
  </si>
  <si>
    <t>F330061</t>
  </si>
  <si>
    <t>F330062</t>
  </si>
  <si>
    <t>F330063</t>
  </si>
  <si>
    <t>F330064</t>
  </si>
  <si>
    <t>F330065</t>
  </si>
  <si>
    <t>F330066</t>
  </si>
  <si>
    <t>F330067</t>
  </si>
  <si>
    <t>F330068</t>
  </si>
  <si>
    <t>F330069</t>
  </si>
  <si>
    <t>F330070</t>
  </si>
  <si>
    <t>F330071</t>
  </si>
  <si>
    <t>F320103</t>
  </si>
  <si>
    <t>F320104</t>
  </si>
  <si>
    <t>F320105</t>
  </si>
  <si>
    <t>F320106</t>
  </si>
  <si>
    <t>F320107</t>
  </si>
  <si>
    <t>F320207</t>
  </si>
  <si>
    <t>F320203</t>
  </si>
  <si>
    <t>F320204</t>
  </si>
  <si>
    <t>F320205</t>
  </si>
  <si>
    <t>F320206</t>
  </si>
  <si>
    <t>F342101</t>
  </si>
  <si>
    <t>F342201</t>
  </si>
  <si>
    <t>F342301</t>
  </si>
  <si>
    <t>F342401</t>
  </si>
  <si>
    <t>F370076</t>
  </si>
  <si>
    <t>F370077</t>
  </si>
  <si>
    <t>F370078</t>
  </si>
  <si>
    <t>F370152</t>
  </si>
  <si>
    <t>F370153</t>
  </si>
  <si>
    <t>F350046</t>
  </si>
  <si>
    <t>F010071</t>
  </si>
  <si>
    <t>F010070</t>
  </si>
  <si>
    <t>Soalan berkaitan daya saing pertubuhan mengandungi 8 Seksyen iaitu:</t>
  </si>
  <si>
    <t>Questions related to competitiveness of establishment consists of 8 Sections:</t>
  </si>
  <si>
    <t>Seksyen A</t>
  </si>
  <si>
    <t>Modul Digital Ekonomi</t>
  </si>
  <si>
    <t>Section A</t>
  </si>
  <si>
    <t>Digital Economic Module</t>
  </si>
  <si>
    <t>Seksyen B</t>
  </si>
  <si>
    <t>Perkhidmatan dan Peralatan Minyak &amp; Gas (OGSE)</t>
  </si>
  <si>
    <t>Section B</t>
  </si>
  <si>
    <t>Oil &amp; Gas Services and Equipment (OGSE)</t>
  </si>
  <si>
    <t>Seksyen C</t>
  </si>
  <si>
    <t>Inovasi dan Penyelidikan &amp; Pembangunan</t>
  </si>
  <si>
    <t>Section C</t>
  </si>
  <si>
    <t xml:space="preserve">Innovation and Research &amp; Development </t>
  </si>
  <si>
    <t>Seksyen D</t>
  </si>
  <si>
    <t>Import dan Eksport Perdagangan Antarabangsa</t>
  </si>
  <si>
    <t>Section D</t>
  </si>
  <si>
    <t>Imports and Exports of International Trade</t>
  </si>
  <si>
    <t>Seksyen E</t>
  </si>
  <si>
    <t xml:space="preserve">Kelestarian Alam Sekitar </t>
  </si>
  <si>
    <t>Section E</t>
  </si>
  <si>
    <t>Environmental Sutainability</t>
  </si>
  <si>
    <t>Seksyen F</t>
  </si>
  <si>
    <t>Penerimagunaan Teknologi</t>
  </si>
  <si>
    <t>Section F</t>
  </si>
  <si>
    <t>Technology Adaptation</t>
  </si>
  <si>
    <t>Seksyen G</t>
  </si>
  <si>
    <t>Affiliate / Subsidiari Asing</t>
  </si>
  <si>
    <t>Section G</t>
  </si>
  <si>
    <t>Foreign Affiliate / Subsidiary</t>
  </si>
  <si>
    <t>Seksyen H</t>
  </si>
  <si>
    <t>Kemudahan Pembiayaan</t>
  </si>
  <si>
    <t>Section H</t>
  </si>
  <si>
    <t xml:space="preserve">Access to Financing
</t>
  </si>
  <si>
    <t>060199</t>
  </si>
  <si>
    <t>Jumlah jam bekerja dalam satu hari</t>
  </si>
  <si>
    <t xml:space="preserve">Includes                       : Websites, home page or presence on a third party’s site where this business has substantial control </t>
  </si>
  <si>
    <t>Excludes                      : Inclusion in an online directory and advertising on a third party’s site</t>
  </si>
  <si>
    <t>KEMUDAHAN PEMBIAYAAN (samb.)</t>
  </si>
  <si>
    <t>ACCESS TO FINANCING (cont'd)</t>
  </si>
  <si>
    <t>020002</t>
  </si>
  <si>
    <t>030013</t>
  </si>
  <si>
    <t>and other labour costs (please specify)</t>
  </si>
  <si>
    <t>Electrical materials and accesssories</t>
  </si>
  <si>
    <t>Fire protection and extinguisher equipment</t>
  </si>
  <si>
    <t>AKTIVITI PEMBINAAN MENGIKUT LOKASI (samb.)</t>
  </si>
  <si>
    <t>CONSTRUCTION ACTIVITY BY LOCATION (cont'd)</t>
  </si>
  <si>
    <t>132005</t>
  </si>
  <si>
    <t>132105</t>
  </si>
  <si>
    <t>132006</t>
  </si>
  <si>
    <t>132106</t>
  </si>
  <si>
    <t>132007</t>
  </si>
  <si>
    <t>132107</t>
  </si>
  <si>
    <t>132008</t>
  </si>
  <si>
    <t>132108</t>
  </si>
  <si>
    <t>F132005</t>
  </si>
  <si>
    <t>F132105</t>
  </si>
  <si>
    <t>F132305</t>
  </si>
  <si>
    <t>F132405</t>
  </si>
  <si>
    <t>F132505</t>
  </si>
  <si>
    <t>F132605</t>
  </si>
  <si>
    <t>F132705</t>
  </si>
  <si>
    <t>F132805</t>
  </si>
  <si>
    <t>F132006</t>
  </si>
  <si>
    <t>F132806a</t>
  </si>
  <si>
    <t>F132806b</t>
  </si>
  <si>
    <t>F132106</t>
  </si>
  <si>
    <t>F132206</t>
  </si>
  <si>
    <t>F132306</t>
  </si>
  <si>
    <t>F132406</t>
  </si>
  <si>
    <t>F132506</t>
  </si>
  <si>
    <t>F132606</t>
  </si>
  <si>
    <t>F132706</t>
  </si>
  <si>
    <t>F132806</t>
  </si>
  <si>
    <t>F132805a</t>
  </si>
  <si>
    <t>F132805b</t>
  </si>
  <si>
    <t>F132804a</t>
  </si>
  <si>
    <t>F132804b</t>
  </si>
  <si>
    <t>F132803a</t>
  </si>
  <si>
    <t>F132803b</t>
  </si>
  <si>
    <t>F132303a</t>
  </si>
  <si>
    <t>F132302a</t>
  </si>
  <si>
    <t>F132802b</t>
  </si>
  <si>
    <t>F132802a</t>
  </si>
  <si>
    <t>F132301a</t>
  </si>
  <si>
    <t>F132801b</t>
  </si>
  <si>
    <t>F132801a</t>
  </si>
  <si>
    <t>F132304a</t>
  </si>
  <si>
    <t>F132305a</t>
  </si>
  <si>
    <t>F132306a</t>
  </si>
  <si>
    <t>F132007</t>
  </si>
  <si>
    <t>F132807a</t>
  </si>
  <si>
    <t>F132807b</t>
  </si>
  <si>
    <t>F132107</t>
  </si>
  <si>
    <t>F132207</t>
  </si>
  <si>
    <t>F132307</t>
  </si>
  <si>
    <t>F132307a</t>
  </si>
  <si>
    <t>F132407</t>
  </si>
  <si>
    <t>F132507</t>
  </si>
  <si>
    <t>F132607</t>
  </si>
  <si>
    <t>F132707</t>
  </si>
  <si>
    <t>F132807</t>
  </si>
  <si>
    <t>F132008</t>
  </si>
  <si>
    <t>F132808a</t>
  </si>
  <si>
    <t>F132808b</t>
  </si>
  <si>
    <t>F132108</t>
  </si>
  <si>
    <t>F132208</t>
  </si>
  <si>
    <t>F132308</t>
  </si>
  <si>
    <t>F132308a</t>
  </si>
  <si>
    <t>F132408</t>
  </si>
  <si>
    <t>F132508</t>
  </si>
  <si>
    <t>F132608</t>
  </si>
  <si>
    <t>F132708</t>
  </si>
  <si>
    <t>F132808</t>
  </si>
  <si>
    <t>F010002a</t>
  </si>
  <si>
    <t>F041008a</t>
  </si>
  <si>
    <t>F041018a</t>
  </si>
  <si>
    <t>F041108a</t>
  </si>
  <si>
    <t>F041118a</t>
  </si>
  <si>
    <t>F041208a</t>
  </si>
  <si>
    <t>F041218a</t>
  </si>
  <si>
    <t>F041318a</t>
  </si>
  <si>
    <t>F041408a</t>
  </si>
  <si>
    <t>F041418a</t>
  </si>
  <si>
    <t>F041508a</t>
  </si>
  <si>
    <t>F041518a</t>
  </si>
  <si>
    <t>F041608a</t>
  </si>
  <si>
    <t>F041618a</t>
  </si>
  <si>
    <t>F041708a</t>
  </si>
  <si>
    <t>F010073</t>
  </si>
  <si>
    <t>F010074</t>
  </si>
  <si>
    <t>F132201</t>
  </si>
  <si>
    <t>F132205</t>
  </si>
  <si>
    <t>F041718a</t>
  </si>
  <si>
    <t>F091028a</t>
  </si>
  <si>
    <t>F410003b</t>
  </si>
  <si>
    <t>F410005d</t>
  </si>
  <si>
    <t>F410006e</t>
  </si>
  <si>
    <t>F330069a</t>
  </si>
  <si>
    <t>F400101a</t>
  </si>
  <si>
    <t>F400102b</t>
  </si>
  <si>
    <t>F400103c</t>
  </si>
  <si>
    <t>F410004c</t>
  </si>
  <si>
    <t>Adakah pertubuhan ini milikan wanita? Sila tanda (X) dalam satu kotak sahaja</t>
  </si>
  <si>
    <t>Did this a woman-owned establishment? Please mark (X) in one box only</t>
  </si>
  <si>
    <r>
      <t xml:space="preserve">Hari / </t>
    </r>
    <r>
      <rPr>
        <i/>
        <sz val="8"/>
        <rFont val="Arial"/>
        <family val="2"/>
      </rPr>
      <t>Day</t>
    </r>
  </si>
  <si>
    <r>
      <t xml:space="preserve">Bulan / </t>
    </r>
    <r>
      <rPr>
        <i/>
        <sz val="8"/>
        <rFont val="Arial"/>
        <family val="2"/>
      </rPr>
      <t>Month</t>
    </r>
  </si>
  <si>
    <t>Please specify the location coordinates of this establishment</t>
  </si>
  <si>
    <t>Adakah pertubuhan ini menggunakan Permodelan Maklumat Bangunan (PMB) dalam aktiviti pembinaannya? Sila tanda (X) dalam satu kotak
sahaja</t>
  </si>
  <si>
    <t>Individual Proprietorship</t>
  </si>
  <si>
    <t>Hak Milik Perseorangan</t>
  </si>
  <si>
    <t>Koperasi</t>
  </si>
  <si>
    <t>Sila laporkan hak milik pertubuhan berdasarkan modal berbayar seperti pada tahun kewangan:</t>
  </si>
  <si>
    <t>Please report the ownership of the establishment based on the paid-up capital as at financial year:</t>
  </si>
  <si>
    <t xml:space="preserve">                                       Perbelanjaan modal dalam tahun kewangan             </t>
  </si>
  <si>
    <t xml:space="preserve">   Capital expenditure during financial year</t>
  </si>
  <si>
    <t>(e.g. store, offices, etc.)</t>
  </si>
  <si>
    <r>
      <t xml:space="preserve">Sila nyatakan perincian nilai kerja dalam pelaksanaan mengikut kategori berikut
</t>
    </r>
    <r>
      <rPr>
        <i/>
        <sz val="8"/>
        <rFont val="Arial"/>
        <family val="2"/>
      </rPr>
      <t>Please specify the detailed value of work in progress according to the following categories</t>
    </r>
  </si>
  <si>
    <t>Susut nilai / perlunasan semasa dalam tahun kewangan</t>
  </si>
  <si>
    <t>Current depreciation / amortisation during financial year</t>
  </si>
  <si>
    <r>
      <t xml:space="preserve">BILANGAN PEKERJA DAN GAJI &amp; UPAH DIBAYAR (LELAKI)
</t>
    </r>
    <r>
      <rPr>
        <i/>
        <sz val="12"/>
        <rFont val="Arial"/>
        <family val="2"/>
      </rPr>
      <t>NUMBER OF PERSONS ENGAGED AND SALARIES &amp; WAGES PAID (MALE)</t>
    </r>
  </si>
  <si>
    <r>
      <t xml:space="preserve">BILANGAN PEKERJA DAN GAJI &amp; UPAH DIBAYAR (PEREMPUAN)
</t>
    </r>
    <r>
      <rPr>
        <i/>
        <sz val="12"/>
        <rFont val="Arial"/>
        <family val="2"/>
      </rPr>
      <t>NUMBER OF</t>
    </r>
    <r>
      <rPr>
        <b/>
        <sz val="12"/>
        <rFont val="Arial"/>
        <family val="2"/>
      </rPr>
      <t xml:space="preserve"> </t>
    </r>
    <r>
      <rPr>
        <i/>
        <sz val="12"/>
        <rFont val="Arial"/>
        <family val="2"/>
      </rPr>
      <t>PERSONS ENGAGED AND SALARIES &amp; WAGES PAID (FEMALE)</t>
    </r>
  </si>
  <si>
    <t>Pemilik yang bekerja dan rakan niaga yang aktif</t>
  </si>
  <si>
    <r>
      <rPr>
        <b/>
        <sz val="8"/>
        <rFont val="Arial"/>
        <family val="2"/>
      </rPr>
      <t xml:space="preserve">Bilangan pekerja yang dibekalkan oleh pertubuhan lain pada Disember 2025 atau pada tempoh gaji berakhir
</t>
    </r>
    <r>
      <rPr>
        <i/>
        <sz val="8"/>
        <rFont val="Arial"/>
        <family val="2"/>
      </rPr>
      <t xml:space="preserve">Number of persons engaged provided by other establishment during December 2025 or during the last pay period      </t>
    </r>
    <r>
      <rPr>
        <b/>
        <i/>
        <sz val="8"/>
        <rFont val="Arial"/>
        <family val="2"/>
      </rPr>
      <t xml:space="preserve">  </t>
    </r>
    <r>
      <rPr>
        <sz val="8"/>
        <rFont val="Arial"/>
        <family val="2"/>
      </rPr>
      <t xml:space="preserve">                                                                  </t>
    </r>
  </si>
  <si>
    <t>Total of hours worked in a day</t>
  </si>
  <si>
    <t>Nota:</t>
  </si>
  <si>
    <t>Notes:</t>
  </si>
  <si>
    <t>Income from other output n.e.c (e.g: scrap, electricity, waste product etc.)</t>
  </si>
  <si>
    <t>Service tax or sales tax</t>
  </si>
  <si>
    <t>Bayaran berbentuk manfaat kepada pekerja bergaji:</t>
  </si>
  <si>
    <t>Payment in kind to paid employees:</t>
  </si>
  <si>
    <t>Levy on labour (includes levy on human resources development)</t>
  </si>
  <si>
    <t>Goods purchased for resale (trading stocks)</t>
  </si>
  <si>
    <t>KEUNTUNGAN / KERUGIAN BERSIH SEBELUM CUKAI</t>
  </si>
  <si>
    <t>Kontrak baharu / hilang</t>
  </si>
  <si>
    <t xml:space="preserve">(cth.: minuman, makanan, dll) </t>
  </si>
  <si>
    <t>(e.g.: beverages, food, etc.)</t>
  </si>
  <si>
    <t>Electricity generated</t>
  </si>
  <si>
    <t>Hydropower</t>
  </si>
  <si>
    <r>
      <t xml:space="preserve">Pengunaan Internet
</t>
    </r>
    <r>
      <rPr>
        <i/>
        <sz val="8"/>
        <rFont val="Arial"/>
        <family val="2"/>
      </rPr>
      <t>Internet Usage</t>
    </r>
  </si>
  <si>
    <t xml:space="preserve">Jalur lebar tetap (cth. ADSL, SDSL, VDSL, FTTH, Leased line, ISDN, teknologi fiber dan optik, tekonologi kabel) </t>
  </si>
  <si>
    <t>Fixed broadband (e.g. ADSL, SDSL, VDSL, ftth, Leased line, ISDN, fibre and optic technology, cable technology)</t>
  </si>
  <si>
    <t>Jalur lebar mudah alih (cth. komputer riba, telefon pintar, tablet dsb.)</t>
  </si>
  <si>
    <t>Portable device (e.g. laptop, smartphone, tablet etc.)</t>
  </si>
  <si>
    <t>76</t>
  </si>
  <si>
    <t>Telefon melalui internet (cth.: Microsoft Teams, Google Meet, WhatsApp Call)</t>
  </si>
  <si>
    <t>Telephoning over the internet (e.g.: Microsoft Teams, Google Meet, WhatsApp Call)</t>
  </si>
  <si>
    <t>Internal or external vacant information</t>
  </si>
  <si>
    <t>Media sosial (cth. Facebook, Instagram, X, YouTube)</t>
  </si>
  <si>
    <t>Social media (e.g. Facebook, Instagram, X, YouTube)</t>
  </si>
  <si>
    <t xml:space="preserve">              over the content of the pages</t>
  </si>
  <si>
    <r>
      <t xml:space="preserve">    : Laman web, </t>
    </r>
    <r>
      <rPr>
        <b/>
        <i/>
        <sz val="8"/>
        <rFont val="Arial"/>
        <family val="2"/>
      </rPr>
      <t>home page</t>
    </r>
    <r>
      <rPr>
        <b/>
        <sz val="8"/>
        <rFont val="Arial"/>
        <family val="2"/>
      </rPr>
      <t xml:space="preserve"> atau wujud di laman pihak ketiga yang mana perniagaan ini mempunyai</t>
    </r>
  </si>
  <si>
    <r>
      <t xml:space="preserve">Tidak termasuk           : Jika ia wujud di dalam </t>
    </r>
    <r>
      <rPr>
        <b/>
        <i/>
        <sz val="8"/>
        <rFont val="Arial"/>
        <family val="2"/>
      </rPr>
      <t>online directory</t>
    </r>
    <r>
      <rPr>
        <b/>
        <sz val="8"/>
        <rFont val="Arial"/>
        <family val="2"/>
      </rPr>
      <t xml:space="preserve"> dan mengiklan di laman pihak ketiga</t>
    </r>
  </si>
  <si>
    <t xml:space="preserve">      penguasaan yang kuat  di atas kandungan dalam laman tersebut
</t>
  </si>
  <si>
    <r>
      <t xml:space="preserve">Pengunaan Peranti Digital
</t>
    </r>
    <r>
      <rPr>
        <i/>
        <sz val="8"/>
        <rFont val="Arial"/>
        <family val="2"/>
      </rPr>
      <t>Digital Device Usage</t>
    </r>
  </si>
  <si>
    <r>
      <t xml:space="preserve">Pengunaan </t>
    </r>
    <r>
      <rPr>
        <b/>
        <i/>
        <sz val="8"/>
        <rFont val="Arial"/>
        <family val="2"/>
      </rPr>
      <t>Web Presence</t>
    </r>
    <r>
      <rPr>
        <b/>
        <sz val="8"/>
        <rFont val="Arial"/>
        <family val="2"/>
      </rPr>
      <t xml:space="preserve">
</t>
    </r>
    <r>
      <rPr>
        <i/>
        <sz val="8"/>
        <rFont val="Arial"/>
        <family val="2"/>
      </rPr>
      <t>Web Presence Usage</t>
    </r>
  </si>
  <si>
    <r>
      <t xml:space="preserve">Pengunaan Teknologi Digital
</t>
    </r>
    <r>
      <rPr>
        <i/>
        <sz val="8"/>
        <rFont val="Arial"/>
        <family val="2"/>
      </rPr>
      <t>Digital Technologies Usage</t>
    </r>
  </si>
  <si>
    <t>Pengkomputeran awan (cth. Google Drive, Dropbox, Aamazon Web Services, Salesforce dsb.)</t>
  </si>
  <si>
    <t>Cloud computing (e.g. Google Drive, Dropbox, Amazon Web Services, Salesforce etc.)</t>
  </si>
  <si>
    <t>Platform kolaborasi dalam talian (cth. Zoom webinar, Google Meet, StreamYard, Microsoft Teams, Slack dsb.)</t>
  </si>
  <si>
    <t>Online collaborative platforms (e.g. Zoom webinar, Google Meet, StreamYard, Microsoft Teams, Slack etc.)</t>
  </si>
  <si>
    <t>Media sosial (cth. Facebook, Instagram dan TikTok)</t>
  </si>
  <si>
    <t>Social media (e.g. Facebook, Instagram and TikTok)</t>
  </si>
  <si>
    <t xml:space="preserve">  Exclude               : Orders submitted via email</t>
  </si>
  <si>
    <t>Sekiranya Soalan 9.10 (a) pada muka surat 18 diisi, sila lengkapkan Soalan C.3</t>
  </si>
  <si>
    <t>If Question 9.10 (a) on page 18 is filled, please complete Question C.3</t>
  </si>
  <si>
    <t>KELESTARIAN ALAM SEKITAR</t>
  </si>
  <si>
    <t>ENVIRONMENTAL SUSTAINABILITY</t>
  </si>
  <si>
    <t>Jika Tidak, sila ke soalan H.3</t>
  </si>
  <si>
    <t xml:space="preserve"> If No, please proceed to question H.3</t>
  </si>
  <si>
    <t>F310076</t>
  </si>
  <si>
    <t>Aset terpakai dalam Malaysia</t>
  </si>
  <si>
    <t>Used assets in Malaysia</t>
  </si>
  <si>
    <r>
      <t xml:space="preserve">Membuat / Membina sendiri 
</t>
    </r>
    <r>
      <rPr>
        <i/>
        <sz val="8"/>
        <rFont val="Arial"/>
        <family val="2"/>
      </rPr>
      <t xml:space="preserve"> Built / Self-produced</t>
    </r>
  </si>
  <si>
    <t>Cost of transporting workers (to and from work place)</t>
  </si>
  <si>
    <t>Adakah pertubuhan ini mempunyai perbelanjaan dalam inisaitif teknologi hijau?</t>
  </si>
  <si>
    <t>Did this establishment have expenditure in green technology initiatives?</t>
  </si>
  <si>
    <t>B2B</t>
  </si>
  <si>
    <t>B2C</t>
  </si>
  <si>
    <t>B2G</t>
  </si>
  <si>
    <t>Net book value as at end of the financial year</t>
  </si>
  <si>
    <t>Bayaran diterima bagi kerja pembinaan menggunakan bahan pertubuhan lain</t>
  </si>
  <si>
    <t>Pendapatan daripada kerja membaiki dan menyelenggara jentera dan kelengkapan</t>
  </si>
  <si>
    <t>Sila nyatakan peratus (%) pendapatan yang diterima dari luar negara bagi kerja aktiviti broker dan</t>
  </si>
  <si>
    <t>ejen bagi pembinaan</t>
  </si>
  <si>
    <t>yang dibuat untuk pertubuhan lain</t>
  </si>
  <si>
    <t>Sila nyatakan peratus (%) pendapatan yang diterima dari luar negara bagi kerja memproses</t>
  </si>
  <si>
    <t>Sila nyatakan peratus (%) pendapatan yang diterima dari luar negara bagi kerja membaiki dan</t>
  </si>
  <si>
    <t>menyelenggara jentera dan kelengkapan untuk pertubuhan lain</t>
  </si>
  <si>
    <t>Jika pertubuhan ini tidak dapat membekalkan nilai, sila nyatakan peratusan % pendapatan yang diterima bagi</t>
  </si>
  <si>
    <t>aktiviti OGSE tersebut</t>
  </si>
  <si>
    <t>Adakah pertubuhan ini menggunakan kaedah Industrialised Building System (IBS) dalam aktiviti pembinaannya? Jika “YA”, pastikan item
28 (Soalan 15) muka surat 32 diisi. Sila tanda (X) dalam satu kotak sahaja</t>
  </si>
  <si>
    <t>Did this establishment adopt the Industrialised Builing System (IBS) in construction activities? If "YES", please furnish item 28  (Question 15) page 32.</t>
  </si>
  <si>
    <t xml:space="preserve">Baharu termasuk import </t>
  </si>
  <si>
    <t xml:space="preserve">New include imported </t>
  </si>
  <si>
    <t>Harta yang dijual / dilupuskan / ditamatkan penggunaannya dalam tahun kewangan</t>
  </si>
  <si>
    <t>Assets sold / disposed / discarded during financial year</t>
  </si>
  <si>
    <t>Sila nyatakan:</t>
  </si>
  <si>
    <t>Kos bahan binaan yang digunakan (termasuk kos pengendalian, kos pengangkutan, insurans dan kos serahan lain)</t>
  </si>
  <si>
    <t>F310079</t>
  </si>
  <si>
    <t>test 13.04.2026</t>
  </si>
  <si>
    <t>001</t>
  </si>
  <si>
    <t>0011</t>
  </si>
  <si>
    <t xml:space="preserve"> F041601</t>
  </si>
  <si>
    <t>Nilai Output</t>
  </si>
  <si>
    <t>Nilai Input</t>
  </si>
  <si>
    <t>Nilai Ditambah (VA)</t>
  </si>
  <si>
    <t>Jumlah Pekerja</t>
  </si>
  <si>
    <t>Pekerja Bergaji</t>
  </si>
  <si>
    <t>Gaji &amp; Upah</t>
  </si>
  <si>
    <t>Harta Tetap</t>
  </si>
  <si>
    <t>I/O</t>
  </si>
  <si>
    <t>Purata Gaji</t>
  </si>
  <si>
    <t>Susut Nilai</t>
  </si>
  <si>
    <t>Pekerja Lelaki 
(S5A vs S6)</t>
  </si>
  <si>
    <t>Pekerja Perempuan (S5B vs S6)</t>
  </si>
  <si>
    <t>Air (F090006 vs F120201)</t>
  </si>
  <si>
    <t>Elektrik (F090007 vs F120210)</t>
  </si>
  <si>
    <t>Bahan Pembakar (S9 vs S12)</t>
  </si>
  <si>
    <t>Untung Rugi (Cross Check S8, SP vs S11)</t>
  </si>
  <si>
    <t>Nilai Kerja Pembinaan (S13)</t>
  </si>
  <si>
    <t>Cross check NKP (F080001 vs S13)</t>
  </si>
  <si>
    <t>Cross Check F132101</t>
  </si>
  <si>
    <t>Cross Check F132102</t>
  </si>
  <si>
    <t>Cross Check F132103</t>
  </si>
  <si>
    <t>Cross Check F132104</t>
  </si>
  <si>
    <t>Cross Check F132105</t>
  </si>
  <si>
    <t>Cross Check F132106</t>
  </si>
  <si>
    <t>Cross Check F132107</t>
  </si>
  <si>
    <t>Cross Check F132108</t>
  </si>
  <si>
    <t>Cross check NKP (F080001 vs S14)</t>
  </si>
  <si>
    <t>Cross check 
MSIC (S14)</t>
  </si>
  <si>
    <t>BAHAN BINAAN (F090001 vs S15)</t>
  </si>
  <si>
    <t>Cross Check IBS</t>
  </si>
  <si>
    <t>Cross Check % Pendapatan by MSIC (S1.8)</t>
  </si>
  <si>
    <t>Cross Check % Struktur Hak Milik (S3.2)</t>
  </si>
  <si>
    <t>MSIC</t>
  </si>
  <si>
    <t>Jumlah Hasil (F080089)</t>
  </si>
  <si>
    <t>Jumlah Perbelanjaan (F090089)</t>
  </si>
  <si>
    <t>Pampasan Pekerja (CE)</t>
  </si>
  <si>
    <t>Jumlah Pekerja
 (S5 vs S6)</t>
  </si>
  <si>
    <t>Pekerja Bergaji vs Gaji Upah</t>
  </si>
  <si>
    <t>Nama Pertubuhan</t>
  </si>
  <si>
    <t>Gaji &amp; Upah 
(S5 vs S9)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</si>
</sst>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_);_(@_)"/>
    <numFmt numFmtId="166" formatCode="0.00000"/>
    <numFmt numFmtId="167" formatCode="0.000"/>
  </numFmts>
  <fonts count="148">
    <font>
      <sz val="10"/>
      <name val="Arial"/>
      <charset val="134"/>
    </font>
    <font>
      <sz val="11"/>
      <color theme="1"/>
      <name val="Calibri"/>
      <family val="2"/>
      <scheme val="minor"/>
    </font>
    <font>
      <sz val="11"/>
      <color theme="1"/>
      <name val="Calibri"/>
      <family val="2"/>
      <scheme val="minor"/>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11"/>
      <name val="Arial"/>
      <family val="2"/>
    </font>
    <font>
      <b/>
      <sz val="12"/>
      <name val="Arial"/>
      <family val="2"/>
    </font>
    <font>
      <i/>
      <sz val="10"/>
      <name val="Arial"/>
      <family val="2"/>
    </font>
    <font>
      <sz val="11"/>
      <name val="Arial"/>
      <family val="2"/>
    </font>
    <font>
      <i/>
      <sz val="11"/>
      <name val="Arial"/>
      <family val="2"/>
    </font>
    <font>
      <b/>
      <i/>
      <sz val="8"/>
      <name val="Arial"/>
      <family val="2"/>
    </font>
    <font>
      <sz val="14"/>
      <name val="Arial"/>
      <family val="2"/>
    </font>
    <font>
      <b/>
      <sz val="15"/>
      <name val="Arial"/>
      <family val="2"/>
    </font>
    <font>
      <b/>
      <sz val="16"/>
      <name val="Arial"/>
      <family val="2"/>
    </font>
    <font>
      <b/>
      <sz val="8"/>
      <color rgb="FFFF0000"/>
      <name val="Arial"/>
      <family val="2"/>
    </font>
    <font>
      <b/>
      <sz val="11"/>
      <color indexed="8"/>
      <name val="Arial"/>
      <family val="2"/>
    </font>
    <font>
      <i/>
      <sz val="11"/>
      <color indexed="8"/>
      <name val="Arial"/>
      <family val="2"/>
    </font>
    <font>
      <i/>
      <sz val="10"/>
      <color indexed="8"/>
      <name val="Arial"/>
      <family val="2"/>
    </font>
    <font>
      <i/>
      <sz val="15"/>
      <name val="Arial"/>
      <family val="2"/>
    </font>
    <font>
      <i/>
      <sz val="9"/>
      <name val="Arial"/>
      <family val="2"/>
    </font>
    <font>
      <sz val="12"/>
      <name val="Arial"/>
      <family val="2"/>
    </font>
    <font>
      <i/>
      <sz val="12"/>
      <name val="Arial"/>
      <family val="2"/>
    </font>
    <font>
      <b/>
      <sz val="12"/>
      <color indexed="8"/>
      <name val="Arial"/>
      <family val="2"/>
    </font>
    <font>
      <i/>
      <sz val="12"/>
      <color indexed="8"/>
      <name val="Arial"/>
      <family val="2"/>
    </font>
    <font>
      <b/>
      <sz val="14"/>
      <name val="Arial"/>
      <family val="2"/>
    </font>
    <font>
      <sz val="8"/>
      <color indexed="55"/>
      <name val="Arial"/>
      <family val="2"/>
    </font>
    <font>
      <i/>
      <sz val="16"/>
      <name val="Arial"/>
      <family val="2"/>
    </font>
    <font>
      <sz val="8"/>
      <name val="Bookman Old Style"/>
      <family val="1"/>
    </font>
    <font>
      <i/>
      <sz val="8"/>
      <color indexed="55"/>
      <name val="Arial"/>
      <family val="2"/>
    </font>
    <font>
      <sz val="8"/>
      <color indexed="10"/>
      <name val="Arial"/>
      <family val="2"/>
    </font>
    <font>
      <b/>
      <u/>
      <sz val="8"/>
      <color indexed="55"/>
      <name val="Arial"/>
      <family val="2"/>
    </font>
    <font>
      <sz val="9"/>
      <name val="Bookman Old Style"/>
      <family val="1"/>
    </font>
    <font>
      <i/>
      <sz val="14"/>
      <name val="Arial"/>
      <family val="2"/>
    </font>
    <font>
      <i/>
      <sz val="11"/>
      <color theme="1"/>
      <name val="Calibri"/>
      <family val="2"/>
      <scheme val="minor"/>
    </font>
    <font>
      <b/>
      <u/>
      <sz val="8"/>
      <name val="Arial"/>
      <family val="2"/>
    </font>
    <font>
      <sz val="9"/>
      <name val="Wingdings 2"/>
      <family val="1"/>
      <charset val="2"/>
    </font>
    <font>
      <sz val="14"/>
      <color indexed="10"/>
      <name val="Arial"/>
      <family val="2"/>
    </font>
    <font>
      <b/>
      <sz val="8"/>
      <color indexed="8"/>
      <name val="Arial"/>
      <family val="2"/>
    </font>
    <font>
      <i/>
      <sz val="8"/>
      <color indexed="8"/>
      <name val="Arial"/>
      <family val="2"/>
    </font>
    <font>
      <b/>
      <sz val="7"/>
      <color indexed="8"/>
      <name val="Arial"/>
      <family val="2"/>
    </font>
    <font>
      <i/>
      <sz val="7"/>
      <name val="Arial"/>
      <family val="2"/>
    </font>
    <font>
      <i/>
      <sz val="7"/>
      <color indexed="8"/>
      <name val="Arial"/>
      <family val="2"/>
    </font>
    <font>
      <sz val="8"/>
      <color indexed="8"/>
      <name val="Arial"/>
      <family val="2"/>
    </font>
    <font>
      <sz val="14"/>
      <name val="Wingdings"/>
      <charset val="2"/>
    </font>
    <font>
      <b/>
      <sz val="14"/>
      <name val="Calibri"/>
      <family val="2"/>
    </font>
    <font>
      <b/>
      <i/>
      <sz val="14"/>
      <name val="Arial"/>
      <family val="2"/>
    </font>
    <font>
      <u/>
      <sz val="9"/>
      <color theme="10"/>
      <name val="Arial"/>
      <family val="2"/>
    </font>
    <font>
      <u/>
      <sz val="10"/>
      <color indexed="12"/>
      <name val="Arial"/>
      <family val="2"/>
    </font>
    <font>
      <sz val="11"/>
      <color indexed="8"/>
      <name val="Calibri"/>
      <family val="2"/>
    </font>
    <font>
      <i/>
      <u/>
      <sz val="8"/>
      <name val="Arial"/>
      <family val="2"/>
    </font>
    <font>
      <b/>
      <i/>
      <u/>
      <sz val="8"/>
      <name val="Arial"/>
      <family val="2"/>
    </font>
    <font>
      <b/>
      <i/>
      <sz val="8"/>
      <color indexed="8"/>
      <name val="Tahoma"/>
      <family val="2"/>
    </font>
    <font>
      <b/>
      <sz val="8"/>
      <name val="Tahoma"/>
      <family val="2"/>
    </font>
    <font>
      <i/>
      <sz val="8"/>
      <name val="Tahoma"/>
      <family val="2"/>
    </font>
    <font>
      <sz val="8"/>
      <name val="Tahoma"/>
      <family val="2"/>
    </font>
    <font>
      <b/>
      <sz val="8"/>
      <color indexed="8"/>
      <name val="Tahoma"/>
      <family val="2"/>
    </font>
    <font>
      <b/>
      <sz val="9"/>
      <name val="Tahoma"/>
      <family val="2"/>
    </font>
    <font>
      <i/>
      <sz val="8"/>
      <color indexed="8"/>
      <name val="Tahoma"/>
      <family val="2"/>
    </font>
    <font>
      <sz val="10"/>
      <name val="Arial"/>
      <family val="2"/>
    </font>
    <font>
      <b/>
      <sz val="8"/>
      <name val="Arial"/>
      <family val="2"/>
    </font>
    <font>
      <i/>
      <sz val="8"/>
      <name val="Arial"/>
      <family val="2"/>
    </font>
    <font>
      <b/>
      <sz val="11"/>
      <name val="Arial"/>
      <family val="2"/>
    </font>
    <font>
      <i/>
      <sz val="11"/>
      <name val="Arial"/>
      <family val="2"/>
    </font>
    <font>
      <sz val="10"/>
      <name val="Arial"/>
      <family val="2"/>
    </font>
    <font>
      <b/>
      <sz val="11"/>
      <color indexed="8"/>
      <name val="Arial"/>
      <family val="2"/>
    </font>
    <font>
      <i/>
      <sz val="11"/>
      <color indexed="8"/>
      <name val="Arial"/>
      <family val="2"/>
    </font>
    <font>
      <sz val="18"/>
      <name val="Arial"/>
      <family val="2"/>
    </font>
    <font>
      <i/>
      <sz val="8"/>
      <color rgb="FFFF0000"/>
      <name val="Arial"/>
      <family val="2"/>
    </font>
    <font>
      <sz val="8"/>
      <color rgb="FFFF0000"/>
      <name val="Arial"/>
      <family val="2"/>
    </font>
    <font>
      <sz val="14"/>
      <color rgb="FFFF0000"/>
      <name val="Wingdings"/>
      <charset val="2"/>
    </font>
    <font>
      <sz val="9"/>
      <color theme="1"/>
      <name val="Calibri"/>
      <family val="2"/>
      <scheme val="minor"/>
    </font>
    <font>
      <sz val="8"/>
      <color theme="1"/>
      <name val="Arial"/>
      <family val="2"/>
    </font>
    <font>
      <i/>
      <sz val="8"/>
      <color theme="1"/>
      <name val="Arial"/>
      <family val="2"/>
    </font>
    <font>
      <b/>
      <sz val="9"/>
      <color indexed="81"/>
      <name val="Tahoma"/>
      <family val="2"/>
    </font>
    <font>
      <sz val="9"/>
      <color indexed="81"/>
      <name val="Tahoma"/>
      <family val="2"/>
    </font>
    <font>
      <i/>
      <sz val="12"/>
      <color theme="1"/>
      <name val="Calibri"/>
      <family val="2"/>
      <scheme val="minor"/>
    </font>
    <font>
      <sz val="8"/>
      <color theme="1"/>
      <name val="Calibri"/>
      <family val="2"/>
      <scheme val="minor"/>
    </font>
    <font>
      <sz val="8"/>
      <color theme="3" tint="0.79998168889431442"/>
      <name val="Arial"/>
      <family val="2"/>
    </font>
    <font>
      <b/>
      <sz val="8"/>
      <color theme="1"/>
      <name val="Arial"/>
      <family val="2"/>
    </font>
    <font>
      <sz val="8"/>
      <name val="Wingdings 2"/>
      <family val="1"/>
      <charset val="2"/>
    </font>
    <font>
      <i/>
      <sz val="8"/>
      <color theme="1"/>
      <name val="Calibri"/>
      <family val="2"/>
      <scheme val="minor"/>
    </font>
    <font>
      <b/>
      <i/>
      <sz val="10"/>
      <name val="Arial"/>
      <family val="2"/>
    </font>
    <font>
      <sz val="10"/>
      <color rgb="FFFF0000"/>
      <name val="Arial"/>
      <family val="2"/>
    </font>
    <font>
      <b/>
      <i/>
      <sz val="9"/>
      <name val="Arial"/>
      <family val="2"/>
    </font>
    <font>
      <sz val="14"/>
      <color rgb="FFFF0000"/>
      <name val="Arial"/>
      <family val="2"/>
    </font>
    <font>
      <b/>
      <i/>
      <sz val="11"/>
      <name val="Arial"/>
      <family val="2"/>
    </font>
    <font>
      <i/>
      <sz val="9"/>
      <color indexed="81"/>
      <name val="Tahoma"/>
      <family val="2"/>
    </font>
    <font>
      <b/>
      <sz val="9"/>
      <name val="Times New Roman"/>
      <family val="1"/>
    </font>
    <font>
      <sz val="9"/>
      <name val="Times New Roman"/>
      <family val="1"/>
    </font>
    <font>
      <i/>
      <sz val="9"/>
      <name val="Times New Roman"/>
      <family val="1"/>
    </font>
    <font>
      <b/>
      <i/>
      <sz val="9"/>
      <name val="Times New Roman"/>
      <family val="1"/>
    </font>
    <font>
      <b/>
      <sz val="22"/>
      <name val="Arial"/>
      <family val="2"/>
    </font>
    <font>
      <sz val="36"/>
      <name val="Calibri"/>
      <family val="2"/>
    </font>
    <font>
      <i/>
      <sz val="11"/>
      <color theme="1"/>
      <name val="Arial"/>
      <family val="2"/>
    </font>
    <font>
      <sz val="10"/>
      <color rgb="FF0000FF"/>
      <name val="Arial"/>
      <family val="2"/>
    </font>
    <font>
      <b/>
      <sz val="9"/>
      <color rgb="FF0000FF"/>
      <name val="Arial"/>
      <family val="2"/>
    </font>
    <font>
      <b/>
      <sz val="8"/>
      <color rgb="FF0000FF"/>
      <name val="Arial"/>
      <family val="2"/>
    </font>
    <font>
      <sz val="8"/>
      <color rgb="FF0000FF"/>
      <name val="Arial"/>
      <family val="2"/>
    </font>
    <font>
      <b/>
      <sz val="8"/>
      <color rgb="FFFF9900"/>
      <name val="Arial"/>
      <family val="2"/>
    </font>
    <font>
      <b/>
      <sz val="9"/>
      <color rgb="FFFF9900"/>
      <name val="Arial"/>
      <family val="2"/>
    </font>
    <font>
      <b/>
      <sz val="9"/>
      <color theme="1"/>
      <name val="Arial"/>
      <family val="2"/>
    </font>
    <font>
      <sz val="10"/>
      <color theme="1"/>
      <name val="Arial"/>
      <family val="2"/>
    </font>
    <font>
      <b/>
      <sz val="9"/>
      <color rgb="FF000000"/>
      <name val="Tahoma"/>
      <family val="2"/>
    </font>
    <font>
      <i/>
      <sz val="9"/>
      <color rgb="FF000000"/>
      <name val="Tahoma"/>
      <family val="2"/>
    </font>
    <font>
      <b/>
      <sz val="8"/>
      <color rgb="FF000000"/>
      <name val="Tahoma"/>
      <family val="2"/>
    </font>
    <font>
      <b/>
      <i/>
      <sz val="8"/>
      <color rgb="FF000000"/>
      <name val="Tahoma"/>
      <family val="2"/>
    </font>
    <font>
      <b/>
      <sz val="9"/>
      <color rgb="FF000000"/>
      <name val="Times New Roman"/>
      <family val="1"/>
    </font>
    <font>
      <i/>
      <sz val="8"/>
      <color rgb="FF000000"/>
      <name val="Tahoma"/>
      <family val="2"/>
    </font>
    <font>
      <sz val="14"/>
      <name val="Calibri"/>
      <family val="2"/>
    </font>
    <font>
      <b/>
      <sz val="8"/>
      <color indexed="81"/>
      <name val="Arial"/>
      <family val="2"/>
    </font>
    <font>
      <i/>
      <sz val="8"/>
      <color indexed="81"/>
      <name val="Arial"/>
      <family val="2"/>
    </font>
    <font>
      <sz val="8"/>
      <color indexed="81"/>
      <name val="Arial"/>
      <family val="2"/>
    </font>
    <font>
      <i/>
      <sz val="9"/>
      <color indexed="81"/>
      <name val="Times New Roman"/>
      <family val="1"/>
    </font>
    <font>
      <u/>
      <sz val="8"/>
      <color theme="10"/>
      <name val="Arial"/>
      <family val="2"/>
    </font>
    <font>
      <b/>
      <sz val="8"/>
      <color indexed="81"/>
      <name val="Tahoma"/>
      <family val="2"/>
    </font>
    <font>
      <i/>
      <sz val="8"/>
      <color indexed="81"/>
      <name val="Tahoma"/>
      <family val="2"/>
    </font>
    <font>
      <sz val="14"/>
      <name val="Arials"/>
    </font>
    <font>
      <sz val="12"/>
      <name val="Helv"/>
      <charset val="134"/>
    </font>
    <font>
      <sz val="8"/>
      <name val="Helv"/>
      <charset val="134"/>
    </font>
    <font>
      <b/>
      <sz val="8"/>
      <color rgb="FFC00000"/>
      <name val="Arial"/>
      <family val="2"/>
    </font>
    <font>
      <i/>
      <sz val="8"/>
      <color rgb="FFC00000"/>
      <name val="Arial"/>
      <family val="2"/>
    </font>
    <font>
      <b/>
      <sz val="7"/>
      <name val="Arial"/>
      <family val="2"/>
    </font>
    <font>
      <sz val="8"/>
      <name val="Arial"/>
      <family val="2"/>
    </font>
    <font>
      <b/>
      <sz val="11"/>
      <name val="Calibri"/>
      <family val="2"/>
      <scheme val="minor"/>
    </font>
    <font>
      <b/>
      <sz val="11"/>
      <name val="Calibri"/>
      <family val="2"/>
    </font>
    <font>
      <b/>
      <sz val="9"/>
      <color rgb="FF000000"/>
      <name val="Cambria"/>
      <family val="1"/>
      <scheme val="major"/>
    </font>
    <font>
      <i/>
      <sz val="9"/>
      <color rgb="FF000000"/>
      <name val="Cambria"/>
      <family val="1"/>
      <scheme val="major"/>
    </font>
    <font>
      <b/>
      <sz val="9"/>
      <color indexed="81"/>
      <name val="Cambria"/>
      <family val="1"/>
      <scheme val="major"/>
    </font>
    <font>
      <i/>
      <sz val="9"/>
      <color indexed="81"/>
      <name val="Cambria"/>
      <family val="1"/>
      <scheme val="major"/>
    </font>
    <font>
      <sz val="9"/>
      <color rgb="FF000000"/>
      <name val="Cambria"/>
      <family val="1"/>
      <scheme val="major"/>
    </font>
    <font>
      <sz val="8"/>
      <color indexed="81"/>
      <name val="Tahoma"/>
      <family val="2"/>
    </font>
    <font>
      <sz val="8"/>
      <color indexed="8"/>
      <name val="Tahoma"/>
      <family val="2"/>
    </font>
    <font>
      <sz val="8"/>
      <color rgb="FF000000"/>
      <name val="Tahoma"/>
      <family val="2"/>
    </font>
    <font>
      <b/>
      <sz val="8"/>
      <color indexed="81"/>
      <name val="Times New Roman"/>
      <family val="1"/>
    </font>
    <font>
      <i/>
      <sz val="8"/>
      <color indexed="81"/>
      <name val="Times New Roman"/>
      <family val="1"/>
    </font>
    <font>
      <i/>
      <sz val="9"/>
      <color rgb="FF000000"/>
      <name val="Times New Roman"/>
      <family val="1"/>
    </font>
    <font>
      <b/>
      <i/>
      <sz val="8"/>
      <color rgb="FF000000"/>
      <name val="Times New Roman"/>
      <family val="1"/>
    </font>
    <font>
      <sz val="9"/>
      <color theme="1"/>
      <name val="Arial"/>
      <family val="2"/>
    </font>
    <font>
      <i/>
      <u/>
      <sz val="9"/>
      <color theme="10"/>
      <name val="Arial"/>
      <family val="2"/>
    </font>
    <font>
      <b/>
      <i/>
      <sz val="11"/>
      <name val="Arials"/>
    </font>
    <font>
      <sz val="11"/>
      <name val="Arials"/>
    </font>
    <font>
      <b/>
      <sz val="10"/>
      <color rgb="FF0000FF"/>
      <name val="Arial"/>
      <family val="2"/>
    </font>
    <font>
      <b/>
      <sz val="11"/>
      <color rgb="FF0000FF"/>
      <name val="Calibri"/>
      <family val="2"/>
      <scheme val="minor"/>
    </font>
    <font>
      <sz val="11"/>
      <color rgb="FF0000FF"/>
      <name val="Arial"/>
      <family val="2"/>
    </font>
  </fonts>
  <fills count="20">
    <fill>
      <patternFill patternType="none"/>
    </fill>
    <fill>
      <patternFill patternType="gray125"/>
    </fill>
    <fill>
      <patternFill patternType="solid">
        <fgColor indexed="52"/>
        <bgColor indexed="51"/>
      </patternFill>
    </fill>
    <fill>
      <patternFill patternType="solid">
        <fgColor theme="0"/>
        <bgColor indexed="64"/>
      </patternFill>
    </fill>
    <fill>
      <patternFill patternType="solid">
        <fgColor indexed="9"/>
        <bgColor indexed="26"/>
      </patternFill>
    </fill>
    <fill>
      <patternFill patternType="solid">
        <fgColor theme="0"/>
        <bgColor indexed="26"/>
      </patternFill>
    </fill>
    <fill>
      <patternFill patternType="solid">
        <fgColor indexed="29"/>
        <bgColor indexed="45"/>
      </patternFill>
    </fill>
    <fill>
      <patternFill patternType="solid">
        <fgColor rgb="FFFF9900"/>
        <bgColor indexed="51"/>
      </patternFill>
    </fill>
    <fill>
      <patternFill patternType="solid">
        <fgColor rgb="FFFF9933"/>
        <bgColor indexed="51"/>
      </patternFill>
    </fill>
    <fill>
      <patternFill patternType="solid">
        <fgColor indexed="47"/>
        <bgColor indexed="22"/>
      </patternFill>
    </fill>
    <fill>
      <patternFill patternType="solid">
        <fgColor theme="7" tint="0.79998168889431442"/>
        <bgColor indexed="13"/>
      </patternFill>
    </fill>
    <fill>
      <patternFill patternType="solid">
        <fgColor theme="7" tint="0.79998168889431442"/>
        <bgColor indexed="51"/>
      </patternFill>
    </fill>
    <fill>
      <patternFill patternType="solid">
        <fgColor theme="7" tint="0.79998168889431442"/>
        <bgColor indexed="64"/>
      </patternFill>
    </fill>
    <fill>
      <patternFill patternType="solid">
        <fgColor theme="7" tint="0.79998168889431442"/>
        <bgColor indexed="26"/>
      </patternFill>
    </fill>
    <fill>
      <patternFill patternType="solid">
        <fgColor theme="0"/>
        <bgColor indexed="51"/>
      </patternFill>
    </fill>
    <fill>
      <patternFill patternType="solid">
        <fgColor theme="0"/>
        <bgColor indexed="13"/>
      </patternFill>
    </fill>
    <fill>
      <patternFill patternType="solid">
        <fgColor theme="3" tint="0.79982909634693444"/>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rgb="FFFFFF00"/>
        <bgColor indexed="64"/>
      </patternFill>
    </fill>
  </fills>
  <borders count="500">
    <border>
      <left/>
      <right/>
      <top/>
      <bottom/>
      <diagonal/>
    </border>
    <border>
      <left/>
      <right style="thin">
        <color indexed="8"/>
      </right>
      <top/>
      <bottom/>
      <diagonal/>
    </border>
    <border>
      <left/>
      <right style="thin">
        <color auto="1"/>
      </right>
      <top/>
      <bottom/>
      <diagonal/>
    </border>
    <border>
      <left style="thin">
        <color auto="1"/>
      </left>
      <right/>
      <top/>
      <bottom style="thin">
        <color auto="1"/>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bottom style="medium">
        <color indexed="8"/>
      </bottom>
      <diagonal/>
    </border>
    <border>
      <left style="medium">
        <color theme="1"/>
      </left>
      <right/>
      <top/>
      <bottom/>
      <diagonal/>
    </border>
    <border>
      <left/>
      <right/>
      <top/>
      <bottom style="hair">
        <color indexed="8"/>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8"/>
      </left>
      <right style="thin">
        <color indexed="8"/>
      </right>
      <top/>
      <bottom/>
      <diagonal/>
    </border>
    <border>
      <left/>
      <right style="thin">
        <color indexed="64"/>
      </right>
      <top/>
      <bottom/>
      <diagonal/>
    </border>
    <border>
      <left/>
      <right/>
      <top/>
      <bottom style="dotted">
        <color indexed="64"/>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style="thin">
        <color indexed="8"/>
      </left>
      <right/>
      <top/>
      <bottom/>
      <diagonal/>
    </border>
    <border>
      <left/>
      <right style="medium">
        <color indexed="64"/>
      </right>
      <top/>
      <bottom/>
      <diagonal/>
    </border>
    <border>
      <left style="medium">
        <color indexed="64"/>
      </left>
      <right/>
      <top/>
      <bottom style="medium">
        <color indexed="64"/>
      </bottom>
      <diagonal/>
    </border>
    <border>
      <left style="thin">
        <color auto="1"/>
      </left>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auto="1"/>
      </right>
      <top/>
      <bottom/>
      <diagonal/>
    </border>
    <border>
      <left style="thin">
        <color auto="1"/>
      </left>
      <right style="thin">
        <color indexed="8"/>
      </right>
      <top style="thin">
        <color auto="1"/>
      </top>
      <bottom/>
      <diagonal/>
    </border>
    <border>
      <left/>
      <right style="thin">
        <color indexed="8"/>
      </right>
      <top/>
      <bottom style="thin">
        <color indexed="8"/>
      </bottom>
      <diagonal/>
    </border>
    <border>
      <left style="thin">
        <color indexed="8"/>
      </left>
      <right/>
      <top/>
      <bottom style="thin">
        <color indexed="8"/>
      </bottom>
      <diagonal/>
    </border>
    <border>
      <left/>
      <right/>
      <top style="thin">
        <color auto="1"/>
      </top>
      <bottom/>
      <diagonal/>
    </border>
    <border>
      <left/>
      <right/>
      <top style="medium">
        <color auto="1"/>
      </top>
      <bottom/>
      <diagonal/>
    </border>
    <border>
      <left style="medium">
        <color indexed="64"/>
      </left>
      <right/>
      <top style="medium">
        <color indexed="64"/>
      </top>
      <bottom/>
      <diagonal/>
    </border>
    <border>
      <left style="medium">
        <color indexed="64"/>
      </left>
      <right/>
      <top/>
      <bottom style="thin">
        <color indexed="8"/>
      </bottom>
      <diagonal/>
    </border>
    <border>
      <left style="medium">
        <color indexed="64"/>
      </left>
      <right/>
      <top/>
      <bottom style="thin">
        <color auto="1"/>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bottom/>
      <diagonal/>
    </border>
    <border>
      <left style="medium">
        <color auto="1"/>
      </left>
      <right/>
      <top/>
      <bottom/>
      <diagonal/>
    </border>
    <border>
      <left/>
      <right style="thin">
        <color auto="1"/>
      </right>
      <top style="thin">
        <color auto="1"/>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right/>
      <top style="hair">
        <color auto="1"/>
      </top>
      <bottom style="hair">
        <color auto="1"/>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bottom style="thin">
        <color indexed="64"/>
      </bottom>
      <diagonal/>
    </border>
    <border>
      <left/>
      <right/>
      <top/>
      <bottom style="hair">
        <color indexed="64"/>
      </bottom>
      <diagonal/>
    </border>
    <border>
      <left/>
      <right style="thin">
        <color indexed="64"/>
      </right>
      <top/>
      <bottom style="thin">
        <color indexed="64"/>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auto="1"/>
      </left>
      <right/>
      <top/>
      <bottom style="thin">
        <color auto="1"/>
      </bottom>
      <diagonal/>
    </border>
    <border>
      <left/>
      <right style="thin">
        <color indexed="64"/>
      </right>
      <top/>
      <bottom style="thin">
        <color indexed="64"/>
      </bottom>
      <diagonal/>
    </border>
    <border>
      <left/>
      <right style="medium">
        <color indexed="64"/>
      </right>
      <top/>
      <bottom style="thin">
        <color auto="1"/>
      </bottom>
      <diagonal/>
    </border>
    <border>
      <left/>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auto="1"/>
      </top>
      <bottom/>
      <diagonal/>
    </border>
    <border>
      <left style="thin">
        <color indexed="8"/>
      </left>
      <right/>
      <top style="thin">
        <color indexed="64"/>
      </top>
      <bottom/>
      <diagonal/>
    </border>
    <border>
      <left/>
      <right style="thin">
        <color indexed="8"/>
      </right>
      <top style="thin">
        <color auto="1"/>
      </top>
      <bottom/>
      <diagonal/>
    </border>
    <border>
      <left style="thin">
        <color indexed="8"/>
      </left>
      <right/>
      <top/>
      <bottom style="thin">
        <color auto="1"/>
      </bottom>
      <diagonal/>
    </border>
    <border>
      <left style="medium">
        <color indexed="64"/>
      </left>
      <right style="thin">
        <color indexed="8"/>
      </right>
      <top/>
      <bottom/>
      <diagonal/>
    </border>
    <border>
      <left style="thin">
        <color auto="1"/>
      </left>
      <right/>
      <top/>
      <bottom style="thin">
        <color auto="1"/>
      </bottom>
      <diagonal/>
    </border>
    <border>
      <left style="medium">
        <color indexed="64"/>
      </left>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right style="medium">
        <color indexed="64"/>
      </right>
      <top/>
      <bottom style="thin">
        <color indexed="8"/>
      </bottom>
      <diagonal/>
    </border>
    <border>
      <left style="medium">
        <color indexed="64"/>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52"/>
      </bottom>
      <diagonal/>
    </border>
    <border>
      <left style="thin">
        <color indexed="8"/>
      </left>
      <right style="thin">
        <color indexed="8"/>
      </right>
      <top/>
      <bottom style="thin">
        <color indexed="52"/>
      </bottom>
      <diagonal/>
    </border>
    <border>
      <left style="medium">
        <color indexed="64"/>
      </left>
      <right/>
      <top style="thin">
        <color indexed="8"/>
      </top>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right/>
      <top style="thin">
        <color indexed="64"/>
      </top>
      <bottom/>
      <diagonal/>
    </border>
    <border>
      <left style="thin">
        <color indexed="64"/>
      </left>
      <right/>
      <top style="thin">
        <color indexed="64"/>
      </top>
      <bottom/>
      <diagonal/>
    </border>
    <border>
      <left/>
      <right/>
      <top style="thin">
        <color indexed="8"/>
      </top>
      <bottom/>
      <diagonal/>
    </border>
    <border>
      <left/>
      <right/>
      <top/>
      <bottom style="thin">
        <color indexed="8"/>
      </bottom>
      <diagonal/>
    </border>
    <border>
      <left/>
      <right style="medium">
        <color indexed="64"/>
      </right>
      <top/>
      <bottom style="thin">
        <color indexed="8"/>
      </bottom>
      <diagonal/>
    </border>
    <border>
      <left/>
      <right/>
      <top style="thin">
        <color indexed="8"/>
      </top>
      <bottom style="thin">
        <color indexed="8"/>
      </bottom>
      <diagonal/>
    </border>
    <border>
      <left/>
      <right style="medium">
        <color indexed="64"/>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8"/>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64"/>
      </top>
      <bottom/>
      <diagonal/>
    </border>
    <border>
      <left style="thin">
        <color indexed="64"/>
      </left>
      <right/>
      <top/>
      <bottom style="thin">
        <color indexed="64"/>
      </bottom>
      <diagonal/>
    </border>
    <border>
      <left style="thin">
        <color indexed="64"/>
      </left>
      <right/>
      <top style="thin">
        <color indexed="8"/>
      </top>
      <bottom/>
      <diagonal/>
    </border>
    <border>
      <left/>
      <right style="medium">
        <color indexed="64"/>
      </right>
      <top style="thin">
        <color indexed="64"/>
      </top>
      <bottom/>
      <diagonal/>
    </border>
    <border>
      <left style="thin">
        <color indexed="8"/>
      </left>
      <right style="thin">
        <color indexed="8"/>
      </right>
      <top style="thin">
        <color auto="1"/>
      </top>
      <bottom/>
      <diagonal/>
    </border>
    <border>
      <left style="thin">
        <color indexed="8"/>
      </left>
      <right/>
      <top style="thin">
        <color indexed="64"/>
      </top>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
      <left/>
      <right style="hair">
        <color auto="1"/>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hair">
        <color indexed="64"/>
      </top>
      <bottom/>
      <diagonal/>
    </border>
    <border>
      <left style="medium">
        <color indexed="8"/>
      </left>
      <right/>
      <top style="medium">
        <color indexed="8"/>
      </top>
      <bottom/>
      <diagonal/>
    </border>
    <border>
      <left/>
      <right/>
      <top style="medium">
        <color indexed="8"/>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bottom/>
      <diagonal/>
    </border>
    <border>
      <left/>
      <right/>
      <top style="medium">
        <color auto="1"/>
      </top>
      <bottom/>
      <diagonal/>
    </border>
    <border>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auto="1"/>
      </top>
      <bottom style="thin">
        <color auto="1"/>
      </bottom>
      <diagonal/>
    </border>
    <border>
      <left/>
      <right style="medium">
        <color indexed="64"/>
      </right>
      <top style="thin">
        <color auto="1"/>
      </top>
      <bottom/>
      <diagonal/>
    </border>
    <border>
      <left style="medium">
        <color indexed="64"/>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theme="7" tint="-0.24994659260841701"/>
      </left>
      <right/>
      <top style="thin">
        <color theme="7" tint="-0.24994659260841701"/>
      </top>
      <bottom/>
      <diagonal/>
    </border>
    <border>
      <left/>
      <right/>
      <top style="thin">
        <color theme="7" tint="-0.24994659260841701"/>
      </top>
      <bottom/>
      <diagonal/>
    </border>
    <border>
      <left style="thin">
        <color theme="7" tint="-0.24994659260841701"/>
      </left>
      <right/>
      <top/>
      <bottom/>
      <diagonal/>
    </border>
    <border>
      <left style="thin">
        <color theme="7" tint="-0.24994659260841701"/>
      </left>
      <right/>
      <top/>
      <bottom style="thin">
        <color theme="7" tint="-0.24994659260841701"/>
      </bottom>
      <diagonal/>
    </border>
    <border>
      <left/>
      <right/>
      <top/>
      <bottom style="thin">
        <color theme="7" tint="-0.24994659260841701"/>
      </bottom>
      <diagonal/>
    </border>
    <border>
      <left/>
      <right style="medium">
        <color auto="1"/>
      </right>
      <top style="thin">
        <color theme="7" tint="-0.24994659260841701"/>
      </top>
      <bottom/>
      <diagonal/>
    </border>
    <border>
      <left/>
      <right style="medium">
        <color auto="1"/>
      </right>
      <top/>
      <bottom style="thin">
        <color theme="7" tint="-0.24994659260841701"/>
      </bottom>
      <diagonal/>
    </border>
    <border>
      <left style="thin">
        <color indexed="8"/>
      </left>
      <right/>
      <top style="thin">
        <color indexed="8"/>
      </top>
      <bottom/>
      <diagonal/>
    </border>
    <border>
      <left/>
      <right/>
      <top/>
      <bottom style="thin">
        <color indexed="8"/>
      </bottom>
      <diagonal/>
    </border>
    <border>
      <left style="thin">
        <color theme="7" tint="0.39994506668294322"/>
      </left>
      <right/>
      <top style="thin">
        <color theme="7" tint="0.39994506668294322"/>
      </top>
      <bottom/>
      <diagonal/>
    </border>
    <border>
      <left/>
      <right/>
      <top style="thin">
        <color theme="7" tint="0.39994506668294322"/>
      </top>
      <bottom/>
      <diagonal/>
    </border>
    <border>
      <left style="thin">
        <color theme="7" tint="0.39994506668294322"/>
      </left>
      <right/>
      <top/>
      <bottom/>
      <diagonal/>
    </border>
    <border>
      <left/>
      <right style="medium">
        <color indexed="64"/>
      </right>
      <top style="thin">
        <color theme="7" tint="0.39994506668294322"/>
      </top>
      <bottom/>
      <diagonal/>
    </border>
    <border>
      <left style="thin">
        <color auto="1"/>
      </left>
      <right/>
      <top style="double">
        <color theme="7" tint="0.39994506668294322"/>
      </top>
      <bottom/>
      <diagonal/>
    </border>
    <border>
      <left/>
      <right/>
      <top style="double">
        <color theme="7" tint="0.39994506668294322"/>
      </top>
      <bottom/>
      <diagonal/>
    </border>
    <border>
      <left/>
      <right style="double">
        <color theme="7" tint="0.39994506668294322"/>
      </right>
      <top style="double">
        <color theme="7" tint="0.39994506668294322"/>
      </top>
      <bottom/>
      <diagonal/>
    </border>
    <border>
      <left/>
      <right/>
      <top/>
      <bottom style="double">
        <color theme="7" tint="0.39994506668294322"/>
      </bottom>
      <diagonal/>
    </border>
    <border>
      <left/>
      <right style="double">
        <color theme="7" tint="0.39994506668294322"/>
      </right>
      <top/>
      <bottom style="double">
        <color theme="7" tint="0.39994506668294322"/>
      </bottom>
      <diagonal/>
    </border>
    <border>
      <left style="double">
        <color theme="7" tint="0.39994506668294322"/>
      </left>
      <right style="double">
        <color theme="7" tint="0.39994506668294322"/>
      </right>
      <top style="double">
        <color theme="7" tint="0.39994506668294322"/>
      </top>
      <bottom style="double">
        <color theme="7" tint="0.39994506668294322"/>
      </bottom>
      <diagonal/>
    </border>
    <border>
      <left style="thin">
        <color auto="1"/>
      </left>
      <right style="double">
        <color theme="7" tint="0.39994506668294322"/>
      </right>
      <top style="double">
        <color theme="7" tint="0.39994506668294322"/>
      </top>
      <bottom/>
      <diagonal/>
    </border>
    <border>
      <left style="double">
        <color theme="7" tint="0.39994506668294322"/>
      </left>
      <right style="double">
        <color theme="7" tint="0.39994506668294322"/>
      </right>
      <top style="double">
        <color theme="7" tint="0.39994506668294322"/>
      </top>
      <bottom/>
      <diagonal/>
    </border>
    <border>
      <left style="thin">
        <color auto="1"/>
      </left>
      <right style="double">
        <color theme="7" tint="0.39994506668294322"/>
      </right>
      <top/>
      <bottom style="double">
        <color theme="7" tint="0.39994506668294322"/>
      </bottom>
      <diagonal/>
    </border>
    <border>
      <left style="double">
        <color theme="7" tint="0.39994506668294322"/>
      </left>
      <right style="double">
        <color theme="7" tint="0.39994506668294322"/>
      </right>
      <top/>
      <bottom style="double">
        <color theme="7" tint="0.39994506668294322"/>
      </bottom>
      <diagonal/>
    </border>
    <border>
      <left/>
      <right style="medium">
        <color indexed="64"/>
      </right>
      <top style="double">
        <color theme="7" tint="0.39994506668294322"/>
      </top>
      <bottom/>
      <diagonal/>
    </border>
    <border>
      <left/>
      <right style="double">
        <color theme="7" tint="0.39994506668294322"/>
      </right>
      <top/>
      <bottom/>
      <diagonal/>
    </border>
    <border>
      <left style="double">
        <color theme="7" tint="0.39994506668294322"/>
      </left>
      <right/>
      <top style="double">
        <color theme="7" tint="0.39994506668294322"/>
      </top>
      <bottom/>
      <diagonal/>
    </border>
    <border>
      <left/>
      <right style="double">
        <color theme="7" tint="0.39991454817346722"/>
      </right>
      <top style="double">
        <color theme="7" tint="0.39994506668294322"/>
      </top>
      <bottom/>
      <diagonal/>
    </border>
    <border>
      <left style="double">
        <color theme="7" tint="0.39994506668294322"/>
      </left>
      <right/>
      <top/>
      <bottom style="double">
        <color theme="7" tint="0.39994506668294322"/>
      </bottom>
      <diagonal/>
    </border>
    <border>
      <left/>
      <right style="double">
        <color theme="7" tint="0.39991454817346722"/>
      </right>
      <top/>
      <bottom style="double">
        <color theme="7" tint="0.39994506668294322"/>
      </bottom>
      <diagonal/>
    </border>
    <border>
      <left style="double">
        <color theme="7" tint="0.39991454817346722"/>
      </left>
      <right/>
      <top/>
      <bottom style="double">
        <color theme="7" tint="0.39994506668294322"/>
      </bottom>
      <diagonal/>
    </border>
    <border>
      <left style="thin">
        <color auto="1"/>
      </left>
      <right style="thin">
        <color indexed="51"/>
      </right>
      <top style="thin">
        <color indexed="51"/>
      </top>
      <bottom style="double">
        <color theme="7" tint="0.39994506668294322"/>
      </bottom>
      <diagonal/>
    </border>
    <border>
      <left style="thin">
        <color indexed="51"/>
      </left>
      <right style="thin">
        <color indexed="51"/>
      </right>
      <top style="thin">
        <color indexed="51"/>
      </top>
      <bottom style="double">
        <color theme="7" tint="0.39994506668294322"/>
      </bottom>
      <diagonal/>
    </border>
    <border>
      <left style="thin">
        <color indexed="51"/>
      </left>
      <right style="double">
        <color theme="7" tint="0.39994506668294322"/>
      </right>
      <top style="thin">
        <color indexed="51"/>
      </top>
      <bottom style="double">
        <color theme="7" tint="0.39994506668294322"/>
      </bottom>
      <diagonal/>
    </border>
    <border>
      <left style="double">
        <color theme="7" tint="0.39994506668294322"/>
      </left>
      <right style="thin">
        <color indexed="51"/>
      </right>
      <top style="thin">
        <color indexed="52"/>
      </top>
      <bottom style="double">
        <color theme="7" tint="0.39994506668294322"/>
      </bottom>
      <diagonal/>
    </border>
    <border>
      <left style="thin">
        <color indexed="51"/>
      </left>
      <right style="thin">
        <color indexed="51"/>
      </right>
      <top style="thin">
        <color indexed="52"/>
      </top>
      <bottom style="double">
        <color theme="7" tint="0.39994506668294322"/>
      </bottom>
      <diagonal/>
    </border>
    <border>
      <left style="thin">
        <color indexed="51"/>
      </left>
      <right/>
      <top style="thin">
        <color indexed="52"/>
      </top>
      <bottom style="double">
        <color theme="7" tint="0.39994506668294322"/>
      </bottom>
      <diagonal/>
    </border>
    <border>
      <left style="double">
        <color theme="7" tint="0.39994506668294322"/>
      </left>
      <right/>
      <top style="thin">
        <color indexed="52"/>
      </top>
      <bottom style="double">
        <color theme="7" tint="0.39994506668294322"/>
      </bottom>
      <diagonal/>
    </border>
    <border>
      <left/>
      <right/>
      <top style="thin">
        <color indexed="52"/>
      </top>
      <bottom style="double">
        <color theme="7" tint="0.39994506668294322"/>
      </bottom>
      <diagonal/>
    </border>
    <border>
      <left style="thin">
        <color indexed="51"/>
      </left>
      <right style="double">
        <color theme="7" tint="0.39991454817346722"/>
      </right>
      <top style="thin">
        <color indexed="52"/>
      </top>
      <bottom style="double">
        <color theme="7" tint="0.39994506668294322"/>
      </bottom>
      <diagonal/>
    </border>
    <border>
      <left style="double">
        <color theme="7" tint="0.39991454817346722"/>
      </left>
      <right style="thin">
        <color indexed="51"/>
      </right>
      <top style="thin">
        <color indexed="51"/>
      </top>
      <bottom style="double">
        <color theme="7" tint="0.39994506668294322"/>
      </bottom>
      <diagonal/>
    </border>
    <border>
      <left style="thin">
        <color indexed="51"/>
      </left>
      <right/>
      <top style="thin">
        <color indexed="51"/>
      </top>
      <bottom style="double">
        <color theme="7" tint="0.39994506668294322"/>
      </bottom>
      <diagonal/>
    </border>
    <border>
      <left style="thin">
        <color indexed="51"/>
      </left>
      <right style="medium">
        <color auto="1"/>
      </right>
      <top style="thin">
        <color indexed="51"/>
      </top>
      <bottom style="double">
        <color theme="7" tint="0.39994506668294322"/>
      </bottom>
      <diagonal/>
    </border>
    <border>
      <left style="thin">
        <color auto="1"/>
      </left>
      <right style="thin">
        <color indexed="51"/>
      </right>
      <top style="double">
        <color theme="7" tint="0.39994506668294322"/>
      </top>
      <bottom style="double">
        <color theme="7" tint="0.39994506668294322"/>
      </bottom>
      <diagonal/>
    </border>
    <border>
      <left style="thin">
        <color indexed="51"/>
      </left>
      <right style="thin">
        <color indexed="51"/>
      </right>
      <top style="double">
        <color theme="7" tint="0.39994506668294322"/>
      </top>
      <bottom style="double">
        <color theme="7" tint="0.39994506668294322"/>
      </bottom>
      <diagonal/>
    </border>
    <border>
      <left style="thin">
        <color indexed="51"/>
      </left>
      <right style="double">
        <color theme="7" tint="0.39994506668294322"/>
      </right>
      <top style="double">
        <color theme="7" tint="0.39994506668294322"/>
      </top>
      <bottom style="double">
        <color theme="7" tint="0.39994506668294322"/>
      </bottom>
      <diagonal/>
    </border>
    <border>
      <left style="double">
        <color theme="7" tint="0.39994506668294322"/>
      </left>
      <right style="thin">
        <color indexed="51"/>
      </right>
      <top style="double">
        <color theme="7" tint="0.39994506668294322"/>
      </top>
      <bottom style="double">
        <color theme="7" tint="0.39994506668294322"/>
      </bottom>
      <diagonal/>
    </border>
    <border>
      <left style="thin">
        <color indexed="51"/>
      </left>
      <right/>
      <top style="double">
        <color theme="7" tint="0.39994506668294322"/>
      </top>
      <bottom style="double">
        <color theme="7" tint="0.39994506668294322"/>
      </bottom>
      <diagonal/>
    </border>
    <border>
      <left style="double">
        <color theme="7" tint="0.39994506668294322"/>
      </left>
      <right/>
      <top style="double">
        <color theme="7" tint="0.39994506668294322"/>
      </top>
      <bottom style="double">
        <color theme="7" tint="0.39994506668294322"/>
      </bottom>
      <diagonal/>
    </border>
    <border>
      <left/>
      <right/>
      <top style="double">
        <color theme="7" tint="0.39994506668294322"/>
      </top>
      <bottom style="double">
        <color theme="7" tint="0.39994506668294322"/>
      </bottom>
      <diagonal/>
    </border>
    <border>
      <left style="thin">
        <color indexed="51"/>
      </left>
      <right style="double">
        <color theme="7" tint="0.39991454817346722"/>
      </right>
      <top style="double">
        <color theme="7" tint="0.39994506668294322"/>
      </top>
      <bottom style="double">
        <color theme="7" tint="0.39994506668294322"/>
      </bottom>
      <diagonal/>
    </border>
    <border>
      <left style="double">
        <color theme="7" tint="0.39991454817346722"/>
      </left>
      <right style="thin">
        <color indexed="51"/>
      </right>
      <top style="double">
        <color theme="7" tint="0.39994506668294322"/>
      </top>
      <bottom style="double">
        <color theme="7" tint="0.39994506668294322"/>
      </bottom>
      <diagonal/>
    </border>
    <border>
      <left style="double">
        <color indexed="51"/>
      </left>
      <right style="double">
        <color indexed="51"/>
      </right>
      <top style="double">
        <color theme="7" tint="0.39994506668294322"/>
      </top>
      <bottom style="double">
        <color theme="7" tint="0.39994506668294322"/>
      </bottom>
      <diagonal/>
    </border>
    <border>
      <left style="double">
        <color theme="7" tint="0.39994506668294322"/>
      </left>
      <right style="double">
        <color indexed="51"/>
      </right>
      <top style="double">
        <color theme="7" tint="0.39994506668294322"/>
      </top>
      <bottom style="double">
        <color theme="7" tint="0.39994506668294322"/>
      </bottom>
      <diagonal/>
    </border>
    <border>
      <left style="double">
        <color indexed="51"/>
      </left>
      <right/>
      <top style="double">
        <color theme="7" tint="0.39994506668294322"/>
      </top>
      <bottom style="double">
        <color theme="7" tint="0.39994506668294322"/>
      </bottom>
      <diagonal/>
    </border>
    <border>
      <left style="double">
        <color theme="7" tint="0.39991454817346722"/>
      </left>
      <right style="double">
        <color indexed="51"/>
      </right>
      <top style="double">
        <color theme="7" tint="0.39994506668294322"/>
      </top>
      <bottom style="double">
        <color theme="7" tint="0.39994506668294322"/>
      </bottom>
      <diagonal/>
    </border>
    <border>
      <left style="double">
        <color theme="7" tint="0.39991454817346722"/>
      </left>
      <right/>
      <top style="double">
        <color theme="7" tint="0.39994506668294322"/>
      </top>
      <bottom style="double">
        <color theme="7" tint="0.39994506668294322"/>
      </bottom>
      <diagonal/>
    </border>
    <border>
      <left/>
      <right style="medium">
        <color auto="1"/>
      </right>
      <top style="double">
        <color theme="7" tint="0.39994506668294322"/>
      </top>
      <bottom style="double">
        <color theme="7" tint="0.39994506668294322"/>
      </bottom>
      <diagonal/>
    </border>
    <border>
      <left style="thin">
        <color indexed="64"/>
      </left>
      <right/>
      <top style="double">
        <color theme="7" tint="0.39994506668294322"/>
      </top>
      <bottom style="double">
        <color theme="7" tint="0.39994506668294322"/>
      </bottom>
      <diagonal/>
    </border>
    <border>
      <left/>
      <right style="double">
        <color theme="7" tint="0.39994506668294322"/>
      </right>
      <top style="double">
        <color theme="7" tint="0.39994506668294322"/>
      </top>
      <bottom style="double">
        <color theme="7" tint="0.39994506668294322"/>
      </bottom>
      <diagonal/>
    </border>
    <border>
      <left/>
      <right style="double">
        <color theme="7" tint="0.39991454817346722"/>
      </right>
      <top style="double">
        <color theme="7" tint="0.39994506668294322"/>
      </top>
      <bottom style="double">
        <color theme="7" tint="0.39994506668294322"/>
      </bottom>
      <diagonal/>
    </border>
    <border>
      <left style="thin">
        <color indexed="64"/>
      </left>
      <right/>
      <top style="double">
        <color theme="7" tint="0.39994506668294322"/>
      </top>
      <bottom style="double">
        <color theme="7" tint="0.39994506668294322"/>
      </bottom>
      <diagonal/>
    </border>
    <border>
      <left style="thin">
        <color auto="1"/>
      </left>
      <right style="thin">
        <color indexed="51"/>
      </right>
      <top style="double">
        <color theme="7" tint="0.39994506668294322"/>
      </top>
      <bottom style="double">
        <color theme="7" tint="0.39994506668294322"/>
      </bottom>
      <diagonal/>
    </border>
    <border>
      <left style="thin">
        <color indexed="51"/>
      </left>
      <right style="thin">
        <color indexed="51"/>
      </right>
      <top style="double">
        <color theme="7" tint="0.39994506668294322"/>
      </top>
      <bottom style="double">
        <color theme="7" tint="0.39994506668294322"/>
      </bottom>
      <diagonal/>
    </border>
    <border>
      <left style="thin">
        <color indexed="51"/>
      </left>
      <right style="double">
        <color theme="7" tint="0.39994506668294322"/>
      </right>
      <top style="double">
        <color theme="7" tint="0.39994506668294322"/>
      </top>
      <bottom style="double">
        <color theme="7" tint="0.39994506668294322"/>
      </bottom>
      <diagonal/>
    </border>
    <border>
      <left style="thin">
        <color indexed="51"/>
      </left>
      <right/>
      <top style="double">
        <color theme="7" tint="0.39994506668294322"/>
      </top>
      <bottom style="double">
        <color theme="7" tint="0.39994506668294322"/>
      </bottom>
      <diagonal/>
    </border>
    <border>
      <left style="thin">
        <color indexed="51"/>
      </left>
      <right style="double">
        <color theme="7" tint="0.39991454817346722"/>
      </right>
      <top style="double">
        <color theme="7" tint="0.39994506668294322"/>
      </top>
      <bottom style="double">
        <color theme="7" tint="0.39994506668294322"/>
      </bottom>
      <diagonal/>
    </border>
    <border>
      <left style="thin">
        <color indexed="51"/>
      </left>
      <right style="medium">
        <color auto="1"/>
      </right>
      <top style="double">
        <color theme="7" tint="0.39994506668294322"/>
      </top>
      <bottom style="double">
        <color theme="7" tint="0.39994506668294322"/>
      </bottom>
      <diagonal/>
    </border>
    <border>
      <left style="double">
        <color theme="7" tint="0.39994506668294322"/>
      </left>
      <right style="thin">
        <color indexed="52"/>
      </right>
      <top style="double">
        <color theme="7" tint="0.39994506668294322"/>
      </top>
      <bottom style="double">
        <color theme="7" tint="0.39994506668294322"/>
      </bottom>
      <diagonal/>
    </border>
    <border>
      <left style="thin">
        <color indexed="52"/>
      </left>
      <right style="thin">
        <color indexed="52"/>
      </right>
      <top style="double">
        <color theme="7" tint="0.39994506668294322"/>
      </top>
      <bottom style="double">
        <color theme="7" tint="0.39994506668294322"/>
      </bottom>
      <diagonal/>
    </border>
    <border>
      <left style="thin">
        <color indexed="52"/>
      </left>
      <right/>
      <top style="double">
        <color theme="7" tint="0.39994506668294322"/>
      </top>
      <bottom style="double">
        <color theme="7" tint="0.39994506668294322"/>
      </bottom>
      <diagonal/>
    </border>
    <border>
      <left style="thin">
        <color indexed="52"/>
      </left>
      <right style="double">
        <color theme="7" tint="0.39991454817346722"/>
      </right>
      <top style="double">
        <color theme="7" tint="0.39994506668294322"/>
      </top>
      <bottom style="double">
        <color theme="7" tint="0.39994506668294322"/>
      </bottom>
      <diagonal/>
    </border>
    <border>
      <left style="thin">
        <color auto="1"/>
      </left>
      <right style="thin">
        <color indexed="51"/>
      </right>
      <top style="double">
        <color theme="7" tint="0.39994506668294322"/>
      </top>
      <bottom/>
      <diagonal/>
    </border>
    <border>
      <left style="thin">
        <color indexed="51"/>
      </left>
      <right style="thin">
        <color indexed="51"/>
      </right>
      <top style="double">
        <color theme="7" tint="0.39994506668294322"/>
      </top>
      <bottom/>
      <diagonal/>
    </border>
    <border>
      <left style="thin">
        <color indexed="51"/>
      </left>
      <right style="double">
        <color theme="7" tint="0.39994506668294322"/>
      </right>
      <top style="double">
        <color theme="7" tint="0.39994506668294322"/>
      </top>
      <bottom/>
      <diagonal/>
    </border>
    <border>
      <left style="double">
        <color theme="7" tint="0.39994506668294322"/>
      </left>
      <right style="thin">
        <color indexed="51"/>
      </right>
      <top style="double">
        <color theme="7" tint="0.39994506668294322"/>
      </top>
      <bottom/>
      <diagonal/>
    </border>
    <border>
      <left style="thin">
        <color indexed="51"/>
      </left>
      <right/>
      <top style="double">
        <color theme="7" tint="0.39994506668294322"/>
      </top>
      <bottom/>
      <diagonal/>
    </border>
    <border>
      <left style="thin">
        <color indexed="51"/>
      </left>
      <right style="double">
        <color theme="7" tint="0.39991454817346722"/>
      </right>
      <top style="double">
        <color theme="7" tint="0.39994506668294322"/>
      </top>
      <bottom/>
      <diagonal/>
    </border>
    <border>
      <left style="double">
        <color theme="7" tint="0.39991454817346722"/>
      </left>
      <right/>
      <top style="double">
        <color theme="7" tint="0.39994506668294322"/>
      </top>
      <bottom/>
      <diagonal/>
    </border>
    <border>
      <left/>
      <right style="medium">
        <color auto="1"/>
      </right>
      <top/>
      <bottom style="double">
        <color theme="7" tint="0.39994506668294322"/>
      </bottom>
      <diagonal/>
    </border>
    <border>
      <left/>
      <right style="thin">
        <color indexed="51"/>
      </right>
      <top style="double">
        <color theme="7" tint="0.39994506668294322"/>
      </top>
      <bottom style="double">
        <color theme="7" tint="0.39994506668294322"/>
      </bottom>
      <diagonal/>
    </border>
    <border>
      <left style="thin">
        <color indexed="8"/>
      </left>
      <right style="thin">
        <color indexed="8"/>
      </right>
      <top style="thin">
        <color indexed="8"/>
      </top>
      <bottom/>
      <diagonal/>
    </border>
    <border>
      <left style="thin">
        <color indexed="8"/>
      </left>
      <right style="thin">
        <color indexed="8"/>
      </right>
      <top/>
      <bottom style="thin">
        <color auto="1"/>
      </bottom>
      <diagonal/>
    </border>
    <border>
      <left style="thin">
        <color indexed="8"/>
      </left>
      <right style="thin">
        <color indexed="8"/>
      </right>
      <top style="thin">
        <color indexed="8"/>
      </top>
      <bottom style="thin">
        <color indexed="8"/>
      </bottom>
      <diagonal/>
    </border>
    <border>
      <left style="thin">
        <color indexed="64"/>
      </left>
      <right/>
      <top/>
      <bottom style="thin">
        <color indexed="8"/>
      </bottom>
      <diagonal/>
    </border>
    <border>
      <left/>
      <right/>
      <top/>
      <bottom style="thin">
        <color indexed="8"/>
      </bottom>
      <diagonal/>
    </border>
    <border>
      <left/>
      <right style="medium">
        <color auto="1"/>
      </right>
      <top/>
      <bottom style="thin">
        <color indexed="8"/>
      </bottom>
      <diagonal/>
    </border>
    <border>
      <left/>
      <right style="medium">
        <color auto="1"/>
      </right>
      <top style="thin">
        <color indexed="8"/>
      </top>
      <bottom/>
      <diagonal/>
    </border>
    <border>
      <left style="thin">
        <color indexed="8"/>
      </left>
      <right style="double">
        <color theme="7" tint="0.39994506668294322"/>
      </right>
      <top style="thin">
        <color indexed="51"/>
      </top>
      <bottom style="double">
        <color theme="7" tint="0.39994506668294322"/>
      </bottom>
      <diagonal/>
    </border>
    <border>
      <left style="double">
        <color theme="7" tint="0.39994506668294322"/>
      </left>
      <right style="double">
        <color theme="7" tint="0.39994506668294322"/>
      </right>
      <top style="thin">
        <color indexed="51"/>
      </top>
      <bottom style="double">
        <color theme="7" tint="0.39994506668294322"/>
      </bottom>
      <diagonal/>
    </border>
    <border>
      <left style="thin">
        <color auto="1"/>
      </left>
      <right style="double">
        <color theme="7" tint="0.39994506668294322"/>
      </right>
      <top/>
      <bottom/>
      <diagonal/>
    </border>
    <border>
      <left style="double">
        <color theme="7" tint="0.39994506668294322"/>
      </left>
      <right style="double">
        <color theme="7" tint="0.39994506668294322"/>
      </right>
      <top/>
      <bottom/>
      <diagonal/>
    </border>
    <border>
      <left/>
      <right/>
      <top style="thin">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thin">
        <color auto="1"/>
      </bottom>
      <diagonal/>
    </border>
    <border>
      <left/>
      <right style="medium">
        <color indexed="8"/>
      </right>
      <top/>
      <bottom style="thin">
        <color indexed="8"/>
      </bottom>
      <diagonal/>
    </border>
    <border>
      <left style="thin">
        <color indexed="8"/>
      </left>
      <right/>
      <top style="thin">
        <color indexed="8"/>
      </top>
      <bottom/>
      <diagonal/>
    </border>
    <border>
      <left/>
      <right style="thin">
        <color auto="1"/>
      </right>
      <top style="thin">
        <color indexed="8"/>
      </top>
      <bottom/>
      <diagonal/>
    </border>
    <border>
      <left/>
      <right style="medium">
        <color indexed="8"/>
      </right>
      <top style="thin">
        <color indexed="8"/>
      </top>
      <bottom/>
      <diagonal/>
    </border>
    <border>
      <left style="thin">
        <color auto="1"/>
      </left>
      <right/>
      <top/>
      <bottom style="thin">
        <color auto="1"/>
      </bottom>
      <diagonal/>
    </border>
    <border>
      <left style="thin">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right style="thin">
        <color indexed="64"/>
      </right>
      <top/>
      <bottom style="thin">
        <color indexed="64"/>
      </bottom>
      <diagonal/>
    </border>
    <border>
      <left style="thin">
        <color indexed="8"/>
      </left>
      <right/>
      <top/>
      <bottom style="thin">
        <color auto="1"/>
      </bottom>
      <diagonal/>
    </border>
    <border>
      <left/>
      <right style="medium">
        <color indexed="8"/>
      </right>
      <top/>
      <bottom style="thin">
        <color auto="1"/>
      </bottom>
      <diagonal/>
    </border>
    <border>
      <left style="medium">
        <color indexed="8"/>
      </left>
      <right/>
      <top/>
      <bottom style="thin">
        <color indexed="8"/>
      </bottom>
      <diagonal/>
    </border>
    <border>
      <left style="thin">
        <color auto="1"/>
      </left>
      <right/>
      <top style="thin">
        <color indexed="8"/>
      </top>
      <bottom/>
      <diagonal/>
    </border>
    <border>
      <left/>
      <right/>
      <top style="thin">
        <color indexed="8"/>
      </top>
      <bottom/>
      <diagonal/>
    </border>
    <border>
      <left style="thin">
        <color indexed="8"/>
      </left>
      <right style="medium">
        <color indexed="8"/>
      </right>
      <top style="thin">
        <color auto="1"/>
      </top>
      <bottom/>
      <diagonal/>
    </border>
    <border>
      <left style="thin">
        <color indexed="8"/>
      </left>
      <right style="thin">
        <color indexed="8"/>
      </right>
      <top style="thin">
        <color indexed="8"/>
      </top>
      <bottom style="thin">
        <color indexed="8"/>
      </bottom>
      <diagonal/>
    </border>
    <border>
      <left style="double">
        <color theme="7" tint="0.39994506668294322"/>
      </left>
      <right style="medium">
        <color indexed="8"/>
      </right>
      <top/>
      <bottom/>
      <diagonal/>
    </border>
    <border>
      <left style="thin">
        <color indexed="8"/>
      </left>
      <right/>
      <top style="thin">
        <color indexed="8"/>
      </top>
      <bottom style="thin">
        <color indexed="8"/>
      </bottom>
      <diagonal/>
    </border>
    <border>
      <left style="thin">
        <color indexed="8"/>
      </left>
      <right style="thin">
        <color auto="1"/>
      </right>
      <top style="thin">
        <color indexed="8"/>
      </top>
      <bottom style="thin">
        <color indexed="8"/>
      </bottom>
      <diagonal/>
    </border>
    <border>
      <left style="double">
        <color theme="7" tint="0.39994506668294322"/>
      </left>
      <right style="medium">
        <color indexed="8"/>
      </right>
      <top/>
      <bottom style="double">
        <color theme="7" tint="0.39994506668294322"/>
      </bottom>
      <diagonal/>
    </border>
    <border>
      <left style="thin">
        <color indexed="8"/>
      </left>
      <right style="thin">
        <color auto="1"/>
      </right>
      <top style="thin">
        <color indexed="8"/>
      </top>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8"/>
      </left>
      <right style="thin">
        <color auto="1"/>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top style="thin">
        <color indexed="8"/>
      </top>
      <bottom style="medium">
        <color indexed="8"/>
      </bottom>
      <diagonal/>
    </border>
    <border>
      <left style="thin">
        <color indexed="8"/>
      </left>
      <right style="double">
        <color theme="7" tint="0.39994506668294322"/>
      </right>
      <top style="thin">
        <color auto="1"/>
      </top>
      <bottom/>
      <diagonal/>
    </border>
    <border>
      <left style="double">
        <color theme="7" tint="0.39994506668294322"/>
      </left>
      <right style="double">
        <color theme="7" tint="0.39994506668294322"/>
      </right>
      <top style="thin">
        <color auto="1"/>
      </top>
      <bottom/>
      <diagonal/>
    </border>
    <border>
      <left style="double">
        <color theme="7" tint="0.39994506668294322"/>
      </left>
      <right style="medium">
        <color indexed="8"/>
      </right>
      <top style="thin">
        <color auto="1"/>
      </top>
      <bottom/>
      <diagonal/>
    </border>
    <border>
      <left/>
      <right style="double">
        <color theme="7" tint="0.39994506668294322"/>
      </right>
      <top style="thin">
        <color auto="1"/>
      </top>
      <bottom/>
      <diagonal/>
    </border>
    <border>
      <left style="double">
        <color theme="7" tint="0.39994506668294322"/>
      </left>
      <right style="double">
        <color theme="7" tint="0.39991454817346722"/>
      </right>
      <top style="double">
        <color theme="7" tint="0.39994506668294322"/>
      </top>
      <bottom/>
      <diagonal/>
    </border>
    <border>
      <left style="double">
        <color theme="7" tint="0.39991454817346722"/>
      </left>
      <right style="double">
        <color theme="7" tint="0.39991454817346722"/>
      </right>
      <top style="double">
        <color theme="7" tint="0.39994506668294322"/>
      </top>
      <bottom/>
      <diagonal/>
    </border>
    <border>
      <left style="double">
        <color theme="7" tint="0.39991454817346722"/>
      </left>
      <right style="medium">
        <color indexed="8"/>
      </right>
      <top style="double">
        <color theme="7" tint="0.39994506668294322"/>
      </top>
      <bottom/>
      <diagonal/>
    </border>
    <border>
      <left style="double">
        <color theme="7" tint="0.39994506668294322"/>
      </left>
      <right style="double">
        <color theme="7" tint="0.39991454817346722"/>
      </right>
      <top/>
      <bottom/>
      <diagonal/>
    </border>
    <border>
      <left style="double">
        <color theme="7" tint="0.39991454817346722"/>
      </left>
      <right style="double">
        <color theme="7" tint="0.39991454817346722"/>
      </right>
      <top/>
      <bottom/>
      <diagonal/>
    </border>
    <border>
      <left style="double">
        <color theme="7" tint="0.39991454817346722"/>
      </left>
      <right style="medium">
        <color indexed="8"/>
      </right>
      <top/>
      <bottom/>
      <diagonal/>
    </border>
    <border>
      <left style="double">
        <color theme="7" tint="0.39994506668294322"/>
      </left>
      <right style="double">
        <color theme="7" tint="0.39991454817346722"/>
      </right>
      <top/>
      <bottom style="double">
        <color theme="7" tint="0.39994506668294322"/>
      </bottom>
      <diagonal/>
    </border>
    <border>
      <left style="double">
        <color theme="7" tint="0.39991454817346722"/>
      </left>
      <right style="double">
        <color theme="7" tint="0.39991454817346722"/>
      </right>
      <top/>
      <bottom style="double">
        <color theme="7" tint="0.39994506668294322"/>
      </bottom>
      <diagonal/>
    </border>
    <border>
      <left style="double">
        <color theme="7" tint="0.39991454817346722"/>
      </left>
      <right style="medium">
        <color indexed="8"/>
      </right>
      <top/>
      <bottom style="double">
        <color theme="7" tint="0.39994506668294322"/>
      </bottom>
      <diagonal/>
    </border>
    <border>
      <left style="double">
        <color theme="7" tint="0.39994506668294322"/>
      </left>
      <right style="double">
        <color theme="7" tint="0.39991454817346722"/>
      </right>
      <top style="double">
        <color theme="7" tint="0.39994506668294322"/>
      </top>
      <bottom style="double">
        <color theme="7" tint="0.39994506668294322"/>
      </bottom>
      <diagonal/>
    </border>
    <border>
      <left style="double">
        <color theme="7" tint="0.39991454817346722"/>
      </left>
      <right style="double">
        <color theme="7" tint="0.39991454817346722"/>
      </right>
      <top style="double">
        <color theme="7" tint="0.39994506668294322"/>
      </top>
      <bottom style="double">
        <color theme="7" tint="0.39994506668294322"/>
      </bottom>
      <diagonal/>
    </border>
    <border>
      <left style="double">
        <color theme="7" tint="0.39991454817346722"/>
      </left>
      <right style="medium">
        <color indexed="8"/>
      </right>
      <top style="double">
        <color theme="7" tint="0.39994506668294322"/>
      </top>
      <bottom style="double">
        <color theme="7" tint="0.39994506668294322"/>
      </bottom>
      <diagonal/>
    </border>
    <border>
      <left/>
      <right style="medium">
        <color auto="1"/>
      </right>
      <top/>
      <bottom/>
      <diagonal/>
    </border>
    <border>
      <left style="thin">
        <color indexed="64"/>
      </left>
      <right/>
      <top style="thin">
        <color indexed="64"/>
      </top>
      <bottom/>
      <diagonal/>
    </border>
    <border>
      <left/>
      <right/>
      <top style="thin">
        <color indexed="64"/>
      </top>
      <bottom/>
      <diagonal/>
    </border>
    <border>
      <left style="medium">
        <color auto="1"/>
      </left>
      <right/>
      <top style="thin">
        <color theme="7" tint="0.39994506668294322"/>
      </top>
      <bottom/>
      <diagonal/>
    </border>
    <border>
      <left style="medium">
        <color indexed="64"/>
      </left>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auto="1"/>
      </right>
      <top/>
      <bottom style="thin">
        <color indexed="64"/>
      </bottom>
      <diagonal/>
    </border>
    <border>
      <left/>
      <right style="medium">
        <color indexed="64"/>
      </right>
      <top style="thin">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thin">
        <color indexed="8"/>
      </left>
      <right style="double">
        <color theme="7" tint="0.39994506668294322"/>
      </right>
      <top style="thin">
        <color indexed="64"/>
      </top>
      <bottom style="double">
        <color theme="7" tint="0.39994506668294322"/>
      </bottom>
      <diagonal/>
    </border>
    <border>
      <left style="double">
        <color theme="7" tint="0.39994506668294322"/>
      </left>
      <right style="double">
        <color theme="7" tint="0.39994506668294322"/>
      </right>
      <top style="thin">
        <color indexed="64"/>
      </top>
      <bottom style="double">
        <color theme="7" tint="0.39994506668294322"/>
      </bottom>
      <diagonal/>
    </border>
    <border>
      <left style="double">
        <color theme="7" tint="0.39994506668294322"/>
      </left>
      <right style="medium">
        <color indexed="64"/>
      </right>
      <top style="thin">
        <color indexed="64"/>
      </top>
      <bottom style="double">
        <color theme="7" tint="0.39994506668294322"/>
      </bottom>
      <diagonal/>
    </border>
    <border>
      <left style="thin">
        <color indexed="8"/>
      </left>
      <right style="double">
        <color theme="7" tint="0.39994506668294322"/>
      </right>
      <top style="double">
        <color theme="7" tint="0.39994506668294322"/>
      </top>
      <bottom style="double">
        <color theme="7" tint="0.39994506668294322"/>
      </bottom>
      <diagonal/>
    </border>
    <border>
      <left style="double">
        <color theme="7" tint="0.39994506668294322"/>
      </left>
      <right style="medium">
        <color indexed="64"/>
      </right>
      <top style="double">
        <color theme="7" tint="0.39994506668294322"/>
      </top>
      <bottom style="double">
        <color theme="7" tint="0.39994506668294322"/>
      </bottom>
      <diagonal/>
    </border>
    <border>
      <left style="thin">
        <color theme="1"/>
      </left>
      <right style="double">
        <color theme="7" tint="0.39994506668294322"/>
      </right>
      <top style="double">
        <color theme="7" tint="0.39994506668294322"/>
      </top>
      <bottom style="double">
        <color theme="7" tint="0.39994506668294322"/>
      </bottom>
      <diagonal/>
    </border>
    <border>
      <left style="thin">
        <color theme="1"/>
      </left>
      <right style="double">
        <color theme="7" tint="0.39994506668294322"/>
      </right>
      <top style="double">
        <color theme="7" tint="0.39994506668294322"/>
      </top>
      <bottom style="medium">
        <color indexed="64"/>
      </bottom>
      <diagonal/>
    </border>
    <border>
      <left style="double">
        <color theme="7" tint="0.39994506668294322"/>
      </left>
      <right style="double">
        <color theme="7" tint="0.39994506668294322"/>
      </right>
      <top style="double">
        <color theme="7" tint="0.39994506668294322"/>
      </top>
      <bottom style="medium">
        <color indexed="64"/>
      </bottom>
      <diagonal/>
    </border>
    <border>
      <left style="double">
        <color theme="7" tint="0.39994506668294322"/>
      </left>
      <right style="medium">
        <color indexed="64"/>
      </right>
      <top style="double">
        <color theme="7" tint="0.39994506668294322"/>
      </top>
      <bottom style="medium">
        <color indexed="64"/>
      </bottom>
      <diagonal/>
    </border>
    <border>
      <left/>
      <right style="thin">
        <color indexed="64"/>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indexed="64"/>
      </right>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right style="thin">
        <color auto="1"/>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style="thin">
        <color theme="7" tint="-0.24994659260841701"/>
      </left>
      <right style="thin">
        <color theme="7" tint="-0.24994659260841701"/>
      </right>
      <top style="thin">
        <color theme="7" tint="-0.24994659260841701"/>
      </top>
      <bottom/>
      <diagonal/>
    </border>
    <border>
      <left style="thin">
        <color theme="7" tint="-0.24994659260841701"/>
      </left>
      <right style="thin">
        <color theme="7" tint="-0.24994659260841701"/>
      </right>
      <top/>
      <bottom/>
      <diagonal/>
    </border>
    <border>
      <left/>
      <right style="thin">
        <color theme="7" tint="-0.24994659260841701"/>
      </right>
      <top style="thin">
        <color theme="7" tint="-0.24994659260841701"/>
      </top>
      <bottom/>
      <diagonal/>
    </border>
    <border>
      <left/>
      <right style="thin">
        <color theme="7" tint="-0.24994659260841701"/>
      </right>
      <top/>
      <bottom style="thin">
        <color theme="7" tint="-0.24994659260841701"/>
      </bottom>
      <diagonal/>
    </border>
    <border>
      <left/>
      <right style="thin">
        <color theme="7" tint="-0.24994659260841701"/>
      </right>
      <top/>
      <bottom/>
      <diagonal/>
    </border>
    <border>
      <left style="medium">
        <color indexed="64"/>
      </left>
      <right/>
      <top/>
      <bottom style="thin">
        <color theme="7" tint="-0.24994659260841701"/>
      </bottom>
      <diagonal/>
    </border>
    <border>
      <left/>
      <right/>
      <top/>
      <bottom style="thin">
        <color indexed="8"/>
      </bottom>
      <diagonal/>
    </border>
    <border>
      <left/>
      <right/>
      <top style="thin">
        <color indexed="8"/>
      </top>
      <bottom/>
      <diagonal/>
    </border>
    <border>
      <left style="thin">
        <color theme="7" tint="0.39994506668294322"/>
      </left>
      <right/>
      <top/>
      <bottom style="thin">
        <color theme="7" tint="0.39991454817346722"/>
      </bottom>
      <diagonal/>
    </border>
    <border>
      <left/>
      <right/>
      <top/>
      <bottom style="thin">
        <color theme="7" tint="0.39991454817346722"/>
      </bottom>
      <diagonal/>
    </border>
    <border>
      <left/>
      <right style="thin">
        <color theme="7" tint="0.39991454817346722"/>
      </right>
      <top style="thin">
        <color theme="7" tint="0.39994506668294322"/>
      </top>
      <bottom/>
      <diagonal/>
    </border>
    <border>
      <left/>
      <right style="thin">
        <color theme="7" tint="0.39991454817346722"/>
      </right>
      <top/>
      <bottom/>
      <diagonal/>
    </border>
    <border>
      <left/>
      <right style="thin">
        <color theme="7" tint="0.39991454817346722"/>
      </right>
      <top/>
      <bottom style="thin">
        <color theme="7" tint="0.39991454817346722"/>
      </bottom>
      <diagonal/>
    </border>
    <border>
      <left/>
      <right/>
      <top style="thin">
        <color indexed="8"/>
      </top>
      <bottom style="thin">
        <color indexed="8"/>
      </bottom>
      <diagonal/>
    </border>
    <border>
      <left/>
      <right/>
      <top style="thin">
        <color indexed="8"/>
      </top>
      <bottom style="thin">
        <color auto="1"/>
      </bottom>
      <diagonal/>
    </border>
    <border>
      <left/>
      <right/>
      <top style="thin">
        <color indexed="8"/>
      </top>
      <bottom/>
      <diagonal/>
    </border>
    <border>
      <left style="medium">
        <color auto="1"/>
      </left>
      <right/>
      <top/>
      <bottom style="thin">
        <color auto="1"/>
      </bottom>
      <diagonal/>
    </border>
    <border>
      <left/>
      <right style="medium">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top style="medium">
        <color indexed="64"/>
      </top>
      <bottom style="medium">
        <color auto="1"/>
      </bottom>
      <diagonal/>
    </border>
    <border>
      <left style="double">
        <color theme="7" tint="0.39994506668294322"/>
      </left>
      <right/>
      <top/>
      <bottom/>
      <diagonal/>
    </border>
    <border>
      <left style="medium">
        <color auto="1"/>
      </left>
      <right/>
      <top style="thin">
        <color indexed="8"/>
      </top>
      <bottom/>
      <diagonal/>
    </border>
    <border>
      <left/>
      <right style="medium">
        <color indexed="64"/>
      </right>
      <top style="thin">
        <color indexed="8"/>
      </top>
      <bottom/>
      <diagonal/>
    </border>
    <border>
      <left/>
      <right style="medium">
        <color indexed="64"/>
      </right>
      <top/>
      <bottom style="thin">
        <color theme="1"/>
      </bottom>
      <diagonal/>
    </border>
    <border>
      <left/>
      <right/>
      <top/>
      <bottom style="thin">
        <color theme="1"/>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theme="7" tint="-0.24994659260841701"/>
      </right>
      <top style="thin">
        <color theme="7" tint="-0.24994659260841701"/>
      </top>
      <bottom/>
      <diagonal/>
    </border>
    <border>
      <left style="thin">
        <color theme="7" tint="-0.24994659260841701"/>
      </left>
      <right style="medium">
        <color indexed="64"/>
      </right>
      <top style="thin">
        <color theme="7" tint="-0.24994659260841701"/>
      </top>
      <bottom/>
      <diagonal/>
    </border>
    <border>
      <left style="medium">
        <color indexed="64"/>
      </left>
      <right style="thin">
        <color theme="7" tint="-0.24994659260841701"/>
      </right>
      <top/>
      <bottom/>
      <diagonal/>
    </border>
    <border>
      <left style="thin">
        <color theme="7" tint="-0.24994659260841701"/>
      </left>
      <right style="medium">
        <color indexed="64"/>
      </right>
      <top/>
      <bottom/>
      <diagonal/>
    </border>
    <border>
      <left/>
      <right style="thin">
        <color indexed="64"/>
      </right>
      <top/>
      <bottom style="thin">
        <color indexed="64"/>
      </bottom>
      <diagonal/>
    </border>
    <border>
      <left/>
      <right/>
      <top/>
      <bottom style="thin">
        <color indexed="8"/>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theme="7" tint="0.39991454817346722"/>
      </right>
      <top style="medium">
        <color auto="1"/>
      </top>
      <bottom/>
      <diagonal/>
    </border>
    <border>
      <left style="double">
        <color theme="7" tint="0.39991454817346722"/>
      </left>
      <right/>
      <top style="double">
        <color theme="7" tint="0.39988402966399123"/>
      </top>
      <bottom style="medium">
        <color indexed="64"/>
      </bottom>
      <diagonal/>
    </border>
    <border>
      <left/>
      <right/>
      <top style="double">
        <color theme="7" tint="0.39988402966399123"/>
      </top>
      <bottom style="medium">
        <color indexed="64"/>
      </bottom>
      <diagonal/>
    </border>
    <border>
      <left/>
      <right style="medium">
        <color auto="1"/>
      </right>
      <top style="double">
        <color theme="7" tint="0.39988402966399123"/>
      </top>
      <bottom style="medium">
        <color indexed="64"/>
      </bottom>
      <diagonal/>
    </border>
    <border>
      <left style="double">
        <color theme="7" tint="0.39997558519241921"/>
      </left>
      <right/>
      <top style="medium">
        <color auto="1"/>
      </top>
      <bottom/>
      <diagonal/>
    </border>
    <border>
      <left style="double">
        <color theme="7" tint="0.39997558519241921"/>
      </left>
      <right/>
      <top/>
      <bottom/>
      <diagonal/>
    </border>
    <border>
      <left/>
      <right style="double">
        <color theme="7" tint="0.39997558519241921"/>
      </right>
      <top style="medium">
        <color auto="1"/>
      </top>
      <bottom/>
      <diagonal/>
    </border>
    <border>
      <left/>
      <right style="double">
        <color theme="7" tint="0.39997558519241921"/>
      </right>
      <top/>
      <bottom/>
      <diagonal/>
    </border>
    <border>
      <left/>
      <right style="double">
        <color theme="7" tint="0.39997558519241921"/>
      </right>
      <top/>
      <bottom style="medium">
        <color indexed="64"/>
      </bottom>
      <diagonal/>
    </border>
    <border>
      <left style="double">
        <color theme="7" tint="0.39997558519241921"/>
      </left>
      <right/>
      <top/>
      <bottom style="medium">
        <color indexed="64"/>
      </bottom>
      <diagonal/>
    </border>
    <border>
      <left/>
      <right style="thin">
        <color indexed="64"/>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indexed="8"/>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indexed="8"/>
      </top>
      <bottom style="thin">
        <color auto="1"/>
      </bottom>
      <diagonal/>
    </border>
    <border>
      <left/>
      <right style="thin">
        <color indexed="8"/>
      </right>
      <top style="thin">
        <color indexed="8"/>
      </top>
      <bottom style="thin">
        <color auto="1"/>
      </bottom>
      <diagonal/>
    </border>
    <border>
      <left style="thin">
        <color auto="1"/>
      </left>
      <right/>
      <top/>
      <bottom style="double">
        <color theme="7" tint="0.39994506668294322"/>
      </bottom>
      <diagonal/>
    </border>
    <border>
      <left style="thin">
        <color indexed="8"/>
      </left>
      <right/>
      <top style="double">
        <color theme="7" tint="0.39994506668294322"/>
      </top>
      <bottom/>
      <diagonal/>
    </border>
    <border>
      <left style="thin">
        <color indexed="8"/>
      </left>
      <right/>
      <top/>
      <bottom style="double">
        <color theme="7" tint="0.39994506668294322"/>
      </bottom>
      <diagonal/>
    </border>
    <border>
      <left style="thin">
        <color indexed="8"/>
      </left>
      <right/>
      <top style="double">
        <color theme="7" tint="0.39994506668294322"/>
      </top>
      <bottom style="double">
        <color theme="7" tint="0.39994506668294322"/>
      </bottom>
      <diagonal/>
    </border>
    <border>
      <left style="thin">
        <color auto="1"/>
      </left>
      <right/>
      <top style="double">
        <color theme="7" tint="0.39994506668294322"/>
      </top>
      <bottom style="double">
        <color theme="7" tint="0.39994506668294322"/>
      </bottom>
      <diagonal/>
    </border>
    <border>
      <left style="double">
        <color theme="7" tint="0.39994506668294322"/>
      </left>
      <right/>
      <top style="double">
        <color theme="7" tint="0.39994506668294322"/>
      </top>
      <bottom style="medium">
        <color indexed="64"/>
      </bottom>
      <diagonal/>
    </border>
    <border>
      <left/>
      <right/>
      <top style="double">
        <color theme="7" tint="0.39994506668294322"/>
      </top>
      <bottom style="medium">
        <color indexed="64"/>
      </bottom>
      <diagonal/>
    </border>
    <border>
      <left/>
      <right style="double">
        <color theme="7" tint="0.39994506668294322"/>
      </right>
      <top style="double">
        <color theme="7" tint="0.39994506668294322"/>
      </top>
      <bottom style="medium">
        <color indexed="64"/>
      </bottom>
      <diagonal/>
    </border>
    <border>
      <left/>
      <right style="double">
        <color theme="7" tint="0.39997558519241921"/>
      </right>
      <top style="double">
        <color theme="7" tint="0.39994506668294322"/>
      </top>
      <bottom style="medium">
        <color indexed="64"/>
      </bottom>
      <diagonal/>
    </border>
    <border>
      <left/>
      <right style="double">
        <color theme="7" tint="0.39991454817346722"/>
      </right>
      <top style="double">
        <color theme="7" tint="0.39994506668294322"/>
      </top>
      <bottom style="medium">
        <color indexed="64"/>
      </bottom>
      <diagonal/>
    </border>
    <border>
      <left style="thin">
        <color auto="1"/>
      </left>
      <right/>
      <top style="double">
        <color theme="7" tint="0.39994506668294322"/>
      </top>
      <bottom style="medium">
        <color indexed="8"/>
      </bottom>
      <diagonal/>
    </border>
    <border>
      <left/>
      <right/>
      <top style="double">
        <color theme="7" tint="0.39994506668294322"/>
      </top>
      <bottom style="medium">
        <color indexed="8"/>
      </bottom>
      <diagonal/>
    </border>
    <border>
      <left/>
      <right style="double">
        <color theme="7" tint="0.39994506668294322"/>
      </right>
      <top style="double">
        <color theme="7" tint="0.39994506668294322"/>
      </top>
      <bottom style="medium">
        <color indexed="8"/>
      </bottom>
      <diagonal/>
    </border>
    <border>
      <left style="double">
        <color theme="7" tint="0.39994506668294322"/>
      </left>
      <right/>
      <top style="double">
        <color theme="7" tint="0.39994506668294322"/>
      </top>
      <bottom style="medium">
        <color indexed="8"/>
      </bottom>
      <diagonal/>
    </border>
    <border>
      <left/>
      <right style="double">
        <color theme="7" tint="0.39991454817346722"/>
      </right>
      <top style="double">
        <color theme="7" tint="0.39994506668294322"/>
      </top>
      <bottom style="medium">
        <color indexed="8"/>
      </bottom>
      <diagonal/>
    </border>
    <border>
      <left style="double">
        <color theme="7" tint="0.39991454817346722"/>
      </left>
      <right/>
      <top style="double">
        <color theme="7" tint="0.39994506668294322"/>
      </top>
      <bottom style="medium">
        <color indexed="8"/>
      </bottom>
      <diagonal/>
    </border>
    <border>
      <left/>
      <right style="medium">
        <color indexed="8"/>
      </right>
      <top style="double">
        <color theme="7" tint="0.39994506668294322"/>
      </top>
      <bottom/>
      <diagonal/>
    </border>
    <border>
      <left/>
      <right style="medium">
        <color indexed="8"/>
      </right>
      <top/>
      <bottom style="double">
        <color theme="7" tint="0.39994506668294322"/>
      </bottom>
      <diagonal/>
    </border>
    <border>
      <left/>
      <right style="medium">
        <color indexed="8"/>
      </right>
      <top style="double">
        <color theme="7" tint="0.39994506668294322"/>
      </top>
      <bottom style="medium">
        <color indexed="8"/>
      </bottom>
      <diagonal/>
    </border>
    <border>
      <left style="thin">
        <color auto="1"/>
      </left>
      <right/>
      <top style="double">
        <color theme="7" tint="0.39994506668294322"/>
      </top>
      <bottom style="medium">
        <color indexed="64"/>
      </bottom>
      <diagonal/>
    </border>
    <border>
      <left style="double">
        <color theme="7" tint="0.39997558519241921"/>
      </left>
      <right/>
      <top style="double">
        <color theme="7" tint="0.39994506668294322"/>
      </top>
      <bottom style="medium">
        <color indexed="64"/>
      </bottom>
      <diagonal/>
    </border>
    <border>
      <left style="double">
        <color theme="7" tint="0.39991454817346722"/>
      </left>
      <right/>
      <top style="double">
        <color theme="7" tint="0.39994506668294322"/>
      </top>
      <bottom style="medium">
        <color indexed="64"/>
      </bottom>
      <diagonal/>
    </border>
    <border>
      <left/>
      <right style="medium">
        <color auto="1"/>
      </right>
      <top style="double">
        <color theme="7" tint="0.39994506668294322"/>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top style="thin">
        <color indexed="64"/>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top style="thin">
        <color indexed="8"/>
      </top>
      <bottom/>
      <diagonal/>
    </border>
    <border>
      <left style="thin">
        <color auto="1"/>
      </left>
      <right/>
      <top/>
      <bottom style="thin">
        <color indexed="8"/>
      </bottom>
      <diagonal/>
    </border>
    <border>
      <left style="thin">
        <color indexed="8"/>
      </left>
      <right style="thin">
        <color auto="1"/>
      </right>
      <top style="thin">
        <color indexed="64"/>
      </top>
      <bottom/>
      <diagonal/>
    </border>
    <border>
      <left style="thin">
        <color indexed="8"/>
      </left>
      <right style="thin">
        <color auto="1"/>
      </right>
      <top/>
      <bottom style="thin">
        <color auto="1"/>
      </bottom>
      <diagonal/>
    </border>
    <border>
      <left style="thin">
        <color indexed="64"/>
      </left>
      <right style="thin">
        <color auto="1"/>
      </right>
      <top/>
      <bottom style="thin">
        <color auto="1"/>
      </bottom>
      <diagonal/>
    </border>
    <border>
      <left style="thin">
        <color indexed="64"/>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7" tint="0.39994506668294322"/>
      </right>
      <top style="thin">
        <color theme="7" tint="0.39994506668294322"/>
      </top>
      <bottom/>
      <diagonal/>
    </border>
    <border>
      <left style="thin">
        <color theme="7" tint="0.39994506668294322"/>
      </left>
      <right/>
      <top/>
      <bottom style="thin">
        <color theme="7" tint="0.39994506668294322"/>
      </bottom>
      <diagonal/>
    </border>
    <border>
      <left/>
      <right/>
      <top/>
      <bottom style="thin">
        <color theme="7" tint="0.39994506668294322"/>
      </bottom>
      <diagonal/>
    </border>
    <border>
      <left/>
      <right style="thin">
        <color theme="7" tint="0.39994506668294322"/>
      </right>
      <top/>
      <bottom style="thin">
        <color theme="7" tint="0.39994506668294322"/>
      </bottom>
      <diagonal/>
    </border>
    <border>
      <left/>
      <right style="thin">
        <color theme="7" tint="0.39994506668294322"/>
      </right>
      <top/>
      <bottom/>
      <diagonal/>
    </border>
    <border>
      <left style="thin">
        <color theme="7" tint="0.39994506668294322"/>
      </left>
      <right style="thin">
        <color theme="7" tint="0.39994506668294322"/>
      </right>
      <top style="thin">
        <color theme="7" tint="0.39994506668294322"/>
      </top>
      <bottom/>
      <diagonal/>
    </border>
    <border>
      <left style="thin">
        <color theme="7" tint="0.39994506668294322"/>
      </left>
      <right style="thin">
        <color theme="7" tint="0.39994506668294322"/>
      </right>
      <top/>
      <bottom style="thin">
        <color theme="7" tint="0.39994506668294322"/>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theme="7" tint="0.39991454817346722"/>
      </left>
      <right/>
      <top style="double">
        <color theme="7" tint="0.39994506668294322"/>
      </top>
      <bottom style="double">
        <color theme="7" tint="0.39988402966399123"/>
      </bottom>
      <diagonal/>
    </border>
    <border>
      <left/>
      <right/>
      <top style="double">
        <color theme="7" tint="0.39994506668294322"/>
      </top>
      <bottom style="double">
        <color theme="7" tint="0.39988402966399123"/>
      </bottom>
      <diagonal/>
    </border>
    <border>
      <left/>
      <right style="medium">
        <color indexed="64"/>
      </right>
      <top style="double">
        <color theme="7" tint="0.39994506668294322"/>
      </top>
      <bottom style="double">
        <color theme="7" tint="0.39988402966399123"/>
      </bottom>
      <diagonal/>
    </border>
    <border>
      <left style="thin">
        <color auto="1"/>
      </left>
      <right style="thin">
        <color auto="1"/>
      </right>
      <top/>
      <bottom/>
      <diagonal/>
    </border>
    <border>
      <left/>
      <right style="medium">
        <color auto="1"/>
      </right>
      <top style="thin">
        <color indexed="64"/>
      </top>
      <bottom/>
      <diagonal/>
    </border>
    <border>
      <left style="thin">
        <color auto="1"/>
      </left>
      <right style="thin">
        <color auto="1"/>
      </right>
      <top/>
      <bottom style="thin">
        <color indexed="64"/>
      </bottom>
      <diagonal/>
    </border>
    <border>
      <left/>
      <right style="medium">
        <color auto="1"/>
      </right>
      <top/>
      <bottom style="thin">
        <color indexed="64"/>
      </bottom>
      <diagonal/>
    </border>
    <border>
      <left style="medium">
        <color indexed="64"/>
      </left>
      <right style="thin">
        <color theme="7" tint="-0.24994659260841701"/>
      </right>
      <top/>
      <bottom style="thin">
        <color indexed="64"/>
      </bottom>
      <diagonal/>
    </border>
    <border>
      <left style="thin">
        <color theme="7" tint="-0.24994659260841701"/>
      </left>
      <right style="thin">
        <color theme="7" tint="-0.24994659260841701"/>
      </right>
      <top/>
      <bottom style="thin">
        <color indexed="64"/>
      </bottom>
      <diagonal/>
    </border>
    <border>
      <left style="thin">
        <color theme="7" tint="-0.24994659260841701"/>
      </left>
      <right style="medium">
        <color indexed="64"/>
      </right>
      <top/>
      <bottom style="thin">
        <color indexed="64"/>
      </bottom>
      <diagonal/>
    </border>
    <border>
      <left style="thin">
        <color auto="1"/>
      </left>
      <right/>
      <top/>
      <bottom style="thin">
        <color indexed="8"/>
      </bottom>
      <diagonal/>
    </border>
    <border>
      <left/>
      <right style="thin">
        <color theme="7" tint="0.39991454817346722"/>
      </right>
      <top style="thin">
        <color theme="7" tint="0.39991454817346722"/>
      </top>
      <bottom/>
      <diagonal/>
    </border>
    <border>
      <left style="thin">
        <color auto="1"/>
      </left>
      <right/>
      <top style="medium">
        <color indexed="64"/>
      </top>
      <bottom/>
      <diagonal/>
    </border>
    <border>
      <left style="thin">
        <color auto="1"/>
      </left>
      <right style="thin">
        <color indexed="8"/>
      </right>
      <top/>
      <bottom/>
      <diagonal/>
    </border>
    <border>
      <left style="thin">
        <color indexed="8"/>
      </left>
      <right style="thin">
        <color indexed="8"/>
      </right>
      <top/>
      <bottom/>
      <diagonal/>
    </border>
    <border>
      <left style="thin">
        <color indexed="8"/>
      </left>
      <right/>
      <top/>
      <bottom/>
      <diagonal/>
    </border>
    <border>
      <left/>
      <right style="medium">
        <color auto="1"/>
      </right>
      <top/>
      <bottom style="thin">
        <color auto="1"/>
      </bottom>
      <diagonal/>
    </border>
    <border>
      <left style="thin">
        <color indexed="64"/>
      </left>
      <right style="double">
        <color theme="7" tint="0.39994506668294322"/>
      </right>
      <top style="medium">
        <color auto="1"/>
      </top>
      <bottom/>
      <diagonal/>
    </border>
    <border>
      <left style="thin">
        <color indexed="64"/>
      </left>
      <right style="double">
        <color theme="7" tint="0.39994506668294322"/>
      </right>
      <top/>
      <bottom style="medium">
        <color indexed="64"/>
      </bottom>
      <diagonal/>
    </border>
    <border>
      <left style="thin">
        <color indexed="64"/>
      </left>
      <right/>
      <top/>
      <bottom style="thin">
        <color indexed="64"/>
      </bottom>
      <diagonal/>
    </border>
    <border>
      <left style="thin">
        <color indexed="64"/>
      </left>
      <right/>
      <top/>
      <bottom/>
      <diagonal/>
    </border>
    <border>
      <left/>
      <right/>
      <top/>
      <bottom style="thin">
        <color auto="1"/>
      </bottom>
      <diagonal/>
    </border>
    <border>
      <left/>
      <right style="thin">
        <color auto="1"/>
      </right>
      <top/>
      <bottom style="thin">
        <color auto="1"/>
      </bottom>
      <diagonal/>
    </border>
  </borders>
  <cellStyleXfs count="32">
    <xf numFmtId="0" fontId="0" fillId="0" borderId="0"/>
    <xf numFmtId="165" fontId="62" fillId="0" borderId="0" applyFill="0" applyBorder="0" applyAlignment="0" applyProtection="0"/>
    <xf numFmtId="0" fontId="50" fillId="0" borderId="0" applyNumberFormat="0" applyFill="0" applyBorder="0" applyAlignment="0" applyProtection="0">
      <alignment vertical="top"/>
      <protection locked="0"/>
    </xf>
    <xf numFmtId="0" fontId="24" fillId="0" borderId="0"/>
    <xf numFmtId="0" fontId="62" fillId="0" borderId="0"/>
    <xf numFmtId="0" fontId="62" fillId="0" borderId="0"/>
    <xf numFmtId="0" fontId="24" fillId="0" borderId="0"/>
    <xf numFmtId="0" fontId="24" fillId="0" borderId="0"/>
    <xf numFmtId="165" fontId="62" fillId="0" borderId="0" applyFill="0" applyBorder="0" applyAlignment="0" applyProtection="0"/>
    <xf numFmtId="0" fontId="24" fillId="0" borderId="0"/>
    <xf numFmtId="0" fontId="24" fillId="0" borderId="0"/>
    <xf numFmtId="0" fontId="15" fillId="0" borderId="0"/>
    <xf numFmtId="165" fontId="62" fillId="0" borderId="0" applyFill="0" applyBorder="0" applyAlignment="0" applyProtection="0"/>
    <xf numFmtId="0" fontId="51" fillId="0" borderId="0" applyNumberFormat="0" applyFill="0" applyBorder="0" applyAlignment="0" applyProtection="0"/>
    <xf numFmtId="0" fontId="24" fillId="0" borderId="0"/>
    <xf numFmtId="0" fontId="24" fillId="0" borderId="0"/>
    <xf numFmtId="0" fontId="24"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 fillId="0" borderId="0">
      <alignment vertical="center"/>
    </xf>
    <xf numFmtId="0" fontId="52" fillId="0" borderId="0"/>
    <xf numFmtId="0" fontId="24" fillId="0" borderId="0"/>
    <xf numFmtId="0" fontId="62" fillId="0" borderId="0"/>
    <xf numFmtId="9" fontId="62" fillId="0" borderId="0" applyFont="0" applyFill="0" applyBorder="0" applyAlignment="0" applyProtection="0"/>
    <xf numFmtId="0" fontId="62" fillId="0" borderId="0"/>
    <xf numFmtId="0" fontId="1" fillId="0" borderId="0"/>
    <xf numFmtId="0" fontId="121" fillId="0" borderId="0"/>
    <xf numFmtId="0" fontId="121" fillId="0" borderId="0"/>
  </cellStyleXfs>
  <cellXfs count="4587">
    <xf numFmtId="0" fontId="0" fillId="0" borderId="0" xfId="0"/>
    <xf numFmtId="0" fontId="3" fillId="0" borderId="0" xfId="0" applyFont="1" applyAlignment="1">
      <alignment vertical="center"/>
    </xf>
    <xf numFmtId="0" fontId="3" fillId="0" borderId="0" xfId="0" applyFont="1"/>
    <xf numFmtId="0" fontId="6" fillId="0" borderId="0" xfId="0" applyFont="1"/>
    <xf numFmtId="0" fontId="6" fillId="0" borderId="0" xfId="0" applyFont="1" applyAlignment="1">
      <alignment vertical="center"/>
    </xf>
    <xf numFmtId="0" fontId="7" fillId="0" borderId="0" xfId="0" applyFont="1"/>
    <xf numFmtId="0" fontId="8" fillId="0" borderId="0" xfId="0" applyFont="1" applyAlignment="1">
      <alignment vertical="center"/>
    </xf>
    <xf numFmtId="0" fontId="8" fillId="0" borderId="0" xfId="0" applyFont="1"/>
    <xf numFmtId="0" fontId="6"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xf>
    <xf numFmtId="0" fontId="13" fillId="0" borderId="0" xfId="0" applyFont="1" applyAlignment="1">
      <alignment horizontal="left" vertical="center"/>
    </xf>
    <xf numFmtId="0" fontId="7" fillId="0" borderId="0" xfId="0" applyFont="1" applyAlignment="1">
      <alignment vertical="center"/>
    </xf>
    <xf numFmtId="0" fontId="7" fillId="0" borderId="0" xfId="25" applyFont="1"/>
    <xf numFmtId="0" fontId="18" fillId="0" borderId="0" xfId="0" applyFont="1" applyAlignment="1">
      <alignment horizontal="left" vertical="center"/>
    </xf>
    <xf numFmtId="0" fontId="6" fillId="0" borderId="0" xfId="25" applyFont="1" applyAlignment="1">
      <alignment horizontal="left" vertical="center"/>
    </xf>
    <xf numFmtId="0" fontId="6" fillId="0" borderId="0" xfId="0" applyFont="1" applyAlignment="1">
      <alignment horizontal="right"/>
    </xf>
    <xf numFmtId="0" fontId="11" fillId="0" borderId="0" xfId="0" applyFont="1" applyAlignment="1">
      <alignment vertical="center"/>
    </xf>
    <xf numFmtId="0" fontId="11" fillId="0" borderId="0" xfId="0" applyFont="1"/>
    <xf numFmtId="0" fontId="7" fillId="0" borderId="0" xfId="0" applyFont="1" applyAlignment="1">
      <alignment horizontal="center"/>
    </xf>
    <xf numFmtId="0" fontId="7" fillId="0" borderId="0" xfId="26" applyFont="1" applyAlignment="1">
      <alignment vertical="center"/>
    </xf>
    <xf numFmtId="0" fontId="17" fillId="0" borderId="0" xfId="0" applyFont="1" applyAlignment="1">
      <alignment vertical="center"/>
    </xf>
    <xf numFmtId="0" fontId="7" fillId="4" borderId="0" xfId="0" applyFont="1" applyFill="1"/>
    <xf numFmtId="0" fontId="6" fillId="4" borderId="0" xfId="0" applyFont="1" applyFill="1"/>
    <xf numFmtId="0" fontId="8" fillId="4" borderId="0" xfId="0" applyFont="1" applyFill="1"/>
    <xf numFmtId="0" fontId="8" fillId="4" borderId="0" xfId="0" applyFont="1" applyFill="1" applyAlignment="1">
      <alignment vertical="center"/>
    </xf>
    <xf numFmtId="0" fontId="7" fillId="4" borderId="0" xfId="0" applyFont="1" applyFill="1" applyAlignment="1">
      <alignment vertical="center"/>
    </xf>
    <xf numFmtId="0" fontId="8" fillId="4" borderId="0" xfId="0" applyFont="1" applyFill="1" applyAlignment="1">
      <alignment vertical="top"/>
    </xf>
    <xf numFmtId="0" fontId="8" fillId="4" borderId="0" xfId="0" applyFont="1" applyFill="1" applyAlignment="1">
      <alignment horizontal="center"/>
    </xf>
    <xf numFmtId="0" fontId="12" fillId="0" borderId="0" xfId="0" applyFont="1"/>
    <xf numFmtId="0" fontId="21" fillId="0" borderId="0" xfId="0" applyFont="1" applyAlignment="1">
      <alignment horizontal="left" readingOrder="2"/>
    </xf>
    <xf numFmtId="0" fontId="6" fillId="4" borderId="0" xfId="0" applyFont="1" applyFill="1" applyAlignment="1">
      <alignment vertical="center"/>
    </xf>
    <xf numFmtId="0" fontId="6" fillId="4" borderId="0" xfId="0" applyFont="1" applyFill="1" applyAlignment="1">
      <alignment horizontal="left"/>
    </xf>
    <xf numFmtId="0" fontId="6" fillId="4" borderId="0" xfId="0" applyFont="1" applyFill="1" applyAlignment="1">
      <alignment horizontal="center"/>
    </xf>
    <xf numFmtId="0" fontId="7" fillId="4" borderId="0" xfId="0" applyFont="1" applyFill="1" applyAlignment="1">
      <alignment horizontal="left" vertical="center"/>
    </xf>
    <xf numFmtId="0" fontId="6" fillId="4" borderId="0" xfId="0" applyFont="1" applyFill="1" applyAlignment="1">
      <alignment horizontal="right"/>
    </xf>
    <xf numFmtId="0" fontId="6" fillId="4" borderId="0" xfId="0" applyFont="1" applyFill="1" applyAlignment="1">
      <alignment horizontal="right" vertical="center"/>
    </xf>
    <xf numFmtId="0" fontId="29" fillId="0" borderId="0" xfId="0" applyFont="1"/>
    <xf numFmtId="0" fontId="0" fillId="4" borderId="0" xfId="0" applyFill="1"/>
    <xf numFmtId="0" fontId="11" fillId="4" borderId="0" xfId="0" applyFont="1" applyFill="1"/>
    <xf numFmtId="0" fontId="27" fillId="0" borderId="0" xfId="0" applyFont="1" applyAlignment="1">
      <alignment horizontal="left" vertical="center" readingOrder="2"/>
    </xf>
    <xf numFmtId="0" fontId="30" fillId="0" borderId="0" xfId="0" applyFont="1" applyAlignment="1">
      <alignment horizontal="center" vertical="center"/>
    </xf>
    <xf numFmtId="0" fontId="0" fillId="4" borderId="0" xfId="0" applyFill="1" applyAlignment="1">
      <alignment horizontal="justify" vertical="top" wrapText="1"/>
    </xf>
    <xf numFmtId="0" fontId="0" fillId="0" borderId="0" xfId="0" applyAlignment="1">
      <alignment vertical="center" wrapText="1"/>
    </xf>
    <xf numFmtId="0" fontId="25" fillId="4" borderId="0" xfId="0" applyFont="1" applyFill="1" applyAlignment="1">
      <alignment vertical="top"/>
    </xf>
    <xf numFmtId="0" fontId="25" fillId="4" borderId="0" xfId="0" applyFont="1" applyFill="1" applyAlignment="1">
      <alignment vertical="center"/>
    </xf>
    <xf numFmtId="0" fontId="9" fillId="4" borderId="0" xfId="0" applyFont="1" applyFill="1"/>
    <xf numFmtId="0" fontId="11" fillId="0" borderId="0" xfId="0" applyFont="1" applyAlignment="1">
      <alignment horizontal="left" vertical="center"/>
    </xf>
    <xf numFmtId="0" fontId="0" fillId="0" borderId="0" xfId="0" applyAlignment="1">
      <alignment horizontal="center" vertical="center" wrapText="1"/>
    </xf>
    <xf numFmtId="2" fontId="6" fillId="0" borderId="0" xfId="0" applyNumberFormat="1" applyFont="1" applyAlignment="1" applyProtection="1">
      <alignment horizontal="center" vertical="center"/>
      <protection locked="0"/>
    </xf>
    <xf numFmtId="0" fontId="31" fillId="0" borderId="0" xfId="0" applyFont="1"/>
    <xf numFmtId="0" fontId="13" fillId="4" borderId="0" xfId="0" applyFont="1" applyFill="1" applyAlignment="1">
      <alignment vertical="top"/>
    </xf>
    <xf numFmtId="0" fontId="11" fillId="4" borderId="0" xfId="0" applyFont="1" applyFill="1" applyAlignment="1">
      <alignment horizontal="center"/>
    </xf>
    <xf numFmtId="0" fontId="14" fillId="4" borderId="0" xfId="0" applyFont="1" applyFill="1" applyAlignment="1">
      <alignment horizontal="center"/>
    </xf>
    <xf numFmtId="0" fontId="14" fillId="4" borderId="0" xfId="0" applyFont="1" applyFill="1"/>
    <xf numFmtId="3" fontId="15" fillId="0" borderId="0" xfId="0" applyNumberFormat="1" applyFont="1" applyAlignment="1" applyProtection="1">
      <alignment horizontal="center"/>
      <protection locked="0"/>
    </xf>
    <xf numFmtId="0" fontId="0" fillId="0" borderId="0" xfId="0" applyAlignment="1">
      <alignment horizontal="right" vertical="center"/>
    </xf>
    <xf numFmtId="0" fontId="6" fillId="4" borderId="0" xfId="0" applyFont="1" applyFill="1" applyAlignment="1" applyProtection="1">
      <alignment vertical="center"/>
      <protection locked="0"/>
    </xf>
    <xf numFmtId="0" fontId="7" fillId="0" borderId="0" xfId="0" applyFont="1" applyAlignment="1">
      <alignment horizontal="center" vertical="center"/>
    </xf>
    <xf numFmtId="0" fontId="32" fillId="0" borderId="0" xfId="0" applyFont="1"/>
    <xf numFmtId="0" fontId="0" fillId="0" borderId="0" xfId="0" applyAlignment="1">
      <alignment vertical="center"/>
    </xf>
    <xf numFmtId="0" fontId="33" fillId="0" borderId="0" xfId="0" applyFont="1"/>
    <xf numFmtId="3" fontId="29" fillId="0" borderId="0" xfId="0" applyNumberFormat="1" applyFont="1"/>
    <xf numFmtId="0" fontId="6" fillId="0" borderId="0" xfId="0" applyFont="1" applyAlignment="1">
      <alignment horizontal="left"/>
    </xf>
    <xf numFmtId="0" fontId="3" fillId="4" borderId="0" xfId="0" applyFont="1" applyFill="1"/>
    <xf numFmtId="0" fontId="4" fillId="4" borderId="0" xfId="0" applyFont="1" applyFill="1" applyAlignment="1">
      <alignment horizontal="center"/>
    </xf>
    <xf numFmtId="0" fontId="9" fillId="4" borderId="0" xfId="0" applyFont="1" applyFill="1" applyAlignment="1">
      <alignment vertical="center" wrapText="1"/>
    </xf>
    <xf numFmtId="0" fontId="10" fillId="4" borderId="0" xfId="0" applyFont="1" applyFill="1" applyAlignment="1">
      <alignment vertical="center"/>
    </xf>
    <xf numFmtId="0" fontId="7" fillId="4" borderId="0" xfId="0" applyFont="1" applyFill="1" applyAlignment="1">
      <alignment horizontal="left"/>
    </xf>
    <xf numFmtId="0" fontId="7" fillId="0" borderId="0" xfId="0" applyFont="1" applyAlignment="1">
      <alignment horizontal="left"/>
    </xf>
    <xf numFmtId="2" fontId="7" fillId="4" borderId="0" xfId="0" applyNumberFormat="1" applyFont="1" applyFill="1" applyAlignment="1">
      <alignment horizontal="left"/>
    </xf>
    <xf numFmtId="0" fontId="5" fillId="4" borderId="0" xfId="0" applyFont="1" applyFill="1" applyAlignment="1">
      <alignment horizontal="right"/>
    </xf>
    <xf numFmtId="0" fontId="8" fillId="4" borderId="0" xfId="0" applyFont="1" applyFill="1" applyAlignment="1">
      <alignment horizontal="right"/>
    </xf>
    <xf numFmtId="3" fontId="15" fillId="4" borderId="0" xfId="0" applyNumberFormat="1" applyFont="1" applyFill="1" applyProtection="1">
      <protection locked="0"/>
    </xf>
    <xf numFmtId="3" fontId="15" fillId="4" borderId="0" xfId="0" applyNumberFormat="1" applyFont="1" applyFill="1" applyAlignment="1" applyProtection="1">
      <alignment vertical="center"/>
      <protection locked="0"/>
    </xf>
    <xf numFmtId="0" fontId="8" fillId="0" borderId="0" xfId="0" applyFont="1" applyAlignment="1">
      <alignment horizontal="right"/>
    </xf>
    <xf numFmtId="0" fontId="29" fillId="0" borderId="0" xfId="0" applyFont="1" applyAlignment="1">
      <alignment horizontal="left"/>
    </xf>
    <xf numFmtId="0" fontId="8" fillId="4" borderId="0" xfId="0" applyFont="1" applyFill="1" applyAlignment="1">
      <alignment horizontal="left"/>
    </xf>
    <xf numFmtId="0" fontId="0" fillId="0" borderId="0" xfId="0" applyAlignment="1">
      <alignment horizontal="center" vertical="top"/>
    </xf>
    <xf numFmtId="3" fontId="28" fillId="4" borderId="0" xfId="0" applyNumberFormat="1" applyFont="1" applyFill="1" applyAlignment="1" applyProtection="1">
      <alignment horizontal="center" vertical="center"/>
      <protection locked="0"/>
    </xf>
    <xf numFmtId="0" fontId="6" fillId="0" borderId="0" xfId="0" applyFont="1" applyAlignment="1">
      <alignment horizontal="left" vertical="center"/>
    </xf>
    <xf numFmtId="0" fontId="34" fillId="0" borderId="0" xfId="0" applyFont="1"/>
    <xf numFmtId="3" fontId="29" fillId="0" borderId="0" xfId="0" applyNumberFormat="1" applyFont="1" applyAlignment="1">
      <alignment horizontal="left"/>
    </xf>
    <xf numFmtId="0" fontId="7" fillId="4" borderId="0" xfId="0" applyFont="1" applyFill="1" applyAlignment="1">
      <alignment vertical="top"/>
    </xf>
    <xf numFmtId="0" fontId="6" fillId="4" borderId="0" xfId="0" applyFont="1" applyFill="1" applyAlignment="1">
      <alignment vertical="top"/>
    </xf>
    <xf numFmtId="0" fontId="6" fillId="4" borderId="0" xfId="0" applyFont="1" applyFill="1" applyAlignment="1">
      <alignment vertical="top" wrapText="1"/>
    </xf>
    <xf numFmtId="0" fontId="7" fillId="0" borderId="0" xfId="0" applyFont="1" applyAlignment="1">
      <alignment vertical="top"/>
    </xf>
    <xf numFmtId="0" fontId="34" fillId="0" borderId="0" xfId="0" applyFont="1" applyAlignment="1">
      <alignment horizontal="center"/>
    </xf>
    <xf numFmtId="0" fontId="10" fillId="4" borderId="0" xfId="0" applyFont="1" applyFill="1" applyAlignment="1">
      <alignment horizontal="center" vertical="center"/>
    </xf>
    <xf numFmtId="0" fontId="6" fillId="0" borderId="0" xfId="0" applyFont="1" applyAlignment="1">
      <alignment vertical="top"/>
    </xf>
    <xf numFmtId="0" fontId="10" fillId="0" borderId="0" xfId="0" applyFont="1" applyAlignment="1">
      <alignment vertical="center" wrapText="1"/>
    </xf>
    <xf numFmtId="0" fontId="30" fillId="0" borderId="0" xfId="0" applyFont="1" applyAlignment="1">
      <alignment vertical="center"/>
    </xf>
    <xf numFmtId="0" fontId="25" fillId="4" borderId="0" xfId="0" applyFont="1" applyFill="1"/>
    <xf numFmtId="0" fontId="7" fillId="4" borderId="0" xfId="0" applyFont="1" applyFill="1" applyAlignment="1">
      <alignment horizontal="left" vertical="top"/>
    </xf>
    <xf numFmtId="0" fontId="6" fillId="4" borderId="0" xfId="0" applyFont="1" applyFill="1" applyProtection="1">
      <protection locked="0"/>
    </xf>
    <xf numFmtId="0" fontId="25" fillId="4" borderId="0" xfId="0" applyFont="1" applyFill="1" applyAlignment="1">
      <alignment horizontal="left"/>
    </xf>
    <xf numFmtId="0" fontId="29" fillId="0" borderId="0" xfId="0" applyFont="1" applyAlignment="1">
      <alignment vertical="center"/>
    </xf>
    <xf numFmtId="0" fontId="29" fillId="0" borderId="0" xfId="0" applyFont="1" applyAlignment="1">
      <alignment vertical="top"/>
    </xf>
    <xf numFmtId="0" fontId="5" fillId="0" borderId="0" xfId="4" applyFont="1"/>
    <xf numFmtId="0" fontId="3" fillId="4" borderId="0" xfId="4" applyFont="1" applyFill="1" applyAlignment="1">
      <alignment vertical="top"/>
    </xf>
    <xf numFmtId="0" fontId="11" fillId="4" borderId="0" xfId="4" applyFont="1" applyFill="1" applyAlignment="1">
      <alignment horizontal="left" vertical="center"/>
    </xf>
    <xf numFmtId="0" fontId="11" fillId="4" borderId="0" xfId="4" applyFont="1" applyFill="1" applyAlignment="1">
      <alignment vertical="center"/>
    </xf>
    <xf numFmtId="0" fontId="6" fillId="4" borderId="0" xfId="4" applyFont="1" applyFill="1"/>
    <xf numFmtId="0" fontId="7" fillId="4" borderId="0" xfId="4" applyFont="1" applyFill="1"/>
    <xf numFmtId="0" fontId="7" fillId="4" borderId="0" xfId="4" applyFont="1" applyFill="1" applyAlignment="1">
      <alignment horizontal="left"/>
    </xf>
    <xf numFmtId="0" fontId="7" fillId="4" borderId="0" xfId="4" applyFont="1" applyFill="1" applyAlignment="1">
      <alignment horizontal="center" vertical="center"/>
    </xf>
    <xf numFmtId="0" fontId="7" fillId="4" borderId="0" xfId="4" applyFont="1" applyFill="1" applyAlignment="1">
      <alignment vertical="center"/>
    </xf>
    <xf numFmtId="0" fontId="8" fillId="4" borderId="0" xfId="4" applyFont="1" applyFill="1" applyAlignment="1">
      <alignment vertical="top"/>
    </xf>
    <xf numFmtId="0" fontId="8" fillId="0" borderId="0" xfId="4" applyFont="1"/>
    <xf numFmtId="0" fontId="7" fillId="4" borderId="0" xfId="4" applyFont="1" applyFill="1" applyAlignment="1">
      <alignment horizontal="left" vertical="center"/>
    </xf>
    <xf numFmtId="0" fontId="8" fillId="4" borderId="0" xfId="4" applyFont="1" applyFill="1"/>
    <xf numFmtId="0" fontId="8" fillId="4" borderId="0" xfId="4" applyFont="1" applyFill="1" applyAlignment="1">
      <alignment vertical="center"/>
    </xf>
    <xf numFmtId="0" fontId="7" fillId="0" borderId="0" xfId="4" applyFont="1"/>
    <xf numFmtId="0" fontId="6" fillId="4" borderId="0" xfId="4" applyFont="1" applyFill="1" applyAlignment="1">
      <alignment vertical="center"/>
    </xf>
    <xf numFmtId="0" fontId="3" fillId="4" borderId="0" xfId="4" applyFont="1" applyFill="1" applyAlignment="1">
      <alignment vertical="center"/>
    </xf>
    <xf numFmtId="0" fontId="7" fillId="4" borderId="0" xfId="4" applyFont="1" applyFill="1" applyAlignment="1">
      <alignment wrapText="1"/>
    </xf>
    <xf numFmtId="0" fontId="6" fillId="4" borderId="0" xfId="4" applyFont="1" applyFill="1" applyAlignment="1">
      <alignment horizontal="center" vertical="center"/>
    </xf>
    <xf numFmtId="0" fontId="62" fillId="0" borderId="0" xfId="4" applyAlignment="1">
      <alignment horizontal="center" vertical="center"/>
    </xf>
    <xf numFmtId="0" fontId="3" fillId="0" borderId="0" xfId="4" applyFont="1" applyAlignment="1">
      <alignment vertical="center"/>
    </xf>
    <xf numFmtId="0" fontId="62" fillId="0" borderId="0" xfId="4" applyAlignment="1">
      <alignment vertical="center"/>
    </xf>
    <xf numFmtId="0" fontId="5" fillId="4" borderId="0" xfId="4" applyFont="1" applyFill="1"/>
    <xf numFmtId="0" fontId="0" fillId="0" borderId="0" xfId="4" applyFont="1"/>
    <xf numFmtId="0" fontId="5" fillId="4" borderId="4" xfId="4" applyFont="1" applyFill="1" applyBorder="1"/>
    <xf numFmtId="0" fontId="6" fillId="4" borderId="5" xfId="4" applyFont="1" applyFill="1" applyBorder="1" applyAlignment="1">
      <alignment vertical="center"/>
    </xf>
    <xf numFmtId="0" fontId="5" fillId="0" borderId="5" xfId="4" applyFont="1" applyBorder="1"/>
    <xf numFmtId="0" fontId="6" fillId="4" borderId="5" xfId="4" applyFont="1" applyFill="1" applyBorder="1"/>
    <xf numFmtId="0" fontId="6" fillId="4" borderId="10" xfId="4" applyFont="1" applyFill="1" applyBorder="1"/>
    <xf numFmtId="0" fontId="7" fillId="4" borderId="7" xfId="4" applyFont="1" applyFill="1" applyBorder="1" applyAlignment="1">
      <alignment vertical="center"/>
    </xf>
    <xf numFmtId="0" fontId="7" fillId="0" borderId="0" xfId="4" applyFont="1" applyAlignment="1">
      <alignment vertical="center"/>
    </xf>
    <xf numFmtId="0" fontId="7" fillId="4" borderId="11" xfId="4" applyFont="1" applyFill="1" applyBorder="1" applyAlignment="1">
      <alignment vertical="center"/>
    </xf>
    <xf numFmtId="0" fontId="7" fillId="4" borderId="5" xfId="4" applyFont="1" applyFill="1" applyBorder="1" applyAlignment="1">
      <alignment vertical="center"/>
    </xf>
    <xf numFmtId="0" fontId="3" fillId="0" borderId="5" xfId="4" applyFont="1" applyBorder="1" applyAlignment="1">
      <alignment vertical="center"/>
    </xf>
    <xf numFmtId="0" fontId="7" fillId="0" borderId="0" xfId="4" applyFont="1" applyAlignment="1">
      <alignment horizontal="center" vertical="center"/>
    </xf>
    <xf numFmtId="0" fontId="6" fillId="0" borderId="0" xfId="4" applyFont="1" applyAlignment="1">
      <alignment horizontal="center"/>
    </xf>
    <xf numFmtId="0" fontId="0" fillId="0" borderId="5" xfId="4" applyFont="1" applyBorder="1"/>
    <xf numFmtId="0" fontId="0" fillId="0" borderId="6" xfId="4" applyFont="1" applyBorder="1"/>
    <xf numFmtId="0" fontId="5" fillId="0" borderId="0" xfId="4" applyFont="1" applyAlignment="1">
      <alignment vertical="center"/>
    </xf>
    <xf numFmtId="0" fontId="15" fillId="0" borderId="0" xfId="4" applyFont="1"/>
    <xf numFmtId="0" fontId="15" fillId="4" borderId="0" xfId="4" applyFont="1" applyFill="1" applyAlignment="1">
      <alignment vertical="center" textRotation="180" wrapText="1"/>
    </xf>
    <xf numFmtId="0" fontId="4" fillId="4" borderId="0" xfId="4" applyFont="1" applyFill="1" applyAlignment="1">
      <alignment horizontal="center"/>
    </xf>
    <xf numFmtId="0" fontId="10" fillId="4" borderId="0" xfId="4" applyFont="1" applyFill="1" applyAlignment="1">
      <alignment vertical="center"/>
    </xf>
    <xf numFmtId="0" fontId="10" fillId="4" borderId="0" xfId="4" applyFont="1" applyFill="1"/>
    <xf numFmtId="0" fontId="36" fillId="4" borderId="0" xfId="4" applyFont="1" applyFill="1" applyAlignment="1">
      <alignment vertical="center" textRotation="180" wrapText="1"/>
    </xf>
    <xf numFmtId="0" fontId="17" fillId="0" borderId="0" xfId="4" applyFont="1" applyAlignment="1">
      <alignment vertical="center"/>
    </xf>
    <xf numFmtId="0" fontId="9" fillId="4" borderId="0" xfId="4" applyFont="1" applyFill="1" applyAlignment="1">
      <alignment wrapText="1"/>
    </xf>
    <xf numFmtId="0" fontId="13" fillId="4" borderId="0" xfId="4" applyFont="1" applyFill="1" applyAlignment="1">
      <alignment vertical="center" wrapText="1"/>
    </xf>
    <xf numFmtId="0" fontId="28" fillId="0" borderId="0" xfId="4" applyFont="1" applyAlignment="1">
      <alignment vertical="center"/>
    </xf>
    <xf numFmtId="0" fontId="11" fillId="4" borderId="2" xfId="4" applyFont="1" applyFill="1" applyBorder="1" applyAlignment="1">
      <alignment horizontal="center" vertical="center"/>
    </xf>
    <xf numFmtId="0" fontId="11" fillId="4" borderId="0" xfId="4" applyFont="1" applyFill="1" applyAlignment="1">
      <alignment horizontal="center" vertical="center"/>
    </xf>
    <xf numFmtId="0" fontId="15" fillId="4" borderId="0" xfId="4" applyFont="1" applyFill="1" applyAlignment="1">
      <alignment textRotation="180" wrapText="1"/>
    </xf>
    <xf numFmtId="0" fontId="62" fillId="0" borderId="0" xfId="4"/>
    <xf numFmtId="0" fontId="15" fillId="4" borderId="0" xfId="4" applyFont="1" applyFill="1" applyAlignment="1">
      <alignment vertical="center" textRotation="180"/>
    </xf>
    <xf numFmtId="0" fontId="13" fillId="4" borderId="0" xfId="4" applyFont="1" applyFill="1"/>
    <xf numFmtId="0" fontId="6" fillId="0" borderId="0" xfId="11" applyFont="1"/>
    <xf numFmtId="0" fontId="6" fillId="0" borderId="0" xfId="11" applyFont="1" applyAlignment="1">
      <alignment horizontal="center" vertical="center" wrapText="1"/>
    </xf>
    <xf numFmtId="0" fontId="6" fillId="0" borderId="0" xfId="11" applyFont="1" applyAlignment="1">
      <alignment vertical="center"/>
    </xf>
    <xf numFmtId="0" fontId="6" fillId="0" borderId="0" xfId="11" applyFont="1" applyAlignment="1">
      <alignment horizontal="justify" vertical="center" wrapText="1"/>
    </xf>
    <xf numFmtId="0" fontId="6" fillId="0" borderId="0" xfId="11" applyFont="1" applyAlignment="1">
      <alignment horizontal="justify" vertical="center"/>
    </xf>
    <xf numFmtId="0" fontId="5" fillId="0" borderId="0" xfId="11" applyFont="1" applyAlignment="1">
      <alignment vertical="top"/>
    </xf>
    <xf numFmtId="0" fontId="5" fillId="0" borderId="0" xfId="11" applyFont="1"/>
    <xf numFmtId="0" fontId="23" fillId="0" borderId="0" xfId="11" applyFont="1"/>
    <xf numFmtId="0" fontId="23" fillId="0" borderId="0" xfId="11" applyFont="1" applyAlignment="1">
      <alignment vertical="center"/>
    </xf>
    <xf numFmtId="0" fontId="4" fillId="0" borderId="0" xfId="11" applyFont="1"/>
    <xf numFmtId="0" fontId="5" fillId="0" borderId="0" xfId="11" applyFont="1" applyAlignment="1">
      <alignment vertical="center"/>
    </xf>
    <xf numFmtId="0" fontId="7" fillId="0" borderId="0" xfId="11" applyFont="1"/>
    <xf numFmtId="0" fontId="8" fillId="0" borderId="0" xfId="11" applyFont="1" applyAlignment="1">
      <alignment vertical="center"/>
    </xf>
    <xf numFmtId="0" fontId="4" fillId="0" borderId="0" xfId="11" applyFont="1" applyAlignment="1">
      <alignment vertical="center" wrapText="1"/>
    </xf>
    <xf numFmtId="0" fontId="10" fillId="0" borderId="0" xfId="11" applyFont="1" applyAlignment="1">
      <alignment vertical="center"/>
    </xf>
    <xf numFmtId="0" fontId="23" fillId="0" borderId="0" xfId="11" applyFont="1" applyAlignment="1">
      <alignment vertical="center" wrapText="1"/>
    </xf>
    <xf numFmtId="0" fontId="25" fillId="0" borderId="0" xfId="11" applyFont="1" applyAlignment="1">
      <alignment vertical="center"/>
    </xf>
    <xf numFmtId="0" fontId="23" fillId="0" borderId="0" xfId="11" applyFont="1" applyAlignment="1">
      <alignment vertical="top"/>
    </xf>
    <xf numFmtId="0" fontId="4" fillId="2" borderId="0" xfId="11" applyFont="1" applyFill="1"/>
    <xf numFmtId="0" fontId="23" fillId="2" borderId="0" xfId="11" applyFont="1" applyFill="1" applyAlignment="1">
      <alignment vertical="top"/>
    </xf>
    <xf numFmtId="0" fontId="7" fillId="0" borderId="0" xfId="11" applyFont="1" applyAlignment="1">
      <alignment vertical="center"/>
    </xf>
    <xf numFmtId="0" fontId="5" fillId="2" borderId="0" xfId="11" applyFont="1" applyFill="1"/>
    <xf numFmtId="0" fontId="7" fillId="2" borderId="0" xfId="11" applyFont="1" applyFill="1"/>
    <xf numFmtId="0" fontId="7" fillId="2" borderId="0" xfId="11" applyFont="1" applyFill="1" applyAlignment="1">
      <alignment vertical="top"/>
    </xf>
    <xf numFmtId="0" fontId="7" fillId="4" borderId="0" xfId="11" applyFont="1" applyFill="1" applyAlignment="1">
      <alignment horizontal="center" vertical="center" wrapText="1"/>
    </xf>
    <xf numFmtId="0" fontId="7" fillId="4" borderId="0" xfId="0" quotePrefix="1" applyFont="1" applyFill="1" applyAlignment="1">
      <alignment vertical="center"/>
    </xf>
    <xf numFmtId="0" fontId="65" fillId="0" borderId="0" xfId="0" applyFont="1" applyAlignment="1">
      <alignment vertical="center"/>
    </xf>
    <xf numFmtId="0" fontId="66" fillId="4" borderId="0" xfId="0" applyFont="1" applyFill="1" applyAlignment="1">
      <alignment horizontal="left"/>
    </xf>
    <xf numFmtId="0" fontId="65" fillId="4" borderId="0" xfId="0" applyFont="1" applyFill="1" applyAlignment="1">
      <alignment vertical="center"/>
    </xf>
    <xf numFmtId="0" fontId="66" fillId="0" borderId="0" xfId="0" applyFont="1" applyAlignment="1">
      <alignment horizontal="left" vertical="center"/>
    </xf>
    <xf numFmtId="0" fontId="6" fillId="0" borderId="0" xfId="26" applyFont="1" applyAlignment="1">
      <alignment vertical="center"/>
    </xf>
    <xf numFmtId="0" fontId="8" fillId="0" borderId="0" xfId="26" applyFont="1" applyAlignment="1">
      <alignment vertical="center"/>
    </xf>
    <xf numFmtId="0" fontId="6" fillId="0" borderId="0" xfId="26" applyFont="1" applyAlignment="1">
      <alignment horizontal="right" vertical="center"/>
    </xf>
    <xf numFmtId="0" fontId="11" fillId="4" borderId="0" xfId="4" applyFont="1" applyFill="1"/>
    <xf numFmtId="0" fontId="6" fillId="0" borderId="0" xfId="4" applyFont="1"/>
    <xf numFmtId="0" fontId="8" fillId="0" borderId="0" xfId="4" applyFont="1" applyAlignment="1">
      <alignment vertical="center"/>
    </xf>
    <xf numFmtId="0" fontId="9" fillId="4" borderId="0" xfId="4" applyFont="1" applyFill="1" applyAlignment="1">
      <alignment vertical="center"/>
    </xf>
    <xf numFmtId="0" fontId="24" fillId="4" borderId="0" xfId="4" applyFont="1" applyFill="1" applyAlignment="1">
      <alignment horizontal="left" vertical="center"/>
    </xf>
    <xf numFmtId="0" fontId="13" fillId="4" borderId="0" xfId="4" applyFont="1" applyFill="1" applyAlignment="1">
      <alignment vertical="center"/>
    </xf>
    <xf numFmtId="0" fontId="25" fillId="4" borderId="0" xfId="4" applyFont="1" applyFill="1" applyAlignment="1">
      <alignment vertical="center" wrapText="1"/>
    </xf>
    <xf numFmtId="0" fontId="23" fillId="0" borderId="0" xfId="4" applyFont="1"/>
    <xf numFmtId="0" fontId="30" fillId="0" borderId="0" xfId="4" applyFont="1" applyAlignment="1">
      <alignment horizontal="center" vertical="center"/>
    </xf>
    <xf numFmtId="0" fontId="25" fillId="4" borderId="0" xfId="4" applyFont="1" applyFill="1" applyAlignment="1">
      <alignment horizontal="left" vertical="center" wrapText="1"/>
    </xf>
    <xf numFmtId="0" fontId="5" fillId="4" borderId="0" xfId="4" applyFont="1" applyFill="1" applyAlignment="1">
      <alignment horizontal="center"/>
    </xf>
    <xf numFmtId="0" fontId="62" fillId="0" borderId="0" xfId="4" applyAlignment="1">
      <alignment vertical="center" wrapText="1"/>
    </xf>
    <xf numFmtId="0" fontId="6" fillId="4" borderId="0" xfId="4" applyFont="1" applyFill="1" applyAlignment="1">
      <alignment horizontal="left" vertical="top" wrapText="1"/>
    </xf>
    <xf numFmtId="0" fontId="8" fillId="4" borderId="0" xfId="4" applyFont="1" applyFill="1" applyAlignment="1">
      <alignment horizontal="left" vertical="center" wrapText="1"/>
    </xf>
    <xf numFmtId="0" fontId="7" fillId="4" borderId="0" xfId="4" applyFont="1" applyFill="1" applyAlignment="1">
      <alignment horizontal="right"/>
    </xf>
    <xf numFmtId="0" fontId="6" fillId="4" borderId="0" xfId="4" applyFont="1" applyFill="1" applyAlignment="1">
      <alignment horizontal="right"/>
    </xf>
    <xf numFmtId="0" fontId="14" fillId="4" borderId="0" xfId="4" applyFont="1" applyFill="1"/>
    <xf numFmtId="0" fontId="14" fillId="4" borderId="0" xfId="4" applyFont="1" applyFill="1" applyAlignment="1">
      <alignment horizontal="right"/>
    </xf>
    <xf numFmtId="0" fontId="7" fillId="0" borderId="0" xfId="4" applyFont="1" applyAlignment="1">
      <alignment vertical="top"/>
    </xf>
    <xf numFmtId="0" fontId="5" fillId="0" borderId="0" xfId="4" applyFont="1" applyAlignment="1">
      <alignment vertical="top"/>
    </xf>
    <xf numFmtId="0" fontId="7" fillId="0" borderId="1" xfId="4" applyFont="1" applyBorder="1" applyAlignment="1">
      <alignment horizontal="center" vertical="top"/>
    </xf>
    <xf numFmtId="0" fontId="7" fillId="0" borderId="0" xfId="4" applyFont="1" applyAlignment="1">
      <alignment horizontal="center" vertical="top"/>
    </xf>
    <xf numFmtId="0" fontId="15" fillId="0" borderId="0" xfId="4" applyFont="1" applyAlignment="1">
      <alignment horizontal="center" vertical="center"/>
    </xf>
    <xf numFmtId="0" fontId="3" fillId="4" borderId="0" xfId="4" applyFont="1" applyFill="1" applyAlignment="1">
      <alignment horizontal="right" vertical="top"/>
    </xf>
    <xf numFmtId="0" fontId="3" fillId="4" borderId="0" xfId="4" applyFont="1" applyFill="1" applyAlignment="1">
      <alignment horizontal="right"/>
    </xf>
    <xf numFmtId="0" fontId="7" fillId="4" borderId="0" xfId="4" applyFont="1" applyFill="1" applyAlignment="1">
      <alignment vertical="top"/>
    </xf>
    <xf numFmtId="0" fontId="8" fillId="0" borderId="0" xfId="4" applyFont="1" applyAlignment="1">
      <alignment horizontal="center"/>
    </xf>
    <xf numFmtId="3" fontId="15" fillId="4" borderId="0" xfId="0" applyNumberFormat="1" applyFont="1" applyFill="1" applyAlignment="1" applyProtection="1">
      <alignment horizontal="center" vertical="center"/>
      <protection locked="0"/>
    </xf>
    <xf numFmtId="0" fontId="7" fillId="0" borderId="0" xfId="0" applyFont="1" applyAlignment="1">
      <alignment horizontal="right"/>
    </xf>
    <xf numFmtId="0" fontId="8" fillId="4" borderId="0" xfId="0" applyFont="1" applyFill="1" applyAlignment="1">
      <alignment vertical="center" wrapText="1"/>
    </xf>
    <xf numFmtId="0" fontId="6" fillId="0" borderId="15" xfId="0" applyFont="1" applyBorder="1" applyAlignment="1">
      <alignment horizontal="center"/>
    </xf>
    <xf numFmtId="0" fontId="6" fillId="0" borderId="0" xfId="0" applyFont="1" applyAlignment="1">
      <alignment horizontal="center" vertical="center"/>
    </xf>
    <xf numFmtId="0" fontId="8" fillId="0" borderId="0" xfId="0" applyFont="1" applyAlignment="1">
      <alignment horizontal="center" vertical="center"/>
    </xf>
    <xf numFmtId="0" fontId="7" fillId="0" borderId="0" xfId="4" applyFont="1" applyAlignment="1">
      <alignment horizontal="center"/>
    </xf>
    <xf numFmtId="3" fontId="7" fillId="0" borderId="0" xfId="0" applyNumberFormat="1" applyFont="1" applyAlignment="1" applyProtection="1">
      <alignment horizontal="right" vertical="center"/>
      <protection locked="0"/>
    </xf>
    <xf numFmtId="3" fontId="15" fillId="0" borderId="0" xfId="0" applyNumberFormat="1" applyFont="1" applyAlignment="1" applyProtection="1">
      <alignment horizontal="right" vertical="center"/>
      <protection locked="0"/>
    </xf>
    <xf numFmtId="0" fontId="7" fillId="0" borderId="0" xfId="0" applyFont="1" applyAlignment="1">
      <alignment horizontal="right" vertical="center"/>
    </xf>
    <xf numFmtId="0" fontId="4" fillId="0" borderId="0" xfId="4" applyFont="1" applyAlignment="1">
      <alignment vertical="center"/>
    </xf>
    <xf numFmtId="0" fontId="7" fillId="0" borderId="20" xfId="11" applyFont="1" applyBorder="1"/>
    <xf numFmtId="0" fontId="7" fillId="7" borderId="0" xfId="4" applyFont="1" applyFill="1" applyAlignment="1">
      <alignment horizontal="justify" vertical="center" wrapText="1"/>
    </xf>
    <xf numFmtId="0" fontId="5" fillId="0" borderId="20" xfId="11" applyFont="1" applyBorder="1"/>
    <xf numFmtId="0" fontId="8" fillId="0" borderId="0" xfId="4" applyFont="1" applyAlignment="1">
      <alignment horizontal="left" vertical="top"/>
    </xf>
    <xf numFmtId="0" fontId="8" fillId="0" borderId="0" xfId="4" applyFont="1" applyAlignment="1">
      <alignment horizontal="center" vertical="center" wrapText="1"/>
    </xf>
    <xf numFmtId="0" fontId="23" fillId="0" borderId="0" xfId="4" applyFont="1" applyAlignment="1">
      <alignment vertical="top"/>
    </xf>
    <xf numFmtId="0" fontId="35" fillId="0" borderId="0" xfId="4" applyFont="1"/>
    <xf numFmtId="0" fontId="8" fillId="0" borderId="0" xfId="4" applyFont="1" applyAlignment="1">
      <alignment horizontal="center" wrapText="1"/>
    </xf>
    <xf numFmtId="0" fontId="9" fillId="0" borderId="0" xfId="4" applyFont="1" applyAlignment="1">
      <alignment horizontal="center" vertical="center"/>
    </xf>
    <xf numFmtId="0" fontId="9" fillId="0" borderId="0" xfId="4" applyFont="1" applyAlignment="1">
      <alignment vertical="center" wrapText="1"/>
    </xf>
    <xf numFmtId="0" fontId="7" fillId="0" borderId="0" xfId="4" applyFont="1" applyAlignment="1">
      <alignment horizontal="left"/>
    </xf>
    <xf numFmtId="0" fontId="8" fillId="0" borderId="0" xfId="4" applyFont="1" applyAlignment="1">
      <alignment horizontal="left"/>
    </xf>
    <xf numFmtId="0" fontId="31" fillId="0" borderId="0" xfId="4" applyFont="1"/>
    <xf numFmtId="0" fontId="14" fillId="0" borderId="0" xfId="4" applyFont="1" applyAlignment="1">
      <alignment horizontal="right"/>
    </xf>
    <xf numFmtId="0" fontId="14" fillId="0" borderId="0" xfId="4" applyFont="1"/>
    <xf numFmtId="0" fontId="7" fillId="0" borderId="0" xfId="4" quotePrefix="1" applyFont="1"/>
    <xf numFmtId="0" fontId="6" fillId="0" borderId="0" xfId="4" applyFont="1" applyAlignment="1">
      <alignment horizontal="center" vertical="center"/>
    </xf>
    <xf numFmtId="0" fontId="6" fillId="0" borderId="0" xfId="4" applyFont="1" applyAlignment="1" applyProtection="1">
      <alignment horizontal="center" vertical="center"/>
      <protection locked="0"/>
    </xf>
    <xf numFmtId="2" fontId="6" fillId="0" borderId="0" xfId="4" applyNumberFormat="1" applyFont="1" applyAlignment="1" applyProtection="1">
      <alignment horizontal="center" vertical="center"/>
      <protection locked="0"/>
    </xf>
    <xf numFmtId="0" fontId="7" fillId="0" borderId="0" xfId="4" applyFont="1" applyAlignment="1">
      <alignment wrapText="1"/>
    </xf>
    <xf numFmtId="0" fontId="4" fillId="0" borderId="0" xfId="4" applyFont="1" applyAlignment="1">
      <alignment horizontal="center" vertical="center"/>
    </xf>
    <xf numFmtId="0" fontId="35" fillId="0" borderId="0" xfId="4" applyFont="1" applyAlignment="1">
      <alignment horizontal="center"/>
    </xf>
    <xf numFmtId="0" fontId="14" fillId="0" borderId="0" xfId="4" applyFont="1" applyAlignment="1">
      <alignment horizontal="center" vertical="center"/>
    </xf>
    <xf numFmtId="0" fontId="7" fillId="0" borderId="0" xfId="4" applyFont="1" applyAlignment="1">
      <alignment horizontal="center" vertical="center" wrapText="1"/>
    </xf>
    <xf numFmtId="0" fontId="7" fillId="0" borderId="0" xfId="4" applyFont="1" applyAlignment="1">
      <alignment horizontal="left" vertical="center"/>
    </xf>
    <xf numFmtId="0" fontId="31" fillId="0" borderId="0" xfId="4" applyFont="1" applyAlignment="1">
      <alignment horizontal="center"/>
    </xf>
    <xf numFmtId="0" fontId="8" fillId="0" borderId="0" xfId="4" applyFont="1" applyAlignment="1" applyProtection="1">
      <alignment horizontal="left"/>
      <protection locked="0"/>
    </xf>
    <xf numFmtId="0" fontId="7" fillId="0" borderId="0" xfId="4" applyFont="1" applyAlignment="1">
      <alignment horizontal="left" vertical="center" wrapText="1"/>
    </xf>
    <xf numFmtId="0" fontId="18" fillId="0" borderId="0" xfId="4" applyFont="1"/>
    <xf numFmtId="0" fontId="8" fillId="0" borderId="0" xfId="4" applyFont="1" applyAlignment="1" applyProtection="1">
      <alignment vertical="center"/>
      <protection locked="0"/>
    </xf>
    <xf numFmtId="0" fontId="8" fillId="0" borderId="0" xfId="4" applyFont="1" applyAlignment="1" applyProtection="1">
      <alignment vertical="center" wrapText="1"/>
      <protection locked="0"/>
    </xf>
    <xf numFmtId="0" fontId="8" fillId="0" borderId="0" xfId="4" applyFont="1" applyAlignment="1">
      <alignment vertical="top"/>
    </xf>
    <xf numFmtId="0" fontId="31" fillId="0" borderId="0" xfId="4" applyFont="1" applyAlignment="1">
      <alignment vertical="center"/>
    </xf>
    <xf numFmtId="0" fontId="7" fillId="0" borderId="0" xfId="4" quotePrefix="1" applyFont="1" applyAlignment="1" applyProtection="1">
      <alignment vertical="center" wrapText="1"/>
      <protection locked="0"/>
    </xf>
    <xf numFmtId="2" fontId="7" fillId="0" borderId="0" xfId="4" applyNumberFormat="1" applyFont="1" applyAlignment="1">
      <alignment horizontal="center"/>
    </xf>
    <xf numFmtId="0" fontId="7" fillId="0" borderId="0" xfId="4" quotePrefix="1" applyFont="1" applyAlignment="1">
      <alignment horizontal="center" vertical="center"/>
    </xf>
    <xf numFmtId="0" fontId="14" fillId="0" borderId="0" xfId="4" applyFont="1" applyAlignment="1">
      <alignment vertical="center"/>
    </xf>
    <xf numFmtId="0" fontId="7" fillId="0" borderId="0" xfId="4" applyFont="1" applyAlignment="1" applyProtection="1">
      <alignment horizontal="left"/>
      <protection locked="0"/>
    </xf>
    <xf numFmtId="0" fontId="7" fillId="0" borderId="0" xfId="4" applyFont="1" applyAlignment="1">
      <alignment vertical="center" wrapText="1"/>
    </xf>
    <xf numFmtId="0" fontId="6" fillId="0" borderId="0" xfId="4" applyFont="1" applyAlignment="1">
      <alignment vertical="center"/>
    </xf>
    <xf numFmtId="0" fontId="6" fillId="0" borderId="0" xfId="4" applyFont="1" applyAlignment="1">
      <alignment horizontal="center" vertical="center" wrapText="1"/>
    </xf>
    <xf numFmtId="0" fontId="15" fillId="0" borderId="0" xfId="4" applyFont="1" applyAlignment="1" applyProtection="1">
      <alignment horizontal="center" vertical="center"/>
      <protection locked="0"/>
    </xf>
    <xf numFmtId="0" fontId="9" fillId="0" borderId="0" xfId="4" applyFont="1" applyAlignment="1">
      <alignment horizontal="left" vertical="center"/>
    </xf>
    <xf numFmtId="0" fontId="9" fillId="0" borderId="0" xfId="4" applyFont="1"/>
    <xf numFmtId="0" fontId="6" fillId="0" borderId="0" xfId="4" applyFont="1" applyAlignment="1">
      <alignment horizontal="left" vertical="center"/>
    </xf>
    <xf numFmtId="0" fontId="6" fillId="0" borderId="0" xfId="4" applyFont="1" applyAlignment="1">
      <alignment vertical="top"/>
    </xf>
    <xf numFmtId="0" fontId="11" fillId="0" borderId="0" xfId="4" applyFont="1" applyAlignment="1">
      <alignment vertical="center"/>
    </xf>
    <xf numFmtId="0" fontId="25" fillId="0" borderId="0" xfId="4" applyFont="1" applyAlignment="1">
      <alignment horizontal="left" vertical="center" wrapText="1"/>
    </xf>
    <xf numFmtId="0" fontId="13" fillId="0" borderId="0" xfId="4" applyFont="1" applyAlignment="1">
      <alignment vertical="center" wrapText="1"/>
    </xf>
    <xf numFmtId="0" fontId="13" fillId="0" borderId="0" xfId="4" applyFont="1" applyAlignment="1">
      <alignment horizontal="left" vertical="center"/>
    </xf>
    <xf numFmtId="0" fontId="28" fillId="0" borderId="0" xfId="4" applyFont="1" applyAlignment="1">
      <alignment horizontal="center" vertical="center"/>
    </xf>
    <xf numFmtId="0" fontId="6" fillId="0" borderId="0" xfId="4" applyFont="1" applyAlignment="1">
      <alignment horizontal="left"/>
    </xf>
    <xf numFmtId="0" fontId="8" fillId="0" borderId="0" xfId="4" applyFont="1" applyAlignment="1">
      <alignment horizontal="left" vertical="center"/>
    </xf>
    <xf numFmtId="0" fontId="28" fillId="0" borderId="0" xfId="4" applyFont="1" applyAlignment="1" applyProtection="1">
      <alignment horizontal="center" vertical="center"/>
      <protection locked="0"/>
    </xf>
    <xf numFmtId="0" fontId="44" fillId="0" borderId="0" xfId="4" applyFont="1"/>
    <xf numFmtId="0" fontId="46" fillId="0" borderId="0" xfId="4" applyFont="1" applyAlignment="1">
      <alignment horizontal="center"/>
    </xf>
    <xf numFmtId="0" fontId="38" fillId="0" borderId="0" xfId="4" applyFont="1" applyAlignment="1">
      <alignment horizontal="left"/>
    </xf>
    <xf numFmtId="0" fontId="6" fillId="0" borderId="1" xfId="4" applyFont="1" applyBorder="1"/>
    <xf numFmtId="0" fontId="6" fillId="0" borderId="1" xfId="4" applyFont="1" applyBorder="1" applyAlignment="1">
      <alignment vertical="center"/>
    </xf>
    <xf numFmtId="0" fontId="25" fillId="4" borderId="0" xfId="4" applyFont="1" applyFill="1"/>
    <xf numFmtId="0" fontId="7" fillId="4" borderId="18" xfId="4" applyFont="1" applyFill="1" applyBorder="1"/>
    <xf numFmtId="0" fontId="8" fillId="6" borderId="0" xfId="4" applyFont="1" applyFill="1" applyAlignment="1">
      <alignment horizontal="left" vertical="center"/>
    </xf>
    <xf numFmtId="0" fontId="15" fillId="4" borderId="0" xfId="0" applyFont="1" applyFill="1" applyAlignment="1">
      <alignment vertical="center"/>
    </xf>
    <xf numFmtId="164" fontId="7" fillId="4" borderId="0" xfId="0" applyNumberFormat="1" applyFont="1" applyFill="1" applyAlignment="1">
      <alignment horizontal="left"/>
    </xf>
    <xf numFmtId="0" fontId="8" fillId="0" borderId="0" xfId="4" applyFont="1" applyProtection="1">
      <protection locked="0"/>
    </xf>
    <xf numFmtId="0" fontId="6" fillId="0" borderId="30" xfId="4" applyFont="1" applyBorder="1"/>
    <xf numFmtId="0" fontId="12" fillId="0" borderId="0" xfId="4" applyFont="1"/>
    <xf numFmtId="0" fontId="62" fillId="0" borderId="30" xfId="4" applyBorder="1"/>
    <xf numFmtId="0" fontId="6" fillId="0" borderId="0" xfId="4" applyFont="1" applyAlignment="1">
      <alignment horizontal="right"/>
    </xf>
    <xf numFmtId="0" fontId="7" fillId="4" borderId="31" xfId="4" applyFont="1" applyFill="1" applyBorder="1"/>
    <xf numFmtId="0" fontId="4" fillId="4" borderId="30" xfId="4" applyFont="1" applyFill="1" applyBorder="1"/>
    <xf numFmtId="0" fontId="4" fillId="4" borderId="30" xfId="4" applyFont="1" applyFill="1" applyBorder="1" applyAlignment="1">
      <alignment horizontal="center"/>
    </xf>
    <xf numFmtId="0" fontId="9" fillId="4" borderId="30" xfId="4" applyFont="1" applyFill="1" applyBorder="1" applyAlignment="1">
      <alignment horizontal="center" wrapText="1"/>
    </xf>
    <xf numFmtId="0" fontId="2" fillId="4" borderId="30" xfId="4" applyFont="1" applyFill="1" applyBorder="1" applyAlignment="1">
      <alignment horizontal="left" vertical="center"/>
    </xf>
    <xf numFmtId="0" fontId="5" fillId="0" borderId="30" xfId="4" applyFont="1" applyBorder="1"/>
    <xf numFmtId="0" fontId="4" fillId="4" borderId="0" xfId="4" applyFont="1" applyFill="1"/>
    <xf numFmtId="0" fontId="2" fillId="4" borderId="0" xfId="4" applyFont="1" applyFill="1" applyAlignment="1">
      <alignment horizontal="left" vertical="center"/>
    </xf>
    <xf numFmtId="0" fontId="5" fillId="0" borderId="19" xfId="4" applyFont="1" applyBorder="1"/>
    <xf numFmtId="0" fontId="23" fillId="4" borderId="15" xfId="4" applyFont="1" applyFill="1" applyBorder="1"/>
    <xf numFmtId="0" fontId="23" fillId="4" borderId="15" xfId="4" applyFont="1" applyFill="1" applyBorder="1" applyAlignment="1">
      <alignment horizontal="center"/>
    </xf>
    <xf numFmtId="0" fontId="11" fillId="0" borderId="15" xfId="4" applyFont="1" applyBorder="1" applyAlignment="1">
      <alignment horizontal="center" vertical="center"/>
    </xf>
    <xf numFmtId="0" fontId="5" fillId="0" borderId="15" xfId="4" applyFont="1" applyBorder="1"/>
    <xf numFmtId="0" fontId="37" fillId="4" borderId="15" xfId="4" applyFont="1" applyFill="1" applyBorder="1" applyAlignment="1">
      <alignment horizontal="left" vertical="center"/>
    </xf>
    <xf numFmtId="0" fontId="2" fillId="4" borderId="0" xfId="4" applyFont="1" applyFill="1" applyAlignment="1">
      <alignment vertical="center"/>
    </xf>
    <xf numFmtId="0" fontId="4" fillId="0" borderId="0" xfId="4" applyFont="1" applyAlignment="1">
      <alignment vertical="top" wrapText="1"/>
    </xf>
    <xf numFmtId="0" fontId="74" fillId="4" borderId="0" xfId="4" applyFont="1" applyFill="1" applyAlignment="1">
      <alignment vertical="center"/>
    </xf>
    <xf numFmtId="0" fontId="15" fillId="0" borderId="0" xfId="4" applyFont="1" applyAlignment="1">
      <alignment vertical="center" textRotation="180" wrapText="1"/>
    </xf>
    <xf numFmtId="3" fontId="17" fillId="0" borderId="0" xfId="4" applyNumberFormat="1" applyFont="1" applyAlignment="1">
      <alignment horizontal="center" vertical="center" wrapText="1"/>
    </xf>
    <xf numFmtId="0" fontId="15" fillId="4" borderId="0" xfId="4" applyFont="1" applyFill="1" applyAlignment="1">
      <alignment vertical="top" textRotation="180" wrapText="1"/>
    </xf>
    <xf numFmtId="0" fontId="76" fillId="4" borderId="0" xfId="4" applyFont="1" applyFill="1" applyAlignment="1">
      <alignment vertical="top"/>
    </xf>
    <xf numFmtId="0" fontId="39" fillId="0" borderId="0" xfId="4" applyFont="1" applyAlignment="1">
      <alignment wrapText="1"/>
    </xf>
    <xf numFmtId="0" fontId="2" fillId="0" borderId="0" xfId="4" applyFont="1" applyAlignment="1">
      <alignment vertical="center"/>
    </xf>
    <xf numFmtId="0" fontId="79" fillId="4" borderId="0" xfId="4" applyFont="1" applyFill="1" applyAlignment="1">
      <alignment horizontal="left" vertical="center"/>
    </xf>
    <xf numFmtId="0" fontId="80" fillId="4" borderId="0" xfId="4" applyFont="1" applyFill="1" applyAlignment="1">
      <alignment vertical="top"/>
    </xf>
    <xf numFmtId="0" fontId="83" fillId="0" borderId="0" xfId="4" applyFont="1" applyAlignment="1">
      <alignment vertical="top" wrapText="1"/>
    </xf>
    <xf numFmtId="0" fontId="6" fillId="0" borderId="19" xfId="4" applyFont="1" applyBorder="1" applyAlignment="1">
      <alignment vertical="top"/>
    </xf>
    <xf numFmtId="0" fontId="84" fillId="4" borderId="0" xfId="4" applyFont="1" applyFill="1" applyAlignment="1">
      <alignment vertical="top"/>
    </xf>
    <xf numFmtId="0" fontId="82" fillId="4" borderId="0" xfId="4" applyFont="1" applyFill="1" applyAlignment="1">
      <alignment vertical="top"/>
    </xf>
    <xf numFmtId="0" fontId="80" fillId="4" borderId="20" xfId="4" applyFont="1" applyFill="1" applyBorder="1" applyAlignment="1">
      <alignment vertical="top"/>
    </xf>
    <xf numFmtId="0" fontId="3" fillId="0" borderId="0" xfId="4" applyFont="1"/>
    <xf numFmtId="0" fontId="85" fillId="3" borderId="0" xfId="4" applyFont="1" applyFill="1" applyAlignment="1">
      <alignment horizontal="center"/>
    </xf>
    <xf numFmtId="0" fontId="11" fillId="3" borderId="0" xfId="4" applyFont="1" applyFill="1" applyAlignment="1">
      <alignment horizontal="left" vertical="top"/>
    </xf>
    <xf numFmtId="0" fontId="11" fillId="3" borderId="0" xfId="4" applyFont="1" applyFill="1" applyAlignment="1">
      <alignment vertical="center"/>
    </xf>
    <xf numFmtId="0" fontId="12" fillId="3" borderId="0" xfId="4" applyFont="1" applyFill="1"/>
    <xf numFmtId="0" fontId="62" fillId="3" borderId="0" xfId="4" applyFill="1"/>
    <xf numFmtId="0" fontId="11" fillId="3" borderId="0" xfId="4" applyFont="1" applyFill="1" applyAlignment="1">
      <alignment vertical="top"/>
    </xf>
    <xf numFmtId="0" fontId="23" fillId="3" borderId="0" xfId="4" applyFont="1" applyFill="1"/>
    <xf numFmtId="0" fontId="11" fillId="0" borderId="0" xfId="4" applyFont="1"/>
    <xf numFmtId="0" fontId="3" fillId="3" borderId="0" xfId="4" applyFont="1" applyFill="1" applyAlignment="1">
      <alignment horizontal="center"/>
    </xf>
    <xf numFmtId="0" fontId="3" fillId="3" borderId="0" xfId="4" applyFont="1" applyFill="1" applyAlignment="1">
      <alignment horizontal="left" vertical="top"/>
    </xf>
    <xf numFmtId="0" fontId="3" fillId="3" borderId="0" xfId="4" applyFont="1" applyFill="1" applyAlignment="1">
      <alignment vertical="center"/>
    </xf>
    <xf numFmtId="0" fontId="62" fillId="3" borderId="0" xfId="4" applyFill="1" applyAlignment="1">
      <alignment horizontal="right" vertical="center"/>
    </xf>
    <xf numFmtId="0" fontId="20" fillId="3" borderId="0" xfId="4" applyFont="1" applyFill="1" applyAlignment="1">
      <alignment horizontal="left" readingOrder="2"/>
    </xf>
    <xf numFmtId="0" fontId="21" fillId="3" borderId="0" xfId="4" applyFont="1" applyFill="1" applyAlignment="1">
      <alignment horizontal="left" readingOrder="2"/>
    </xf>
    <xf numFmtId="0" fontId="6" fillId="3" borderId="8" xfId="4" applyFont="1" applyFill="1" applyBorder="1"/>
    <xf numFmtId="0" fontId="6" fillId="3" borderId="0" xfId="4" applyFont="1" applyFill="1" applyAlignment="1">
      <alignment horizontal="left" vertical="top"/>
    </xf>
    <xf numFmtId="0" fontId="6" fillId="3" borderId="0" xfId="4" applyFont="1" applyFill="1"/>
    <xf numFmtId="0" fontId="7" fillId="3" borderId="0" xfId="4" applyFont="1" applyFill="1"/>
    <xf numFmtId="0" fontId="6" fillId="3" borderId="0" xfId="4" applyFont="1" applyFill="1" applyAlignment="1">
      <alignment horizontal="right"/>
    </xf>
    <xf numFmtId="0" fontId="8" fillId="3" borderId="0" xfId="4" applyFont="1" applyFill="1"/>
    <xf numFmtId="0" fontId="7" fillId="3" borderId="0" xfId="4" applyFont="1" applyFill="1" applyAlignment="1">
      <alignment horizontal="right"/>
    </xf>
    <xf numFmtId="0" fontId="8" fillId="3" borderId="0" xfId="4" applyFont="1" applyFill="1" applyAlignment="1">
      <alignment horizontal="left" vertical="top"/>
    </xf>
    <xf numFmtId="0" fontId="6" fillId="0" borderId="0" xfId="4" applyFont="1" applyAlignment="1">
      <alignment horizontal="left" vertical="top"/>
    </xf>
    <xf numFmtId="0" fontId="7" fillId="3" borderId="0" xfId="4" applyFont="1" applyFill="1" applyAlignment="1">
      <alignment horizontal="left"/>
    </xf>
    <xf numFmtId="0" fontId="8" fillId="3" borderId="0" xfId="4" applyFont="1" applyFill="1" applyAlignment="1">
      <alignment horizontal="left"/>
    </xf>
    <xf numFmtId="0" fontId="11" fillId="3" borderId="19" xfId="4" applyFont="1" applyFill="1" applyBorder="1"/>
    <xf numFmtId="0" fontId="62" fillId="3" borderId="19" xfId="4" applyFill="1" applyBorder="1"/>
    <xf numFmtId="0" fontId="6" fillId="3" borderId="19" xfId="4" applyFont="1" applyFill="1" applyBorder="1"/>
    <xf numFmtId="0" fontId="3" fillId="3" borderId="37" xfId="4" applyFont="1" applyFill="1" applyBorder="1"/>
    <xf numFmtId="0" fontId="6" fillId="5" borderId="0" xfId="4" applyFont="1" applyFill="1"/>
    <xf numFmtId="0" fontId="8" fillId="5" borderId="0" xfId="4" applyFont="1" applyFill="1"/>
    <xf numFmtId="0" fontId="7" fillId="5" borderId="0" xfId="4" applyFont="1" applyFill="1" applyAlignment="1">
      <alignment horizontal="right"/>
    </xf>
    <xf numFmtId="0" fontId="7" fillId="5" borderId="0" xfId="4" applyFont="1" applyFill="1"/>
    <xf numFmtId="0" fontId="6" fillId="5" borderId="0" xfId="4" applyFont="1" applyFill="1" applyAlignment="1">
      <alignment horizontal="right"/>
    </xf>
    <xf numFmtId="0" fontId="7" fillId="5" borderId="0" xfId="4" quotePrefix="1" applyFont="1" applyFill="1" applyAlignment="1">
      <alignment horizontal="center"/>
    </xf>
    <xf numFmtId="0" fontId="7" fillId="5" borderId="0" xfId="4" applyFont="1" applyFill="1" applyAlignment="1">
      <alignment horizontal="left" vertical="top"/>
    </xf>
    <xf numFmtId="0" fontId="6" fillId="5" borderId="0" xfId="4" applyFont="1" applyFill="1" applyAlignment="1">
      <alignment vertical="center"/>
    </xf>
    <xf numFmtId="0" fontId="7" fillId="5" borderId="0" xfId="4" applyFont="1" applyFill="1" applyAlignment="1">
      <alignment vertical="center"/>
    </xf>
    <xf numFmtId="0" fontId="8" fillId="5" borderId="0" xfId="4" applyFont="1" applyFill="1" applyAlignment="1">
      <alignment vertical="center"/>
    </xf>
    <xf numFmtId="3" fontId="15" fillId="5" borderId="0" xfId="4" applyNumberFormat="1" applyFont="1" applyFill="1" applyAlignment="1" applyProtection="1">
      <alignment horizontal="right" vertical="center"/>
      <protection locked="0"/>
    </xf>
    <xf numFmtId="0" fontId="7" fillId="3" borderId="0" xfId="4" quotePrefix="1" applyFont="1" applyFill="1" applyAlignment="1">
      <alignment horizontal="center"/>
    </xf>
    <xf numFmtId="0" fontId="8" fillId="5" borderId="0" xfId="4" applyFont="1" applyFill="1" applyAlignment="1">
      <alignment horizontal="left" vertical="top"/>
    </xf>
    <xf numFmtId="1" fontId="7" fillId="5" borderId="0" xfId="4" quotePrefix="1" applyNumberFormat="1" applyFont="1" applyFill="1" applyAlignment="1">
      <alignment horizontal="center"/>
    </xf>
    <xf numFmtId="0" fontId="6" fillId="5" borderId="0" xfId="4" applyFont="1" applyFill="1" applyAlignment="1">
      <alignment horizontal="left" vertical="top"/>
    </xf>
    <xf numFmtId="3" fontId="15" fillId="3" borderId="0" xfId="4" applyNumberFormat="1" applyFont="1" applyFill="1" applyAlignment="1" applyProtection="1">
      <alignment horizontal="right" vertical="center"/>
      <protection locked="0"/>
    </xf>
    <xf numFmtId="3" fontId="15" fillId="5" borderId="0" xfId="4" applyNumberFormat="1" applyFont="1" applyFill="1" applyAlignment="1" applyProtection="1">
      <alignment vertical="center"/>
      <protection locked="0"/>
    </xf>
    <xf numFmtId="0" fontId="7" fillId="5" borderId="0" xfId="4" applyFont="1" applyFill="1" applyAlignment="1">
      <alignment horizontal="left" vertical="center"/>
    </xf>
    <xf numFmtId="0" fontId="6" fillId="5" borderId="20" xfId="4" applyFont="1" applyFill="1" applyBorder="1"/>
    <xf numFmtId="0" fontId="7" fillId="3" borderId="0" xfId="4" applyFont="1" applyFill="1" applyAlignment="1">
      <alignment vertical="center"/>
    </xf>
    <xf numFmtId="0" fontId="42" fillId="3" borderId="0" xfId="4" applyFont="1" applyFill="1" applyAlignment="1">
      <alignment horizontal="left" readingOrder="2"/>
    </xf>
    <xf numFmtId="0" fontId="8" fillId="3" borderId="0" xfId="4" applyFont="1" applyFill="1" applyAlignment="1">
      <alignment vertical="center"/>
    </xf>
    <xf numFmtId="0" fontId="6" fillId="3" borderId="0" xfId="4" applyFont="1" applyFill="1" applyAlignment="1">
      <alignment horizontal="right" vertical="center"/>
    </xf>
    <xf numFmtId="3" fontId="6" fillId="5" borderId="0" xfId="4" applyNumberFormat="1" applyFont="1" applyFill="1" applyAlignment="1" applyProtection="1">
      <alignment horizontal="right" vertical="center"/>
      <protection locked="0"/>
    </xf>
    <xf numFmtId="3" fontId="6" fillId="3" borderId="0" xfId="4" applyNumberFormat="1" applyFont="1" applyFill="1" applyAlignment="1" applyProtection="1">
      <alignment horizontal="right" vertical="center"/>
      <protection locked="0"/>
    </xf>
    <xf numFmtId="3" fontId="6" fillId="5" borderId="0" xfId="4" applyNumberFormat="1" applyFont="1" applyFill="1" applyAlignment="1" applyProtection="1">
      <alignment vertical="center"/>
      <protection locked="0"/>
    </xf>
    <xf numFmtId="0" fontId="11" fillId="5" borderId="0" xfId="4" applyFont="1" applyFill="1" applyAlignment="1">
      <alignment vertical="top"/>
    </xf>
    <xf numFmtId="0" fontId="23" fillId="5" borderId="0" xfId="4" applyFont="1" applyFill="1"/>
    <xf numFmtId="0" fontId="62" fillId="5" borderId="0" xfId="4" applyFill="1"/>
    <xf numFmtId="0" fontId="11" fillId="5" borderId="0" xfId="4" applyFont="1" applyFill="1" applyAlignment="1">
      <alignment vertical="center"/>
    </xf>
    <xf numFmtId="0" fontId="62" fillId="5" borderId="0" xfId="4" applyFill="1" applyAlignment="1">
      <alignment horizontal="right" vertical="center"/>
    </xf>
    <xf numFmtId="0" fontId="62" fillId="5" borderId="0" xfId="4" applyFill="1" applyAlignment="1">
      <alignment horizontal="left" vertical="center"/>
    </xf>
    <xf numFmtId="0" fontId="11" fillId="5" borderId="0" xfId="4" applyFont="1" applyFill="1" applyAlignment="1">
      <alignment horizontal="left" vertical="center"/>
    </xf>
    <xf numFmtId="0" fontId="6" fillId="3" borderId="0" xfId="4" applyFont="1" applyFill="1" applyAlignment="1">
      <alignment vertical="center"/>
    </xf>
    <xf numFmtId="0" fontId="6" fillId="0" borderId="19" xfId="0" applyFont="1" applyBorder="1"/>
    <xf numFmtId="0" fontId="62" fillId="0" borderId="0" xfId="0" applyFont="1"/>
    <xf numFmtId="3" fontId="15" fillId="0" borderId="0" xfId="0" applyNumberFormat="1" applyFont="1" applyAlignment="1" applyProtection="1">
      <alignment vertical="center"/>
      <protection locked="0"/>
    </xf>
    <xf numFmtId="0" fontId="7" fillId="0" borderId="0" xfId="26" applyFont="1" applyAlignment="1">
      <alignment horizontal="center" vertical="center"/>
    </xf>
    <xf numFmtId="0" fontId="3" fillId="0" borderId="0" xfId="26" applyFont="1" applyAlignment="1">
      <alignment vertical="center"/>
    </xf>
    <xf numFmtId="0" fontId="6" fillId="0" borderId="21" xfId="4" applyFont="1" applyBorder="1" applyAlignment="1">
      <alignment horizontal="center"/>
    </xf>
    <xf numFmtId="0" fontId="6" fillId="0" borderId="31" xfId="4" applyFont="1" applyBorder="1" applyAlignment="1">
      <alignment horizontal="right"/>
    </xf>
    <xf numFmtId="0" fontId="6" fillId="0" borderId="20" xfId="4" applyFont="1" applyBorder="1" applyAlignment="1">
      <alignment horizontal="right"/>
    </xf>
    <xf numFmtId="0" fontId="18" fillId="0" borderId="0" xfId="0" applyFont="1" applyAlignment="1">
      <alignment vertical="center"/>
    </xf>
    <xf numFmtId="0" fontId="18" fillId="4" borderId="0" xfId="0" applyFont="1" applyFill="1" applyAlignment="1">
      <alignment horizontal="left"/>
    </xf>
    <xf numFmtId="0" fontId="18" fillId="4" borderId="0" xfId="0" applyFont="1" applyFill="1" applyAlignment="1">
      <alignment vertical="top" wrapText="1"/>
    </xf>
    <xf numFmtId="0" fontId="71" fillId="4" borderId="0" xfId="0" applyFont="1" applyFill="1" applyAlignment="1">
      <alignment vertical="center"/>
    </xf>
    <xf numFmtId="0" fontId="72" fillId="4" borderId="0" xfId="0" applyFont="1" applyFill="1"/>
    <xf numFmtId="0" fontId="18" fillId="4" borderId="0" xfId="0" applyFont="1" applyFill="1"/>
    <xf numFmtId="0" fontId="62" fillId="4" borderId="0" xfId="0" applyFont="1" applyFill="1" applyAlignment="1">
      <alignment horizontal="justify" wrapText="1"/>
    </xf>
    <xf numFmtId="0" fontId="62" fillId="4" borderId="0" xfId="0" applyFont="1" applyFill="1" applyAlignment="1">
      <alignment wrapText="1"/>
    </xf>
    <xf numFmtId="0" fontId="15" fillId="4" borderId="0" xfId="0" applyFont="1" applyFill="1" applyAlignment="1">
      <alignment horizontal="center" vertical="center"/>
    </xf>
    <xf numFmtId="0" fontId="7" fillId="4" borderId="0" xfId="0" applyFont="1" applyFill="1" applyAlignment="1">
      <alignment vertical="top" wrapText="1"/>
    </xf>
    <xf numFmtId="0" fontId="3" fillId="0" borderId="0" xfId="11" applyFont="1" applyAlignment="1">
      <alignment vertical="center" wrapText="1"/>
    </xf>
    <xf numFmtId="0" fontId="11" fillId="0" borderId="0" xfId="11" applyFont="1" applyAlignment="1">
      <alignment vertical="top" wrapText="1"/>
    </xf>
    <xf numFmtId="0" fontId="50" fillId="0" borderId="0" xfId="2" applyFill="1" applyBorder="1" applyAlignment="1" applyProtection="1">
      <alignment vertical="center" wrapText="1"/>
    </xf>
    <xf numFmtId="0" fontId="9" fillId="0" borderId="30" xfId="4" applyFont="1" applyBorder="1" applyAlignment="1">
      <alignment vertical="center" wrapText="1"/>
    </xf>
    <xf numFmtId="0" fontId="82" fillId="0" borderId="0" xfId="4" applyFont="1"/>
    <xf numFmtId="0" fontId="76" fillId="0" borderId="0" xfId="4" applyFont="1" applyAlignment="1">
      <alignment vertical="top"/>
    </xf>
    <xf numFmtId="0" fontId="6" fillId="0" borderId="40" xfId="4" applyFont="1" applyBorder="1"/>
    <xf numFmtId="0" fontId="7" fillId="0" borderId="40" xfId="4" applyFont="1" applyBorder="1"/>
    <xf numFmtId="0" fontId="14" fillId="0" borderId="0" xfId="4" applyFont="1" applyAlignment="1">
      <alignment horizontal="right" vertical="top"/>
    </xf>
    <xf numFmtId="0" fontId="9" fillId="8" borderId="0" xfId="4" applyFont="1" applyFill="1" applyAlignment="1">
      <alignment vertical="center" wrapText="1"/>
    </xf>
    <xf numFmtId="0" fontId="10" fillId="2" borderId="0" xfId="4" applyFont="1" applyFill="1" applyAlignment="1">
      <alignment horizontal="center" vertical="center"/>
    </xf>
    <xf numFmtId="0" fontId="7" fillId="0" borderId="25" xfId="4" applyFont="1" applyBorder="1" applyAlignment="1">
      <alignment wrapText="1"/>
    </xf>
    <xf numFmtId="0" fontId="6" fillId="0" borderId="0" xfId="4" quotePrefix="1" applyFont="1" applyAlignment="1">
      <alignment horizontal="right" vertical="center" wrapText="1"/>
    </xf>
    <xf numFmtId="0" fontId="8" fillId="0" borderId="25" xfId="4" applyFont="1" applyBorder="1" applyAlignment="1">
      <alignment horizontal="center" wrapText="1"/>
    </xf>
    <xf numFmtId="0" fontId="6" fillId="0" borderId="0" xfId="4" quotePrefix="1" applyFont="1" applyAlignment="1">
      <alignment horizontal="right" vertical="center"/>
    </xf>
    <xf numFmtId="0" fontId="12" fillId="0" borderId="0" xfId="4" applyFont="1" applyAlignment="1">
      <alignment vertical="center"/>
    </xf>
    <xf numFmtId="0" fontId="5" fillId="0" borderId="25" xfId="4" applyFont="1" applyBorder="1"/>
    <xf numFmtId="0" fontId="15" fillId="0" borderId="0" xfId="4" applyFont="1" applyAlignment="1">
      <alignment vertical="center"/>
    </xf>
    <xf numFmtId="0" fontId="7" fillId="0" borderId="0" xfId="4" quotePrefix="1" applyFont="1" applyAlignment="1">
      <alignment horizontal="right" vertical="center"/>
    </xf>
    <xf numFmtId="0" fontId="6" fillId="0" borderId="49" xfId="4" applyFont="1" applyBorder="1" applyAlignment="1">
      <alignment horizontal="left" vertical="center"/>
    </xf>
    <xf numFmtId="0" fontId="6" fillId="0" borderId="49" xfId="4" applyFont="1" applyBorder="1" applyAlignment="1">
      <alignment horizontal="center" vertical="center"/>
    </xf>
    <xf numFmtId="0" fontId="6" fillId="0" borderId="49" xfId="4" applyFont="1" applyBorder="1" applyAlignment="1">
      <alignment vertical="center"/>
    </xf>
    <xf numFmtId="0" fontId="12" fillId="0" borderId="49" xfId="4" applyFont="1" applyBorder="1" applyAlignment="1">
      <alignment vertical="center"/>
    </xf>
    <xf numFmtId="0" fontId="9" fillId="0" borderId="49" xfId="4" applyFont="1" applyBorder="1" applyAlignment="1">
      <alignment horizontal="center" vertical="center"/>
    </xf>
    <xf numFmtId="0" fontId="5" fillId="0" borderId="49" xfId="4" applyFont="1" applyBorder="1"/>
    <xf numFmtId="0" fontId="6" fillId="0" borderId="21" xfId="4" applyFont="1" applyBorder="1"/>
    <xf numFmtId="0" fontId="6" fillId="2" borderId="0" xfId="4" applyFont="1" applyFill="1"/>
    <xf numFmtId="164" fontId="7" fillId="0" borderId="43" xfId="4" applyNumberFormat="1" applyFont="1" applyBorder="1" applyAlignment="1">
      <alignment horizontal="right" vertical="center"/>
    </xf>
    <xf numFmtId="0" fontId="6" fillId="0" borderId="43" xfId="4" applyFont="1" applyBorder="1" applyAlignment="1">
      <alignment horizontal="right"/>
    </xf>
    <xf numFmtId="0" fontId="6" fillId="0" borderId="25" xfId="4" applyFont="1" applyBorder="1"/>
    <xf numFmtId="0" fontId="7" fillId="0" borderId="43" xfId="4" applyFont="1" applyBorder="1" applyAlignment="1">
      <alignment horizontal="right" vertical="center"/>
    </xf>
    <xf numFmtId="0" fontId="5" fillId="0" borderId="31" xfId="11" applyFont="1" applyBorder="1"/>
    <xf numFmtId="0" fontId="5" fillId="0" borderId="30" xfId="11" applyFont="1" applyBorder="1"/>
    <xf numFmtId="0" fontId="5" fillId="0" borderId="43" xfId="11" applyFont="1" applyBorder="1"/>
    <xf numFmtId="0" fontId="23" fillId="0" borderId="43" xfId="11" applyFont="1" applyBorder="1"/>
    <xf numFmtId="0" fontId="5" fillId="0" borderId="25" xfId="11" applyFont="1" applyBorder="1"/>
    <xf numFmtId="0" fontId="3" fillId="0" borderId="43" xfId="11" applyFont="1" applyBorder="1" applyAlignment="1">
      <alignment vertical="center" wrapText="1"/>
    </xf>
    <xf numFmtId="0" fontId="3" fillId="0" borderId="25" xfId="11" applyFont="1" applyBorder="1" applyAlignment="1">
      <alignment vertical="center" wrapText="1"/>
    </xf>
    <xf numFmtId="0" fontId="11" fillId="0" borderId="43" xfId="11" applyFont="1" applyBorder="1" applyAlignment="1">
      <alignment vertical="top" wrapText="1"/>
    </xf>
    <xf numFmtId="0" fontId="11" fillId="0" borderId="25" xfId="11" applyFont="1" applyBorder="1" applyAlignment="1">
      <alignment vertical="top" wrapText="1"/>
    </xf>
    <xf numFmtId="0" fontId="50" fillId="0" borderId="43" xfId="2" applyFill="1" applyBorder="1" applyAlignment="1" applyProtection="1">
      <alignment vertical="center" wrapText="1"/>
    </xf>
    <xf numFmtId="0" fontId="50" fillId="0" borderId="25" xfId="2" applyFill="1" applyBorder="1" applyAlignment="1" applyProtection="1">
      <alignment vertical="center" wrapText="1"/>
    </xf>
    <xf numFmtId="0" fontId="11" fillId="0" borderId="31" xfId="11" applyFont="1" applyBorder="1" applyAlignment="1">
      <alignment horizontal="center" vertical="top" wrapText="1"/>
    </xf>
    <xf numFmtId="0" fontId="11" fillId="0" borderId="30" xfId="11" applyFont="1" applyBorder="1" applyAlignment="1">
      <alignment horizontal="center" vertical="top" wrapText="1"/>
    </xf>
    <xf numFmtId="0" fontId="11" fillId="0" borderId="37" xfId="11" applyFont="1" applyBorder="1" applyAlignment="1">
      <alignment horizontal="center" vertical="top" wrapText="1"/>
    </xf>
    <xf numFmtId="0" fontId="4" fillId="0" borderId="30" xfId="4" applyFont="1" applyBorder="1" applyAlignment="1">
      <alignment vertical="center"/>
    </xf>
    <xf numFmtId="0" fontId="4" fillId="0" borderId="37" xfId="4" applyFont="1" applyBorder="1" applyAlignment="1">
      <alignment vertical="center"/>
    </xf>
    <xf numFmtId="0" fontId="4" fillId="0" borderId="43" xfId="4" applyFont="1" applyBorder="1" applyAlignment="1">
      <alignment vertical="center"/>
    </xf>
    <xf numFmtId="0" fontId="4" fillId="0" borderId="25" xfId="4" applyFont="1" applyBorder="1" applyAlignment="1">
      <alignment vertical="center"/>
    </xf>
    <xf numFmtId="0" fontId="5" fillId="0" borderId="25" xfId="11" applyFont="1" applyBorder="1" applyAlignment="1">
      <alignment vertical="center"/>
    </xf>
    <xf numFmtId="0" fontId="23" fillId="0" borderId="25" xfId="11" applyFont="1" applyBorder="1" applyAlignment="1">
      <alignment vertical="center"/>
    </xf>
    <xf numFmtId="0" fontId="4" fillId="0" borderId="25" xfId="11" applyFont="1" applyBorder="1"/>
    <xf numFmtId="0" fontId="7" fillId="0" borderId="43" xfId="11" applyFont="1" applyBorder="1"/>
    <xf numFmtId="0" fontId="4" fillId="0" borderId="40" xfId="11" applyFont="1" applyBorder="1"/>
    <xf numFmtId="0" fontId="5" fillId="0" borderId="40" xfId="11" applyFont="1" applyBorder="1"/>
    <xf numFmtId="0" fontId="5" fillId="0" borderId="41" xfId="11" applyFont="1" applyBorder="1"/>
    <xf numFmtId="0" fontId="6" fillId="0" borderId="43" xfId="11" applyFont="1" applyBorder="1"/>
    <xf numFmtId="0" fontId="6" fillId="0" borderId="25" xfId="11" applyFont="1" applyBorder="1"/>
    <xf numFmtId="0" fontId="7" fillId="0" borderId="41" xfId="11" applyFont="1" applyBorder="1"/>
    <xf numFmtId="0" fontId="7" fillId="4" borderId="43" xfId="11" applyFont="1" applyFill="1" applyBorder="1" applyAlignment="1">
      <alignment horizontal="center" vertical="center" wrapText="1"/>
    </xf>
    <xf numFmtId="0" fontId="7" fillId="4" borderId="25" xfId="11" applyFont="1" applyFill="1" applyBorder="1" applyAlignment="1">
      <alignment horizontal="center" vertical="center" wrapText="1"/>
    </xf>
    <xf numFmtId="0" fontId="8" fillId="0" borderId="43" xfId="4" applyFont="1" applyBorder="1" applyAlignment="1">
      <alignment horizontal="center" vertical="top"/>
    </xf>
    <xf numFmtId="0" fontId="8" fillId="0" borderId="25" xfId="4" applyFont="1" applyBorder="1" applyAlignment="1">
      <alignment horizontal="center" vertical="center" wrapText="1"/>
    </xf>
    <xf numFmtId="0" fontId="8" fillId="4" borderId="20" xfId="11" applyFont="1" applyFill="1" applyBorder="1" applyAlignment="1">
      <alignment horizontal="center" vertical="center" wrapText="1"/>
    </xf>
    <xf numFmtId="0" fontId="6" fillId="0" borderId="40" xfId="4" applyFont="1" applyBorder="1" applyAlignment="1">
      <alignment horizontal="center" vertical="center" wrapText="1"/>
    </xf>
    <xf numFmtId="0" fontId="8" fillId="4" borderId="40" xfId="11" applyFont="1" applyFill="1" applyBorder="1" applyAlignment="1">
      <alignment horizontal="center" vertical="center" wrapText="1"/>
    </xf>
    <xf numFmtId="0" fontId="6" fillId="0" borderId="41" xfId="4" applyFont="1" applyBorder="1" applyAlignment="1">
      <alignment horizontal="center" vertical="center" wrapText="1"/>
    </xf>
    <xf numFmtId="0" fontId="11" fillId="0" borderId="0" xfId="11" applyFont="1" applyAlignment="1">
      <alignment horizontal="center" vertical="top" wrapText="1"/>
    </xf>
    <xf numFmtId="0" fontId="11" fillId="0" borderId="43" xfId="11" applyFont="1" applyBorder="1" applyAlignment="1">
      <alignment horizontal="center" vertical="top" wrapText="1"/>
    </xf>
    <xf numFmtId="0" fontId="8" fillId="0" borderId="0" xfId="4" applyFont="1" applyAlignment="1">
      <alignment horizontal="center" vertical="center"/>
    </xf>
    <xf numFmtId="0" fontId="7" fillId="0" borderId="0" xfId="25" applyFont="1" applyAlignment="1">
      <alignment horizontal="right" vertical="center"/>
    </xf>
    <xf numFmtId="0" fontId="7" fillId="0" borderId="0" xfId="4" quotePrefix="1" applyFont="1" applyAlignment="1">
      <alignment horizontal="right"/>
    </xf>
    <xf numFmtId="0" fontId="7" fillId="0" borderId="0" xfId="4" applyFont="1" applyAlignment="1">
      <alignment horizontal="right"/>
    </xf>
    <xf numFmtId="0" fontId="8" fillId="0" borderId="0" xfId="4" applyFont="1" applyAlignment="1">
      <alignment horizontal="center" vertical="top"/>
    </xf>
    <xf numFmtId="0" fontId="7" fillId="4" borderId="0" xfId="4" applyFont="1" applyFill="1" applyAlignment="1">
      <alignment horizontal="center" wrapText="1"/>
    </xf>
    <xf numFmtId="0" fontId="9" fillId="4" borderId="0" xfId="4" applyFont="1" applyFill="1" applyAlignment="1">
      <alignment horizontal="center" wrapText="1"/>
    </xf>
    <xf numFmtId="0" fontId="7" fillId="4" borderId="0" xfId="4" applyFont="1" applyFill="1" applyAlignment="1">
      <alignment horizontal="center"/>
    </xf>
    <xf numFmtId="0" fontId="10" fillId="4" borderId="0" xfId="4" applyFont="1" applyFill="1" applyAlignment="1">
      <alignment horizontal="left" vertical="center" wrapText="1"/>
    </xf>
    <xf numFmtId="0" fontId="8" fillId="4" borderId="0" xfId="4" applyFont="1" applyFill="1" applyAlignment="1">
      <alignment horizontal="center"/>
    </xf>
    <xf numFmtId="0" fontId="3" fillId="0" borderId="0" xfId="4" applyFont="1" applyAlignment="1">
      <alignment horizontal="center" vertical="center"/>
    </xf>
    <xf numFmtId="0" fontId="11" fillId="0" borderId="0" xfId="4" applyFont="1" applyAlignment="1">
      <alignment horizontal="center" vertical="center"/>
    </xf>
    <xf numFmtId="0" fontId="5" fillId="0" borderId="0" xfId="4" applyFont="1" applyAlignment="1">
      <alignment horizontal="center" vertical="center"/>
    </xf>
    <xf numFmtId="0" fontId="15" fillId="0" borderId="0" xfId="4" applyFont="1" applyAlignment="1" applyProtection="1">
      <alignment horizontal="right" vertical="center"/>
      <protection locked="0"/>
    </xf>
    <xf numFmtId="0" fontId="5" fillId="4" borderId="0" xfId="4" applyFont="1" applyFill="1" applyAlignment="1">
      <alignment horizontal="center" vertical="center"/>
    </xf>
    <xf numFmtId="0" fontId="17" fillId="0" borderId="0" xfId="4" applyFont="1" applyAlignment="1">
      <alignment horizontal="center" vertical="center" wrapText="1"/>
    </xf>
    <xf numFmtId="0" fontId="7" fillId="4" borderId="1" xfId="4" applyFont="1" applyFill="1" applyBorder="1" applyAlignment="1">
      <alignment horizontal="center" vertical="center"/>
    </xf>
    <xf numFmtId="0" fontId="7" fillId="4" borderId="0" xfId="0" quotePrefix="1" applyFont="1" applyFill="1" applyAlignment="1">
      <alignment horizontal="center" vertical="center"/>
    </xf>
    <xf numFmtId="0" fontId="8" fillId="4" borderId="0" xfId="0" applyFont="1" applyFill="1" applyAlignment="1">
      <alignment horizontal="left" vertical="top" wrapText="1"/>
    </xf>
    <xf numFmtId="0" fontId="7" fillId="4" borderId="0" xfId="0" applyFont="1" applyFill="1" applyAlignment="1">
      <alignment horizontal="center" vertical="center"/>
    </xf>
    <xf numFmtId="0" fontId="7" fillId="4" borderId="0" xfId="0" applyFont="1" applyFill="1" applyAlignment="1">
      <alignment horizontal="center"/>
    </xf>
    <xf numFmtId="0" fontId="6" fillId="4" borderId="0" xfId="0" applyFont="1" applyFill="1" applyAlignment="1">
      <alignment horizontal="center" vertical="center"/>
    </xf>
    <xf numFmtId="0" fontId="6" fillId="4" borderId="0" xfId="0" applyFont="1" applyFill="1" applyAlignment="1">
      <alignment horizontal="left" vertical="center"/>
    </xf>
    <xf numFmtId="0" fontId="7" fillId="4" borderId="0" xfId="0" applyFont="1" applyFill="1" applyAlignment="1">
      <alignment horizontal="right"/>
    </xf>
    <xf numFmtId="3" fontId="6" fillId="4" borderId="0" xfId="0" applyNumberFormat="1" applyFont="1" applyFill="1" applyAlignment="1" applyProtection="1">
      <alignment horizontal="left" vertical="center"/>
      <protection locked="0"/>
    </xf>
    <xf numFmtId="3" fontId="15" fillId="4" borderId="0" xfId="0" applyNumberFormat="1" applyFont="1" applyFill="1" applyAlignment="1" applyProtection="1">
      <alignment horizontal="right" vertical="center"/>
      <protection locked="0"/>
    </xf>
    <xf numFmtId="0" fontId="8" fillId="4" borderId="0" xfId="0" applyFont="1" applyFill="1" applyAlignment="1">
      <alignment horizontal="center" vertical="center"/>
    </xf>
    <xf numFmtId="0" fontId="7" fillId="3" borderId="0" xfId="4" applyFont="1" applyFill="1" applyAlignment="1">
      <alignment horizontal="center"/>
    </xf>
    <xf numFmtId="0" fontId="7" fillId="3" borderId="0" xfId="4" applyFont="1" applyFill="1" applyAlignment="1">
      <alignment horizontal="center" vertical="center"/>
    </xf>
    <xf numFmtId="0" fontId="8" fillId="3" borderId="0" xfId="4" applyFont="1" applyFill="1" applyAlignment="1">
      <alignment horizontal="center"/>
    </xf>
    <xf numFmtId="0" fontId="7" fillId="5" borderId="0" xfId="4" applyFont="1" applyFill="1" applyAlignment="1">
      <alignment horizontal="center" vertical="center"/>
    </xf>
    <xf numFmtId="0" fontId="8" fillId="5" borderId="0" xfId="4" applyFont="1" applyFill="1" applyAlignment="1">
      <alignment horizontal="center" vertical="center"/>
    </xf>
    <xf numFmtId="0" fontId="7" fillId="5" borderId="0" xfId="4" quotePrefix="1" applyFont="1" applyFill="1" applyAlignment="1">
      <alignment horizontal="center" vertical="center"/>
    </xf>
    <xf numFmtId="0" fontId="8" fillId="5" borderId="0" xfId="4" applyFont="1" applyFill="1" applyAlignment="1">
      <alignment horizontal="center"/>
    </xf>
    <xf numFmtId="0" fontId="7" fillId="5" borderId="0" xfId="4" applyFont="1" applyFill="1" applyAlignment="1">
      <alignment horizontal="center"/>
    </xf>
    <xf numFmtId="0" fontId="7" fillId="3" borderId="0" xfId="4" applyFont="1" applyFill="1" applyAlignment="1">
      <alignment horizontal="left" vertical="top"/>
    </xf>
    <xf numFmtId="0" fontId="7" fillId="5" borderId="0" xfId="4" applyFont="1" applyFill="1" applyAlignment="1">
      <alignment horizontal="left"/>
    </xf>
    <xf numFmtId="0" fontId="7" fillId="5" borderId="0" xfId="4" quotePrefix="1" applyFont="1" applyFill="1" applyAlignment="1">
      <alignment horizontal="right" vertical="center"/>
    </xf>
    <xf numFmtId="0" fontId="7" fillId="5" borderId="0" xfId="4" applyFont="1" applyFill="1" applyAlignment="1">
      <alignment horizontal="right" vertical="center"/>
    </xf>
    <xf numFmtId="0" fontId="7" fillId="3" borderId="0" xfId="4" applyFont="1" applyFill="1" applyAlignment="1">
      <alignment horizontal="right" vertical="center"/>
    </xf>
    <xf numFmtId="0" fontId="7" fillId="0" borderId="0" xfId="0" applyFont="1" applyAlignment="1">
      <alignment horizontal="right" vertical="top"/>
    </xf>
    <xf numFmtId="0" fontId="7" fillId="0" borderId="0" xfId="0" applyFont="1" applyAlignment="1">
      <alignment horizontal="left" vertical="center"/>
    </xf>
    <xf numFmtId="0" fontId="7" fillId="0" borderId="25" xfId="4" applyFont="1" applyBorder="1" applyAlignment="1">
      <alignment horizontal="center"/>
    </xf>
    <xf numFmtId="0" fontId="6" fillId="0" borderId="20" xfId="4" applyFont="1" applyBorder="1" applyAlignment="1">
      <alignment horizontal="center"/>
    </xf>
    <xf numFmtId="0" fontId="8" fillId="0" borderId="40" xfId="4" applyFont="1" applyBorder="1" applyAlignment="1" applyProtection="1">
      <alignment horizontal="left"/>
      <protection locked="0"/>
    </xf>
    <xf numFmtId="0" fontId="7" fillId="0" borderId="40" xfId="4" applyFont="1" applyBorder="1" applyAlignment="1">
      <alignment vertical="center" wrapText="1"/>
    </xf>
    <xf numFmtId="0" fontId="6" fillId="0" borderId="40" xfId="4" applyFont="1" applyBorder="1" applyAlignment="1">
      <alignment vertical="center"/>
    </xf>
    <xf numFmtId="0" fontId="4" fillId="0" borderId="40" xfId="4" applyFont="1" applyBorder="1" applyAlignment="1">
      <alignment horizontal="center" vertical="center"/>
    </xf>
    <xf numFmtId="0" fontId="35" fillId="0" borderId="40" xfId="4" applyFont="1" applyBorder="1" applyAlignment="1">
      <alignment horizontal="center"/>
    </xf>
    <xf numFmtId="0" fontId="14" fillId="0" borderId="40" xfId="4" applyFont="1" applyBorder="1" applyAlignment="1">
      <alignment horizontal="center" vertical="center"/>
    </xf>
    <xf numFmtId="0" fontId="7" fillId="0" borderId="40" xfId="4" applyFont="1" applyBorder="1" applyAlignment="1">
      <alignment horizontal="center" vertical="center"/>
    </xf>
    <xf numFmtId="0" fontId="7" fillId="0" borderId="40" xfId="4" applyFont="1" applyBorder="1" applyAlignment="1">
      <alignment vertical="center"/>
    </xf>
    <xf numFmtId="0" fontId="15" fillId="0" borderId="40" xfId="4" applyFont="1" applyBorder="1" applyAlignment="1" applyProtection="1">
      <alignment vertical="center"/>
      <protection locked="0"/>
    </xf>
    <xf numFmtId="0" fontId="15" fillId="0" borderId="41" xfId="4" applyFont="1" applyBorder="1" applyAlignment="1" applyProtection="1">
      <alignment horizontal="center" vertical="center"/>
      <protection locked="0"/>
    </xf>
    <xf numFmtId="0" fontId="9" fillId="0" borderId="37" xfId="4" applyFont="1" applyBorder="1" applyAlignment="1">
      <alignment vertical="center" wrapText="1"/>
    </xf>
    <xf numFmtId="0" fontId="7" fillId="0" borderId="0" xfId="4" applyFont="1" applyAlignment="1">
      <alignment horizontal="center" wrapText="1"/>
    </xf>
    <xf numFmtId="0" fontId="8" fillId="0" borderId="0" xfId="4" applyFont="1" applyAlignment="1">
      <alignment horizontal="center" vertical="top" wrapText="1"/>
    </xf>
    <xf numFmtId="0" fontId="7" fillId="0" borderId="30" xfId="4" applyFont="1" applyBorder="1"/>
    <xf numFmtId="0" fontId="7" fillId="0" borderId="31" xfId="4" applyFont="1" applyBorder="1" applyAlignment="1">
      <alignment horizontal="center"/>
    </xf>
    <xf numFmtId="0" fontId="7" fillId="0" borderId="37" xfId="4" applyFont="1" applyBorder="1" applyAlignment="1">
      <alignment horizontal="center" vertical="center" wrapText="1"/>
    </xf>
    <xf numFmtId="0" fontId="6" fillId="0" borderId="37" xfId="4" applyFont="1" applyBorder="1"/>
    <xf numFmtId="0" fontId="3" fillId="0" borderId="43" xfId="4" applyFont="1" applyBorder="1" applyAlignment="1">
      <alignment horizontal="right" vertical="center"/>
    </xf>
    <xf numFmtId="164" fontId="8" fillId="0" borderId="43" xfId="4" applyNumberFormat="1" applyFont="1" applyBorder="1" applyAlignment="1">
      <alignment horizontal="right" vertical="center"/>
    </xf>
    <xf numFmtId="164" fontId="7" fillId="0" borderId="43" xfId="4" applyNumberFormat="1" applyFont="1" applyBorder="1" applyAlignment="1">
      <alignment horizontal="right"/>
    </xf>
    <xf numFmtId="0" fontId="6" fillId="0" borderId="41" xfId="4" applyFont="1" applyBorder="1"/>
    <xf numFmtId="0" fontId="6" fillId="0" borderId="30" xfId="4" applyFont="1" applyBorder="1" applyAlignment="1">
      <alignment horizontal="right"/>
    </xf>
    <xf numFmtId="0" fontId="62" fillId="0" borderId="30" xfId="4" applyBorder="1" applyAlignment="1">
      <alignment horizontal="center" vertical="center" wrapText="1"/>
    </xf>
    <xf numFmtId="0" fontId="10" fillId="0" borderId="30" xfId="4" applyFont="1" applyBorder="1" applyAlignment="1">
      <alignment horizontal="left" wrapText="1"/>
    </xf>
    <xf numFmtId="0" fontId="11" fillId="0" borderId="43" xfId="4" applyFont="1" applyBorder="1" applyAlignment="1">
      <alignment horizontal="right" vertical="center"/>
    </xf>
    <xf numFmtId="0" fontId="13" fillId="0" borderId="25" xfId="4" applyFont="1" applyBorder="1" applyAlignment="1">
      <alignment vertical="center" wrapText="1"/>
    </xf>
    <xf numFmtId="3" fontId="28" fillId="0" borderId="25" xfId="4" applyNumberFormat="1" applyFont="1" applyBorder="1" applyAlignment="1" applyProtection="1">
      <alignment horizontal="right" vertical="center"/>
      <protection locked="0"/>
    </xf>
    <xf numFmtId="0" fontId="28" fillId="0" borderId="25" xfId="4" applyFont="1" applyBorder="1" applyAlignment="1">
      <alignment horizontal="center" vertical="center"/>
    </xf>
    <xf numFmtId="0" fontId="7" fillId="0" borderId="43" xfId="4" applyFont="1" applyBorder="1" applyAlignment="1">
      <alignment horizontal="right"/>
    </xf>
    <xf numFmtId="0" fontId="8" fillId="0" borderId="43" xfId="4" applyFont="1" applyBorder="1" applyAlignment="1">
      <alignment horizontal="right"/>
    </xf>
    <xf numFmtId="0" fontId="41" fillId="0" borderId="0" xfId="4" applyFont="1" applyAlignment="1">
      <alignment horizontal="left"/>
    </xf>
    <xf numFmtId="0" fontId="42" fillId="0" borderId="0" xfId="4" applyFont="1" applyAlignment="1">
      <alignment horizontal="left"/>
    </xf>
    <xf numFmtId="0" fontId="43" fillId="0" borderId="0" xfId="4" applyFont="1" applyAlignment="1">
      <alignment horizontal="center" vertical="center"/>
    </xf>
    <xf numFmtId="0" fontId="41" fillId="0" borderId="0" xfId="4" applyFont="1" applyAlignment="1">
      <alignment horizontal="center" vertical="center"/>
    </xf>
    <xf numFmtId="0" fontId="45" fillId="0" borderId="0" xfId="4" applyFont="1" applyAlignment="1">
      <alignment horizontal="center" vertical="center"/>
    </xf>
    <xf numFmtId="0" fontId="42" fillId="0" borderId="0" xfId="4" applyFont="1" applyAlignment="1">
      <alignment horizontal="center" vertical="center"/>
    </xf>
    <xf numFmtId="0" fontId="46" fillId="0" borderId="0" xfId="4" applyFont="1" applyAlignment="1">
      <alignment horizontal="center" vertical="center"/>
    </xf>
    <xf numFmtId="0" fontId="62" fillId="0" borderId="25" xfId="4" applyBorder="1" applyProtection="1">
      <protection locked="0"/>
    </xf>
    <xf numFmtId="0" fontId="6" fillId="0" borderId="60" xfId="4" applyFont="1" applyBorder="1" applyAlignment="1">
      <alignment horizontal="right"/>
    </xf>
    <xf numFmtId="0" fontId="8" fillId="0" borderId="40" xfId="4" applyFont="1" applyBorder="1"/>
    <xf numFmtId="0" fontId="6" fillId="0" borderId="45" xfId="4" applyFont="1" applyBorder="1"/>
    <xf numFmtId="0" fontId="8" fillId="0" borderId="45" xfId="4" applyFont="1" applyBorder="1"/>
    <xf numFmtId="0" fontId="10" fillId="0" borderId="45" xfId="4" applyFont="1" applyBorder="1" applyAlignment="1" applyProtection="1">
      <alignment horizontal="center" vertical="center"/>
      <protection locked="0"/>
    </xf>
    <xf numFmtId="0" fontId="62" fillId="0" borderId="53" xfId="4" applyBorder="1" applyProtection="1">
      <protection locked="0"/>
    </xf>
    <xf numFmtId="0" fontId="8" fillId="0" borderId="30" xfId="4" applyFont="1" applyBorder="1"/>
    <xf numFmtId="0" fontId="9" fillId="4" borderId="31" xfId="4" applyFont="1" applyFill="1" applyBorder="1"/>
    <xf numFmtId="0" fontId="3" fillId="4" borderId="30" xfId="4" applyFont="1" applyFill="1" applyBorder="1"/>
    <xf numFmtId="0" fontId="6" fillId="4" borderId="30" xfId="4" applyFont="1" applyFill="1" applyBorder="1"/>
    <xf numFmtId="0" fontId="6" fillId="0" borderId="43" xfId="4" applyFont="1" applyBorder="1"/>
    <xf numFmtId="0" fontId="25" fillId="4" borderId="43" xfId="4" applyFont="1" applyFill="1" applyBorder="1"/>
    <xf numFmtId="0" fontId="10" fillId="4" borderId="79" xfId="4" applyFont="1" applyFill="1" applyBorder="1"/>
    <xf numFmtId="0" fontId="13" fillId="4" borderId="79" xfId="4" applyFont="1" applyFill="1" applyBorder="1" applyAlignment="1">
      <alignment vertical="center" wrapText="1"/>
    </xf>
    <xf numFmtId="0" fontId="6" fillId="4" borderId="83" xfId="4" applyFont="1" applyFill="1" applyBorder="1"/>
    <xf numFmtId="0" fontId="6" fillId="4" borderId="84" xfId="4" applyFont="1" applyFill="1" applyBorder="1"/>
    <xf numFmtId="0" fontId="6" fillId="4" borderId="89" xfId="4" applyFont="1" applyFill="1" applyBorder="1"/>
    <xf numFmtId="0" fontId="7" fillId="4" borderId="79" xfId="4" applyFont="1" applyFill="1" applyBorder="1"/>
    <xf numFmtId="0" fontId="6" fillId="4" borderId="79" xfId="4" applyFont="1" applyFill="1" applyBorder="1" applyAlignment="1">
      <alignment horizontal="center"/>
    </xf>
    <xf numFmtId="0" fontId="8" fillId="4" borderId="60" xfId="4" applyFont="1" applyFill="1" applyBorder="1"/>
    <xf numFmtId="0" fontId="8" fillId="4" borderId="79" xfId="4" applyFont="1" applyFill="1" applyBorder="1"/>
    <xf numFmtId="0" fontId="7" fillId="0" borderId="79" xfId="4" applyFont="1" applyBorder="1" applyAlignment="1">
      <alignment vertical="center"/>
    </xf>
    <xf numFmtId="0" fontId="5" fillId="0" borderId="31" xfId="4" applyFont="1" applyBorder="1"/>
    <xf numFmtId="0" fontId="5" fillId="0" borderId="37" xfId="4" applyFont="1" applyBorder="1"/>
    <xf numFmtId="0" fontId="6" fillId="0" borderId="79" xfId="4" applyFont="1" applyBorder="1"/>
    <xf numFmtId="0" fontId="23" fillId="0" borderId="25" xfId="4" applyFont="1" applyBorder="1"/>
    <xf numFmtId="0" fontId="6" fillId="4" borderId="79" xfId="4" applyFont="1" applyFill="1" applyBorder="1"/>
    <xf numFmtId="0" fontId="6" fillId="4" borderId="20" xfId="4" applyFont="1" applyFill="1" applyBorder="1"/>
    <xf numFmtId="0" fontId="6" fillId="4" borderId="40" xfId="4" applyFont="1" applyFill="1" applyBorder="1"/>
    <xf numFmtId="0" fontId="8" fillId="4" borderId="40" xfId="4" applyFont="1" applyFill="1" applyBorder="1" applyAlignment="1">
      <alignment vertical="center"/>
    </xf>
    <xf numFmtId="0" fontId="8" fillId="4" borderId="40" xfId="4" applyFont="1" applyFill="1" applyBorder="1"/>
    <xf numFmtId="0" fontId="14" fillId="4" borderId="40" xfId="4" applyFont="1" applyFill="1" applyBorder="1"/>
    <xf numFmtId="0" fontId="7" fillId="0" borderId="40" xfId="4" applyFont="1" applyBorder="1" applyAlignment="1">
      <alignment horizontal="center" vertical="top"/>
    </xf>
    <xf numFmtId="0" fontId="15" fillId="0" borderId="40" xfId="4" applyFont="1" applyBorder="1" applyAlignment="1">
      <alignment horizontal="center" vertical="center"/>
    </xf>
    <xf numFmtId="0" fontId="5" fillId="0" borderId="40" xfId="4" applyFont="1" applyBorder="1" applyAlignment="1">
      <alignment horizontal="center" vertical="center"/>
    </xf>
    <xf numFmtId="0" fontId="5" fillId="4" borderId="40" xfId="4" applyFont="1" applyFill="1" applyBorder="1" applyAlignment="1">
      <alignment horizontal="center" vertical="center"/>
    </xf>
    <xf numFmtId="0" fontId="5" fillId="0" borderId="41" xfId="4" applyFont="1" applyBorder="1"/>
    <xf numFmtId="0" fontId="8" fillId="4" borderId="30" xfId="4" applyFont="1" applyFill="1" applyBorder="1" applyAlignment="1">
      <alignment vertical="center"/>
    </xf>
    <xf numFmtId="0" fontId="8" fillId="4" borderId="30" xfId="4" applyFont="1" applyFill="1" applyBorder="1"/>
    <xf numFmtId="0" fontId="14" fillId="4" borderId="30" xfId="4" applyFont="1" applyFill="1" applyBorder="1"/>
    <xf numFmtId="0" fontId="7" fillId="0" borderId="30" xfId="4" applyFont="1" applyBorder="1" applyAlignment="1">
      <alignment horizontal="center" vertical="top"/>
    </xf>
    <xf numFmtId="0" fontId="15" fillId="0" borderId="30" xfId="4" applyFont="1" applyBorder="1" applyAlignment="1">
      <alignment horizontal="center" vertical="center"/>
    </xf>
    <xf numFmtId="0" fontId="5" fillId="0" borderId="30" xfId="4" applyFont="1" applyBorder="1" applyAlignment="1">
      <alignment horizontal="center" vertical="center"/>
    </xf>
    <xf numFmtId="0" fontId="5" fillId="4" borderId="30" xfId="4" applyFont="1" applyFill="1" applyBorder="1" applyAlignment="1">
      <alignment horizontal="center" vertical="center"/>
    </xf>
    <xf numFmtId="0" fontId="5" fillId="4" borderId="31" xfId="4" applyFont="1" applyFill="1" applyBorder="1"/>
    <xf numFmtId="0" fontId="5" fillId="4" borderId="30" xfId="4" applyFont="1" applyFill="1" applyBorder="1"/>
    <xf numFmtId="0" fontId="5" fillId="4" borderId="37" xfId="4" applyFont="1" applyFill="1" applyBorder="1"/>
    <xf numFmtId="0" fontId="3" fillId="4" borderId="25" xfId="4" applyFont="1" applyFill="1" applyBorder="1" applyAlignment="1">
      <alignment vertical="center"/>
    </xf>
    <xf numFmtId="0" fontId="11" fillId="4" borderId="25" xfId="4" applyFont="1" applyFill="1" applyBorder="1" applyAlignment="1">
      <alignment vertical="center"/>
    </xf>
    <xf numFmtId="0" fontId="11" fillId="4" borderId="25" xfId="4" applyFont="1" applyFill="1" applyBorder="1" applyAlignment="1">
      <alignment horizontal="left" vertical="center"/>
    </xf>
    <xf numFmtId="0" fontId="5" fillId="4" borderId="79" xfId="4" applyFont="1" applyFill="1" applyBorder="1"/>
    <xf numFmtId="0" fontId="5" fillId="0" borderId="79" xfId="4" applyFont="1" applyBorder="1"/>
    <xf numFmtId="0" fontId="0" fillId="0" borderId="25" xfId="4" applyFont="1" applyBorder="1"/>
    <xf numFmtId="0" fontId="5" fillId="4" borderId="20" xfId="4" applyFont="1" applyFill="1" applyBorder="1"/>
    <xf numFmtId="0" fontId="6" fillId="4" borderId="40" xfId="4" applyFont="1" applyFill="1" applyBorder="1" applyAlignment="1">
      <alignment vertical="center"/>
    </xf>
    <xf numFmtId="0" fontId="7" fillId="4" borderId="40" xfId="4" applyFont="1" applyFill="1" applyBorder="1" applyAlignment="1">
      <alignment vertical="center"/>
    </xf>
    <xf numFmtId="0" fontId="3" fillId="0" borderId="40" xfId="4" applyFont="1" applyBorder="1" applyAlignment="1">
      <alignment vertical="center"/>
    </xf>
    <xf numFmtId="0" fontId="62" fillId="0" borderId="40" xfId="4" applyBorder="1" applyAlignment="1">
      <alignment vertical="center"/>
    </xf>
    <xf numFmtId="0" fontId="0" fillId="0" borderId="40" xfId="4" applyFont="1" applyBorder="1"/>
    <xf numFmtId="0" fontId="0" fillId="0" borderId="41" xfId="4" applyFont="1" applyBorder="1"/>
    <xf numFmtId="0" fontId="6" fillId="4" borderId="30" xfId="4" applyFont="1" applyFill="1" applyBorder="1" applyAlignment="1">
      <alignment vertical="center"/>
    </xf>
    <xf numFmtId="0" fontId="7" fillId="4" borderId="30" xfId="4" applyFont="1" applyFill="1" applyBorder="1" applyAlignment="1">
      <alignment vertical="center"/>
    </xf>
    <xf numFmtId="0" fontId="3" fillId="0" borderId="30" xfId="4" applyFont="1" applyBorder="1" applyAlignment="1">
      <alignment vertical="center"/>
    </xf>
    <xf numFmtId="0" fontId="62" fillId="0" borderId="30" xfId="4" applyBorder="1" applyAlignment="1">
      <alignment vertical="center"/>
    </xf>
    <xf numFmtId="0" fontId="0" fillId="0" borderId="30" xfId="4" applyFont="1" applyBorder="1"/>
    <xf numFmtId="0" fontId="6" fillId="0" borderId="31" xfId="0" applyFont="1" applyBorder="1"/>
    <xf numFmtId="0" fontId="6" fillId="0" borderId="30" xfId="0" applyFont="1" applyBorder="1"/>
    <xf numFmtId="0" fontId="9" fillId="4" borderId="30" xfId="0" applyFont="1" applyFill="1" applyBorder="1" applyAlignment="1">
      <alignment vertical="center" wrapText="1"/>
    </xf>
    <xf numFmtId="0" fontId="0" fillId="0" borderId="30" xfId="0" applyBorder="1" applyAlignment="1">
      <alignment vertical="center" wrapText="1"/>
    </xf>
    <xf numFmtId="0" fontId="6" fillId="0" borderId="30" xfId="0" applyFont="1" applyBorder="1" applyAlignment="1">
      <alignment horizontal="right"/>
    </xf>
    <xf numFmtId="0" fontId="6" fillId="0" borderId="37" xfId="0" applyFont="1" applyBorder="1"/>
    <xf numFmtId="0" fontId="7" fillId="4" borderId="79" xfId="0" applyFont="1" applyFill="1" applyBorder="1"/>
    <xf numFmtId="0" fontId="0" fillId="4" borderId="25" xfId="0" applyFill="1" applyBorder="1"/>
    <xf numFmtId="0" fontId="8" fillId="4" borderId="79" xfId="0" applyFont="1" applyFill="1" applyBorder="1"/>
    <xf numFmtId="0" fontId="11" fillId="4" borderId="25" xfId="0" applyFont="1" applyFill="1" applyBorder="1"/>
    <xf numFmtId="0" fontId="6" fillId="4" borderId="79" xfId="0" applyFont="1" applyFill="1" applyBorder="1" applyAlignment="1">
      <alignment vertical="center"/>
    </xf>
    <xf numFmtId="0" fontId="6" fillId="4" borderId="25" xfId="0" applyFont="1" applyFill="1" applyBorder="1" applyAlignment="1">
      <alignment vertical="center"/>
    </xf>
    <xf numFmtId="0" fontId="6" fillId="4" borderId="79" xfId="0" applyFont="1" applyFill="1" applyBorder="1"/>
    <xf numFmtId="0" fontId="6" fillId="4" borderId="25" xfId="0" applyFont="1" applyFill="1" applyBorder="1"/>
    <xf numFmtId="0" fontId="6" fillId="4" borderId="89" xfId="0" applyFont="1" applyFill="1" applyBorder="1"/>
    <xf numFmtId="0" fontId="72" fillId="4" borderId="83" xfId="0" applyFont="1" applyFill="1" applyBorder="1" applyAlignment="1">
      <alignment horizontal="left" vertical="center"/>
    </xf>
    <xf numFmtId="0" fontId="72" fillId="4" borderId="83" xfId="0" applyFont="1" applyFill="1" applyBorder="1" applyAlignment="1">
      <alignment vertical="center"/>
    </xf>
    <xf numFmtId="0" fontId="72" fillId="4" borderId="83" xfId="0" applyFont="1" applyFill="1" applyBorder="1"/>
    <xf numFmtId="0" fontId="6" fillId="4" borderId="83" xfId="0" applyFont="1" applyFill="1" applyBorder="1"/>
    <xf numFmtId="0" fontId="6" fillId="4" borderId="88" xfId="0" applyFont="1" applyFill="1" applyBorder="1"/>
    <xf numFmtId="0" fontId="6" fillId="4" borderId="79" xfId="0" applyFont="1" applyFill="1" applyBorder="1" applyAlignment="1">
      <alignment vertical="top"/>
    </xf>
    <xf numFmtId="0" fontId="6" fillId="4" borderId="25" xfId="0" applyFont="1" applyFill="1" applyBorder="1" applyAlignment="1">
      <alignment vertical="top"/>
    </xf>
    <xf numFmtId="0" fontId="18" fillId="4" borderId="83" xfId="0" applyFont="1" applyFill="1" applyBorder="1" applyAlignment="1">
      <alignment horizontal="left" vertical="center"/>
    </xf>
    <xf numFmtId="0" fontId="71" fillId="4" borderId="83" xfId="0" applyFont="1" applyFill="1" applyBorder="1" applyAlignment="1">
      <alignment vertical="center"/>
    </xf>
    <xf numFmtId="0" fontId="7" fillId="4" borderId="83" xfId="0" applyFont="1" applyFill="1" applyBorder="1" applyAlignment="1">
      <alignment horizontal="left" vertical="center"/>
    </xf>
    <xf numFmtId="0" fontId="6" fillId="4" borderId="83" xfId="0" applyFont="1" applyFill="1" applyBorder="1" applyAlignment="1">
      <alignment vertical="center"/>
    </xf>
    <xf numFmtId="0" fontId="6" fillId="4" borderId="60" xfId="0" applyFont="1" applyFill="1" applyBorder="1"/>
    <xf numFmtId="0" fontId="8" fillId="4" borderId="15" xfId="0" applyFont="1" applyFill="1" applyBorder="1"/>
    <xf numFmtId="0" fontId="6" fillId="4" borderId="15" xfId="0" applyFont="1" applyFill="1" applyBorder="1"/>
    <xf numFmtId="0" fontId="7" fillId="4" borderId="15" xfId="0" applyFont="1" applyFill="1" applyBorder="1" applyAlignment="1">
      <alignment horizontal="center" vertical="center"/>
    </xf>
    <xf numFmtId="3" fontId="15" fillId="4" borderId="15" xfId="0" applyNumberFormat="1" applyFont="1" applyFill="1" applyBorder="1" applyAlignment="1" applyProtection="1">
      <alignment horizontal="right" vertical="center"/>
      <protection locked="0"/>
    </xf>
    <xf numFmtId="0" fontId="6" fillId="4" borderId="100" xfId="0" applyFont="1" applyFill="1" applyBorder="1"/>
    <xf numFmtId="0" fontId="6" fillId="4" borderId="20" xfId="0" applyFont="1" applyFill="1" applyBorder="1"/>
    <xf numFmtId="0" fontId="8" fillId="4" borderId="40" xfId="0" applyFont="1" applyFill="1" applyBorder="1"/>
    <xf numFmtId="0" fontId="6" fillId="4" borderId="40" xfId="0" applyFont="1" applyFill="1" applyBorder="1"/>
    <xf numFmtId="0" fontId="6" fillId="4" borderId="41" xfId="0" applyFont="1" applyFill="1" applyBorder="1"/>
    <xf numFmtId="0" fontId="6" fillId="4" borderId="30" xfId="0" applyFont="1" applyFill="1" applyBorder="1"/>
    <xf numFmtId="0" fontId="6" fillId="4" borderId="30" xfId="0" applyFont="1" applyFill="1" applyBorder="1" applyAlignment="1">
      <alignment horizontal="left" vertical="center"/>
    </xf>
    <xf numFmtId="0" fontId="7" fillId="4" borderId="30" xfId="0" applyFont="1" applyFill="1" applyBorder="1" applyAlignment="1">
      <alignment horizontal="center"/>
    </xf>
    <xf numFmtId="0" fontId="8" fillId="4" borderId="30" xfId="0" applyFont="1" applyFill="1" applyBorder="1"/>
    <xf numFmtId="0" fontId="7" fillId="4" borderId="30" xfId="0" applyFont="1" applyFill="1" applyBorder="1" applyAlignment="1">
      <alignment horizontal="center" vertical="center"/>
    </xf>
    <xf numFmtId="3" fontId="15" fillId="4" borderId="30" xfId="0" applyNumberFormat="1" applyFont="1" applyFill="1" applyBorder="1" applyAlignment="1" applyProtection="1">
      <alignment horizontal="right" vertical="center"/>
      <protection locked="0"/>
    </xf>
    <xf numFmtId="0" fontId="6" fillId="0" borderId="79" xfId="0" applyFont="1" applyBorder="1"/>
    <xf numFmtId="0" fontId="11" fillId="4" borderId="19" xfId="0" applyFont="1" applyFill="1" applyBorder="1"/>
    <xf numFmtId="0" fontId="6" fillId="4" borderId="19" xfId="0" applyFont="1" applyFill="1" applyBorder="1"/>
    <xf numFmtId="0" fontId="6" fillId="4" borderId="33" xfId="0" applyFont="1" applyFill="1" applyBorder="1"/>
    <xf numFmtId="0" fontId="6" fillId="4" borderId="29" xfId="0" applyFont="1" applyFill="1" applyBorder="1"/>
    <xf numFmtId="0" fontId="7" fillId="4" borderId="15" xfId="0" applyFont="1" applyFill="1" applyBorder="1" applyAlignment="1">
      <alignment vertical="center"/>
    </xf>
    <xf numFmtId="0" fontId="6" fillId="4" borderId="32" xfId="0" applyFont="1" applyFill="1" applyBorder="1"/>
    <xf numFmtId="0" fontId="7" fillId="4" borderId="104" xfId="0" applyFont="1" applyFill="1" applyBorder="1" applyAlignment="1">
      <alignment horizontal="left"/>
    </xf>
    <xf numFmtId="0" fontId="6" fillId="4" borderId="104" xfId="0" applyFont="1" applyFill="1" applyBorder="1"/>
    <xf numFmtId="0" fontId="6" fillId="4" borderId="105" xfId="0" applyFont="1" applyFill="1" applyBorder="1"/>
    <xf numFmtId="0" fontId="6" fillId="4" borderId="103" xfId="0" applyFont="1" applyFill="1" applyBorder="1"/>
    <xf numFmtId="0" fontId="3" fillId="4" borderId="30" xfId="0" applyFont="1" applyFill="1" applyBorder="1"/>
    <xf numFmtId="0" fontId="4" fillId="4" borderId="30" xfId="0" applyFont="1" applyFill="1" applyBorder="1" applyAlignment="1">
      <alignment horizontal="center"/>
    </xf>
    <xf numFmtId="0" fontId="7" fillId="0" borderId="30" xfId="0" applyFont="1" applyBorder="1" applyAlignment="1">
      <alignment horizontal="center"/>
    </xf>
    <xf numFmtId="0" fontId="8" fillId="4" borderId="19" xfId="0" applyFont="1" applyFill="1" applyBorder="1"/>
    <xf numFmtId="0" fontId="7" fillId="4" borderId="104" xfId="0" applyFont="1" applyFill="1" applyBorder="1" applyAlignment="1">
      <alignment horizontal="center"/>
    </xf>
    <xf numFmtId="0" fontId="6" fillId="4" borderId="104" xfId="0" applyFont="1" applyFill="1" applyBorder="1" applyAlignment="1">
      <alignment horizontal="right"/>
    </xf>
    <xf numFmtId="0" fontId="7" fillId="4" borderId="103" xfId="0" applyFont="1" applyFill="1" applyBorder="1" applyAlignment="1">
      <alignment horizontal="center"/>
    </xf>
    <xf numFmtId="0" fontId="7" fillId="4" borderId="104" xfId="0" applyFont="1" applyFill="1" applyBorder="1"/>
    <xf numFmtId="0" fontId="7" fillId="0" borderId="104" xfId="0" applyFont="1" applyBorder="1" applyAlignment="1">
      <alignment horizontal="center" vertical="center"/>
    </xf>
    <xf numFmtId="0" fontId="7" fillId="0" borderId="103" xfId="0" applyFont="1" applyBorder="1" applyAlignment="1">
      <alignment horizontal="center" vertical="center"/>
    </xf>
    <xf numFmtId="0" fontId="6" fillId="4" borderId="104" xfId="0" applyFont="1" applyFill="1" applyBorder="1" applyAlignment="1">
      <alignment wrapText="1"/>
    </xf>
    <xf numFmtId="0" fontId="7" fillId="0" borderId="103" xfId="0" applyFont="1" applyBorder="1" applyAlignment="1">
      <alignment vertical="center"/>
    </xf>
    <xf numFmtId="0" fontId="8" fillId="4" borderId="104" xfId="0" applyFont="1" applyFill="1" applyBorder="1" applyAlignment="1">
      <alignment vertical="center"/>
    </xf>
    <xf numFmtId="0" fontId="7" fillId="0" borderId="104" xfId="0" applyFont="1" applyBorder="1" applyAlignment="1">
      <alignment vertical="center"/>
    </xf>
    <xf numFmtId="0" fontId="8" fillId="4" borderId="103" xfId="0" applyFont="1" applyFill="1" applyBorder="1" applyAlignment="1">
      <alignment vertical="center"/>
    </xf>
    <xf numFmtId="0" fontId="6" fillId="4" borderId="103" xfId="0" applyFont="1" applyFill="1" applyBorder="1" applyAlignment="1">
      <alignment horizontal="right"/>
    </xf>
    <xf numFmtId="0" fontId="6" fillId="4" borderId="107" xfId="0" applyFont="1" applyFill="1" applyBorder="1"/>
    <xf numFmtId="0" fontId="7" fillId="4" borderId="15" xfId="0" applyFont="1" applyFill="1" applyBorder="1" applyAlignment="1">
      <alignment horizontal="left"/>
    </xf>
    <xf numFmtId="0" fontId="7" fillId="0" borderId="15" xfId="0" applyFont="1" applyBorder="1" applyAlignment="1">
      <alignment horizontal="center"/>
    </xf>
    <xf numFmtId="0" fontId="6" fillId="0" borderId="15" xfId="0" applyFont="1" applyBorder="1"/>
    <xf numFmtId="0" fontId="0" fillId="0" borderId="15" xfId="0" applyBorder="1" applyAlignment="1">
      <alignment horizontal="center" vertical="top"/>
    </xf>
    <xf numFmtId="0" fontId="6" fillId="0" borderId="15" xfId="0" applyFont="1" applyBorder="1" applyAlignment="1">
      <alignment horizontal="right"/>
    </xf>
    <xf numFmtId="0" fontId="6" fillId="4" borderId="15" xfId="0" applyFont="1" applyFill="1" applyBorder="1" applyAlignment="1">
      <alignment horizontal="right"/>
    </xf>
    <xf numFmtId="0" fontId="7" fillId="4" borderId="15" xfId="0" applyFont="1" applyFill="1" applyBorder="1" applyAlignment="1">
      <alignment horizontal="right"/>
    </xf>
    <xf numFmtId="0" fontId="8" fillId="4" borderId="15" xfId="0" applyFont="1" applyFill="1" applyBorder="1" applyAlignment="1">
      <alignment horizontal="left"/>
    </xf>
    <xf numFmtId="3" fontId="28" fillId="4" borderId="15" xfId="0" applyNumberFormat="1" applyFont="1" applyFill="1" applyBorder="1" applyAlignment="1" applyProtection="1">
      <alignment horizontal="center" vertical="center"/>
      <protection locked="0"/>
    </xf>
    <xf numFmtId="0" fontId="6" fillId="0" borderId="15" xfId="0" applyFont="1" applyBorder="1" applyAlignment="1">
      <alignment horizontal="left" vertical="center"/>
    </xf>
    <xf numFmtId="3" fontId="15" fillId="4" borderId="15" xfId="0" applyNumberFormat="1" applyFont="1" applyFill="1" applyBorder="1" applyAlignment="1" applyProtection="1">
      <alignment vertical="center"/>
      <protection locked="0"/>
    </xf>
    <xf numFmtId="3" fontId="15" fillId="4" borderId="29" xfId="0" applyNumberFormat="1" applyFont="1" applyFill="1" applyBorder="1" applyAlignment="1" applyProtection="1">
      <alignment vertical="center"/>
      <protection locked="0"/>
    </xf>
    <xf numFmtId="0" fontId="7" fillId="4" borderId="30" xfId="0" applyFont="1" applyFill="1" applyBorder="1" applyAlignment="1">
      <alignment horizontal="right"/>
    </xf>
    <xf numFmtId="0" fontId="8" fillId="4" borderId="30" xfId="0" applyFont="1" applyFill="1" applyBorder="1" applyAlignment="1">
      <alignment horizontal="left"/>
    </xf>
    <xf numFmtId="3" fontId="6" fillId="4" borderId="30" xfId="0" applyNumberFormat="1" applyFont="1" applyFill="1" applyBorder="1" applyAlignment="1" applyProtection="1">
      <alignment horizontal="left" vertical="center"/>
      <protection locked="0"/>
    </xf>
    <xf numFmtId="3" fontId="15" fillId="4" borderId="30" xfId="0" applyNumberFormat="1" applyFont="1" applyFill="1" applyBorder="1" applyAlignment="1" applyProtection="1">
      <alignment vertical="center"/>
      <protection locked="0"/>
    </xf>
    <xf numFmtId="0" fontId="6" fillId="4" borderId="31" xfId="0" applyFont="1" applyFill="1" applyBorder="1"/>
    <xf numFmtId="0" fontId="6" fillId="4" borderId="37" xfId="0" applyFont="1" applyFill="1" applyBorder="1"/>
    <xf numFmtId="0" fontId="7" fillId="4" borderId="30" xfId="0" applyFont="1" applyFill="1" applyBorder="1" applyAlignment="1">
      <alignment horizontal="left"/>
    </xf>
    <xf numFmtId="0" fontId="6" fillId="4" borderId="30" xfId="0" applyFont="1" applyFill="1" applyBorder="1" applyAlignment="1">
      <alignment vertical="top" wrapText="1"/>
    </xf>
    <xf numFmtId="0" fontId="8" fillId="4" borderId="30" xfId="0" applyFont="1" applyFill="1" applyBorder="1" applyAlignment="1">
      <alignment vertical="center"/>
    </xf>
    <xf numFmtId="0" fontId="7" fillId="4" borderId="30" xfId="0" applyFont="1" applyFill="1" applyBorder="1" applyAlignment="1">
      <alignment vertical="center"/>
    </xf>
    <xf numFmtId="0" fontId="8" fillId="4" borderId="40" xfId="0" applyFont="1" applyFill="1" applyBorder="1" applyAlignment="1">
      <alignment vertical="center"/>
    </xf>
    <xf numFmtId="0" fontId="7" fillId="4" borderId="31" xfId="0" applyFont="1" applyFill="1" applyBorder="1"/>
    <xf numFmtId="0" fontId="3" fillId="0" borderId="30" xfId="0" applyFont="1" applyBorder="1"/>
    <xf numFmtId="0" fontId="4" fillId="0" borderId="30" xfId="0" applyFont="1" applyBorder="1" applyAlignment="1">
      <alignment horizontal="center"/>
    </xf>
    <xf numFmtId="0" fontId="0" fillId="4" borderId="30" xfId="0" applyFill="1" applyBorder="1"/>
    <xf numFmtId="0" fontId="0" fillId="4" borderId="30" xfId="0" applyFill="1" applyBorder="1" applyAlignment="1">
      <alignment horizontal="center"/>
    </xf>
    <xf numFmtId="0" fontId="0" fillId="4" borderId="37" xfId="0" applyFill="1" applyBorder="1"/>
    <xf numFmtId="0" fontId="7" fillId="4" borderId="19" xfId="0" applyFont="1" applyFill="1" applyBorder="1"/>
    <xf numFmtId="0" fontId="0" fillId="0" borderId="19" xfId="0" applyBorder="1" applyAlignment="1">
      <alignment horizontal="right" vertical="center"/>
    </xf>
    <xf numFmtId="0" fontId="6" fillId="4" borderId="40" xfId="0" applyFont="1" applyFill="1" applyBorder="1" applyAlignment="1">
      <alignment vertical="center"/>
    </xf>
    <xf numFmtId="0" fontId="6" fillId="4" borderId="40" xfId="0" applyFont="1" applyFill="1" applyBorder="1" applyAlignment="1">
      <alignment horizontal="center"/>
    </xf>
    <xf numFmtId="0" fontId="8" fillId="4" borderId="31" xfId="0" applyFont="1" applyFill="1" applyBorder="1"/>
    <xf numFmtId="0" fontId="11" fillId="4" borderId="30" xfId="0" applyFont="1" applyFill="1" applyBorder="1"/>
    <xf numFmtId="0" fontId="5" fillId="4" borderId="30" xfId="0" applyFont="1" applyFill="1" applyBorder="1" applyAlignment="1">
      <alignment horizontal="center"/>
    </xf>
    <xf numFmtId="0" fontId="25" fillId="4" borderId="30" xfId="0" applyFont="1" applyFill="1" applyBorder="1" applyAlignment="1">
      <alignment vertical="top"/>
    </xf>
    <xf numFmtId="0" fontId="25" fillId="4" borderId="30" xfId="0" applyFont="1" applyFill="1" applyBorder="1" applyAlignment="1">
      <alignment vertical="center"/>
    </xf>
    <xf numFmtId="0" fontId="8" fillId="4" borderId="37" xfId="0" applyFont="1" applyFill="1" applyBorder="1"/>
    <xf numFmtId="0" fontId="6" fillId="4" borderId="79" xfId="0" applyFont="1" applyFill="1" applyBorder="1" applyAlignment="1">
      <alignment horizontal="center"/>
    </xf>
    <xf numFmtId="0" fontId="7" fillId="4" borderId="19" xfId="0" applyFont="1" applyFill="1" applyBorder="1" applyAlignment="1">
      <alignment horizontal="center"/>
    </xf>
    <xf numFmtId="0" fontId="6" fillId="0" borderId="15" xfId="0" applyFont="1" applyBorder="1" applyAlignment="1" applyProtection="1">
      <alignment vertical="center"/>
      <protection locked="0"/>
    </xf>
    <xf numFmtId="0" fontId="6" fillId="4" borderId="15" xfId="0" applyFont="1" applyFill="1" applyBorder="1" applyAlignment="1" applyProtection="1">
      <alignment vertical="center"/>
      <protection locked="0"/>
    </xf>
    <xf numFmtId="0" fontId="7" fillId="0" borderId="15" xfId="0" applyFont="1" applyBorder="1" applyAlignment="1">
      <alignment horizontal="center" vertical="center"/>
    </xf>
    <xf numFmtId="0" fontId="0" fillId="0" borderId="100" xfId="0" applyBorder="1" applyAlignment="1">
      <alignment horizontal="right" vertical="center"/>
    </xf>
    <xf numFmtId="0" fontId="6" fillId="4" borderId="40" xfId="0" applyFont="1" applyFill="1" applyBorder="1" applyAlignment="1">
      <alignment horizontal="righ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37" xfId="0" applyBorder="1" applyAlignment="1">
      <alignment vertical="center"/>
    </xf>
    <xf numFmtId="0" fontId="2" fillId="4" borderId="79" xfId="4" applyFont="1" applyFill="1" applyBorder="1" applyAlignment="1">
      <alignment vertical="center"/>
    </xf>
    <xf numFmtId="0" fontId="4" fillId="4" borderId="0" xfId="4" applyFont="1" applyFill="1" applyAlignment="1">
      <alignment horizontal="center" vertical="center"/>
    </xf>
    <xf numFmtId="0" fontId="82" fillId="4" borderId="31" xfId="4" applyFont="1" applyFill="1" applyBorder="1" applyAlignment="1">
      <alignment vertical="top"/>
    </xf>
    <xf numFmtId="0" fontId="75" fillId="4" borderId="30" xfId="4" applyFont="1" applyFill="1" applyBorder="1" applyAlignment="1">
      <alignment vertical="top"/>
    </xf>
    <xf numFmtId="0" fontId="80" fillId="4" borderId="30" xfId="4" applyFont="1" applyFill="1" applyBorder="1" applyAlignment="1">
      <alignment vertical="top"/>
    </xf>
    <xf numFmtId="0" fontId="82" fillId="4" borderId="30" xfId="4" applyFont="1" applyFill="1" applyBorder="1" applyAlignment="1">
      <alignment vertical="top"/>
    </xf>
    <xf numFmtId="0" fontId="83" fillId="0" borderId="30" xfId="4" applyFont="1" applyBorder="1" applyAlignment="1">
      <alignment wrapText="1"/>
    </xf>
    <xf numFmtId="0" fontId="7" fillId="0" borderId="30" xfId="4" quotePrefix="1" applyFont="1" applyBorder="1"/>
    <xf numFmtId="0" fontId="80" fillId="4" borderId="79" xfId="4" applyFont="1" applyFill="1" applyBorder="1" applyAlignment="1">
      <alignment vertical="top"/>
    </xf>
    <xf numFmtId="0" fontId="80" fillId="4" borderId="40" xfId="4" applyFont="1" applyFill="1" applyBorder="1" applyAlignment="1">
      <alignment vertical="top"/>
    </xf>
    <xf numFmtId="0" fontId="76" fillId="4" borderId="40" xfId="4" applyFont="1" applyFill="1" applyBorder="1" applyAlignment="1">
      <alignment vertical="top"/>
    </xf>
    <xf numFmtId="0" fontId="83" fillId="0" borderId="40" xfId="4" applyFont="1" applyBorder="1" applyAlignment="1">
      <alignment wrapText="1"/>
    </xf>
    <xf numFmtId="0" fontId="7" fillId="5" borderId="31" xfId="4" applyFont="1" applyFill="1" applyBorder="1"/>
    <xf numFmtId="0" fontId="4" fillId="5" borderId="30" xfId="4" applyFont="1" applyFill="1" applyBorder="1" applyAlignment="1">
      <alignment horizontal="center"/>
    </xf>
    <xf numFmtId="0" fontId="7" fillId="5" borderId="30" xfId="4" applyFont="1" applyFill="1" applyBorder="1" applyAlignment="1">
      <alignment horizontal="left" vertical="top"/>
    </xf>
    <xf numFmtId="0" fontId="12" fillId="3" borderId="30" xfId="4" applyFont="1" applyFill="1" applyBorder="1" applyAlignment="1">
      <alignment wrapText="1"/>
    </xf>
    <xf numFmtId="0" fontId="8" fillId="3" borderId="79" xfId="4" applyFont="1" applyFill="1" applyBorder="1"/>
    <xf numFmtId="0" fontId="62" fillId="3" borderId="79" xfId="4" applyFill="1" applyBorder="1"/>
    <xf numFmtId="0" fontId="6" fillId="3" borderId="79" xfId="4" applyFont="1" applyFill="1" applyBorder="1"/>
    <xf numFmtId="0" fontId="6" fillId="5" borderId="79" xfId="4" applyFont="1" applyFill="1" applyBorder="1"/>
    <xf numFmtId="0" fontId="7" fillId="5" borderId="40" xfId="4" applyFont="1" applyFill="1" applyBorder="1" applyAlignment="1">
      <alignment horizontal="center"/>
    </xf>
    <xf numFmtId="0" fontId="6" fillId="5" borderId="40" xfId="4" applyFont="1" applyFill="1" applyBorder="1" applyAlignment="1">
      <alignment horizontal="left" vertical="top"/>
    </xf>
    <xf numFmtId="0" fontId="8" fillId="5" borderId="40" xfId="4" applyFont="1" applyFill="1" applyBorder="1" applyAlignment="1">
      <alignment vertical="center"/>
    </xf>
    <xf numFmtId="0" fontId="6" fillId="5" borderId="40" xfId="4" applyFont="1" applyFill="1" applyBorder="1" applyAlignment="1">
      <alignment vertical="center"/>
    </xf>
    <xf numFmtId="0" fontId="6" fillId="5" borderId="40" xfId="4" applyFont="1" applyFill="1" applyBorder="1"/>
    <xf numFmtId="0" fontId="7" fillId="5" borderId="40" xfId="4" applyFont="1" applyFill="1" applyBorder="1" applyAlignment="1">
      <alignment horizontal="right" vertical="center"/>
    </xf>
    <xf numFmtId="3" fontId="6" fillId="5" borderId="40" xfId="4" applyNumberFormat="1" applyFont="1" applyFill="1" applyBorder="1" applyAlignment="1" applyProtection="1">
      <alignment horizontal="right" vertical="center"/>
      <protection locked="0"/>
    </xf>
    <xf numFmtId="0" fontId="7" fillId="3" borderId="40" xfId="4" applyFont="1" applyFill="1" applyBorder="1" applyAlignment="1">
      <alignment horizontal="right"/>
    </xf>
    <xf numFmtId="3" fontId="6" fillId="3" borderId="40" xfId="4" applyNumberFormat="1" applyFont="1" applyFill="1" applyBorder="1" applyAlignment="1" applyProtection="1">
      <alignment horizontal="right" vertical="center"/>
      <protection locked="0"/>
    </xf>
    <xf numFmtId="0" fontId="6" fillId="3" borderId="41" xfId="4" applyFont="1" applyFill="1" applyBorder="1"/>
    <xf numFmtId="0" fontId="6" fillId="5" borderId="30" xfId="4" applyFont="1" applyFill="1" applyBorder="1"/>
    <xf numFmtId="0" fontId="7" fillId="5" borderId="30" xfId="4" applyFont="1" applyFill="1" applyBorder="1" applyAlignment="1">
      <alignment horizontal="center"/>
    </xf>
    <xf numFmtId="0" fontId="6" fillId="5" borderId="30" xfId="4" applyFont="1" applyFill="1" applyBorder="1" applyAlignment="1">
      <alignment horizontal="left" vertical="top"/>
    </xf>
    <xf numFmtId="0" fontId="8" fillId="5" borderId="30" xfId="4" applyFont="1" applyFill="1" applyBorder="1" applyAlignment="1">
      <alignment vertical="center"/>
    </xf>
    <xf numFmtId="0" fontId="6" fillId="5" borderId="30" xfId="4" applyFont="1" applyFill="1" applyBorder="1" applyAlignment="1">
      <alignment vertical="center"/>
    </xf>
    <xf numFmtId="0" fontId="7" fillId="5" borderId="30" xfId="4" applyFont="1" applyFill="1" applyBorder="1" applyAlignment="1">
      <alignment horizontal="right" vertical="center"/>
    </xf>
    <xf numFmtId="3" fontId="6" fillId="5" borderId="30" xfId="4" applyNumberFormat="1" applyFont="1" applyFill="1" applyBorder="1" applyAlignment="1" applyProtection="1">
      <alignment horizontal="right" vertical="center"/>
      <protection locked="0"/>
    </xf>
    <xf numFmtId="0" fontId="7" fillId="3" borderId="30" xfId="4" applyFont="1" applyFill="1" applyBorder="1" applyAlignment="1">
      <alignment horizontal="right"/>
    </xf>
    <xf numFmtId="3" fontId="6" fillId="3" borderId="30" xfId="4" applyNumberFormat="1" applyFont="1" applyFill="1" applyBorder="1" applyAlignment="1" applyProtection="1">
      <alignment horizontal="right" vertical="center"/>
      <protection locked="0"/>
    </xf>
    <xf numFmtId="0" fontId="6" fillId="3" borderId="30" xfId="4" applyFont="1" applyFill="1" applyBorder="1"/>
    <xf numFmtId="0" fontId="62" fillId="3" borderId="30" xfId="4" applyFill="1" applyBorder="1" applyAlignment="1">
      <alignment vertical="center" wrapText="1"/>
    </xf>
    <xf numFmtId="0" fontId="8" fillId="5" borderId="79" xfId="4" applyFont="1" applyFill="1" applyBorder="1"/>
    <xf numFmtId="0" fontId="62" fillId="5" borderId="79" xfId="4" applyFill="1" applyBorder="1"/>
    <xf numFmtId="0" fontId="6" fillId="5" borderId="79" xfId="4" applyFont="1" applyFill="1" applyBorder="1" applyAlignment="1">
      <alignment horizontal="center"/>
    </xf>
    <xf numFmtId="0" fontId="6" fillId="3" borderId="0" xfId="4" applyFont="1" applyFill="1" applyAlignment="1">
      <alignment horizontal="center"/>
    </xf>
    <xf numFmtId="0" fontId="7" fillId="3" borderId="0" xfId="4" quotePrefix="1" applyFont="1" applyFill="1" applyAlignment="1">
      <alignment horizontal="right"/>
    </xf>
    <xf numFmtId="0" fontId="8" fillId="3" borderId="30" xfId="4" applyFont="1" applyFill="1" applyBorder="1" applyAlignment="1">
      <alignment horizontal="left"/>
    </xf>
    <xf numFmtId="0" fontId="6" fillId="3" borderId="30" xfId="4" applyFont="1" applyFill="1" applyBorder="1" applyAlignment="1">
      <alignment horizontal="left" vertical="top"/>
    </xf>
    <xf numFmtId="0" fontId="6" fillId="3" borderId="30" xfId="4" applyFont="1" applyFill="1" applyBorder="1" applyAlignment="1">
      <alignment horizontal="right"/>
    </xf>
    <xf numFmtId="0" fontId="6" fillId="3" borderId="20" xfId="4" applyFont="1" applyFill="1" applyBorder="1"/>
    <xf numFmtId="0" fontId="8" fillId="3" borderId="40" xfId="4" applyFont="1" applyFill="1" applyBorder="1" applyAlignment="1">
      <alignment horizontal="left"/>
    </xf>
    <xf numFmtId="0" fontId="6" fillId="3" borderId="40" xfId="4" applyFont="1" applyFill="1" applyBorder="1" applyAlignment="1">
      <alignment horizontal="left" vertical="top"/>
    </xf>
    <xf numFmtId="0" fontId="6" fillId="3" borderId="40" xfId="4" applyFont="1" applyFill="1" applyBorder="1"/>
    <xf numFmtId="0" fontId="6" fillId="3" borderId="40" xfId="4" applyFont="1" applyFill="1" applyBorder="1" applyAlignment="1">
      <alignment horizontal="right"/>
    </xf>
    <xf numFmtId="0" fontId="7" fillId="0" borderId="117" xfId="4" applyFont="1" applyBorder="1" applyAlignment="1">
      <alignment vertical="center"/>
    </xf>
    <xf numFmtId="0" fontId="6" fillId="0" borderId="79" xfId="26" applyFont="1" applyBorder="1" applyAlignment="1">
      <alignment vertical="center"/>
    </xf>
    <xf numFmtId="0" fontId="10" fillId="3" borderId="0" xfId="4" applyFont="1" applyFill="1" applyAlignment="1">
      <alignment horizontal="left" vertical="top"/>
    </xf>
    <xf numFmtId="0" fontId="7" fillId="3" borderId="0" xfId="4" applyFont="1" applyFill="1" applyAlignment="1">
      <alignment horizontal="left" vertical="center"/>
    </xf>
    <xf numFmtId="0" fontId="10" fillId="0" borderId="0" xfId="4" applyFont="1" applyAlignment="1">
      <alignment vertical="center"/>
    </xf>
    <xf numFmtId="0" fontId="4" fillId="0" borderId="117" xfId="4" applyFont="1" applyBorder="1" applyAlignment="1">
      <alignment horizontal="center" vertical="center"/>
    </xf>
    <xf numFmtId="0" fontId="7" fillId="0" borderId="117" xfId="4" applyFont="1" applyBorder="1" applyAlignment="1">
      <alignment horizontal="center" vertical="center"/>
    </xf>
    <xf numFmtId="0" fontId="6" fillId="0" borderId="79" xfId="4" applyFont="1" applyBorder="1" applyAlignment="1">
      <alignment horizontal="right"/>
    </xf>
    <xf numFmtId="0" fontId="6" fillId="0" borderId="117" xfId="4" applyFont="1" applyBorder="1"/>
    <xf numFmtId="0" fontId="7" fillId="0" borderId="117" xfId="4" applyFont="1" applyBorder="1" applyAlignment="1">
      <alignment horizontal="left" vertical="center"/>
    </xf>
    <xf numFmtId="0" fontId="7" fillId="0" borderId="117" xfId="4" applyFont="1" applyBorder="1"/>
    <xf numFmtId="3" fontId="28" fillId="0" borderId="125" xfId="4" applyNumberFormat="1" applyFont="1" applyBorder="1" applyAlignment="1" applyProtection="1">
      <alignment horizontal="right" vertical="center"/>
      <protection locked="0"/>
    </xf>
    <xf numFmtId="0" fontId="6" fillId="0" borderId="0" xfId="4" quotePrefix="1" applyFont="1" applyAlignment="1">
      <alignment horizontal="center"/>
    </xf>
    <xf numFmtId="0" fontId="6" fillId="0" borderId="0" xfId="4" quotePrefix="1" applyFont="1" applyAlignment="1">
      <alignment horizontal="center" vertical="center"/>
    </xf>
    <xf numFmtId="0" fontId="5" fillId="0" borderId="39" xfId="4" applyFont="1" applyBorder="1"/>
    <xf numFmtId="0" fontId="9" fillId="0" borderId="61" xfId="4" applyFont="1" applyBorder="1" applyAlignment="1">
      <alignment horizontal="center" vertical="center"/>
    </xf>
    <xf numFmtId="0" fontId="95" fillId="0" borderId="39" xfId="4" applyFont="1" applyBorder="1" applyAlignment="1">
      <alignment horizontal="center" vertical="center"/>
    </xf>
    <xf numFmtId="0" fontId="9" fillId="0" borderId="22" xfId="4" applyFont="1" applyBorder="1" applyAlignment="1">
      <alignment horizontal="center" vertical="center"/>
    </xf>
    <xf numFmtId="0" fontId="9" fillId="0" borderId="23" xfId="4" applyFont="1" applyBorder="1" applyAlignment="1">
      <alignment horizontal="center" vertical="center"/>
    </xf>
    <xf numFmtId="0" fontId="9" fillId="0" borderId="24" xfId="4" applyFont="1" applyBorder="1" applyAlignment="1">
      <alignment horizontal="center" vertical="center"/>
    </xf>
    <xf numFmtId="0" fontId="10" fillId="0" borderId="0" xfId="4" applyFont="1" applyAlignment="1">
      <alignment horizontal="center" vertical="center"/>
    </xf>
    <xf numFmtId="0" fontId="6" fillId="0" borderId="61" xfId="4" applyFont="1" applyBorder="1" applyAlignment="1">
      <alignment vertical="center"/>
    </xf>
    <xf numFmtId="0" fontId="12" fillId="0" borderId="61" xfId="4" applyFont="1" applyBorder="1" applyAlignment="1">
      <alignment vertical="center"/>
    </xf>
    <xf numFmtId="0" fontId="7" fillId="0" borderId="79" xfId="4" applyFont="1" applyBorder="1"/>
    <xf numFmtId="0" fontId="7" fillId="0" borderId="79" xfId="4" applyFont="1" applyBorder="1" applyAlignment="1">
      <alignment wrapText="1"/>
    </xf>
    <xf numFmtId="0" fontId="8" fillId="0" borderId="79" xfId="4" applyFont="1" applyBorder="1" applyAlignment="1">
      <alignment horizontal="center" wrapText="1"/>
    </xf>
    <xf numFmtId="0" fontId="6" fillId="0" borderId="61" xfId="4" applyFont="1" applyBorder="1" applyAlignment="1">
      <alignment horizontal="left" vertical="center"/>
    </xf>
    <xf numFmtId="0" fontId="6" fillId="0" borderId="61" xfId="4" applyFont="1" applyBorder="1" applyAlignment="1">
      <alignment horizontal="center" vertical="center"/>
    </xf>
    <xf numFmtId="0" fontId="5" fillId="0" borderId="61" xfId="4" applyFont="1" applyBorder="1"/>
    <xf numFmtId="0" fontId="9" fillId="0" borderId="0" xfId="4" applyFont="1" applyAlignment="1">
      <alignment vertical="center"/>
    </xf>
    <xf numFmtId="0" fontId="9" fillId="0" borderId="22" xfId="4" quotePrefix="1" applyFont="1" applyBorder="1" applyAlignment="1">
      <alignment horizontal="center" vertical="center"/>
    </xf>
    <xf numFmtId="0" fontId="9" fillId="0" borderId="126" xfId="4" applyFont="1" applyBorder="1" applyAlignment="1">
      <alignment horizontal="center" vertical="center"/>
    </xf>
    <xf numFmtId="0" fontId="9" fillId="0" borderId="127" xfId="4" applyFont="1" applyBorder="1" applyAlignment="1">
      <alignment horizontal="center" vertical="center"/>
    </xf>
    <xf numFmtId="0" fontId="9" fillId="0" borderId="129" xfId="4" applyFont="1" applyBorder="1" applyAlignment="1">
      <alignment horizontal="center" vertical="center"/>
    </xf>
    <xf numFmtId="0" fontId="9" fillId="0" borderId="22" xfId="4" applyFont="1" applyBorder="1" applyAlignment="1">
      <alignment vertical="center"/>
    </xf>
    <xf numFmtId="0" fontId="9" fillId="0" borderId="23" xfId="4" applyFont="1" applyBorder="1" applyAlignment="1">
      <alignment vertical="center"/>
    </xf>
    <xf numFmtId="0" fontId="9" fillId="0" borderId="23" xfId="4" quotePrefix="1" applyFont="1" applyBorder="1" applyAlignment="1">
      <alignment horizontal="center" vertical="center"/>
    </xf>
    <xf numFmtId="0" fontId="96" fillId="0" borderId="0" xfId="4" applyFont="1" applyAlignment="1">
      <alignment vertical="center"/>
    </xf>
    <xf numFmtId="0" fontId="9" fillId="0" borderId="0" xfId="4" applyFont="1" applyAlignment="1">
      <alignment horizontal="right" wrapText="1"/>
    </xf>
    <xf numFmtId="0" fontId="7" fillId="0" borderId="0" xfId="4" applyFont="1" applyAlignment="1">
      <alignment horizontal="right" vertical="center"/>
    </xf>
    <xf numFmtId="0" fontId="97" fillId="4" borderId="0" xfId="4" applyFont="1" applyFill="1" applyAlignment="1">
      <alignment horizontal="left" vertical="center"/>
    </xf>
    <xf numFmtId="0" fontId="6" fillId="0" borderId="36" xfId="0" applyFont="1" applyBorder="1"/>
    <xf numFmtId="0" fontId="7" fillId="0" borderId="36" xfId="0" applyFont="1" applyBorder="1"/>
    <xf numFmtId="0" fontId="8" fillId="0" borderId="0" xfId="0" applyFont="1" applyAlignment="1">
      <alignment vertical="top"/>
    </xf>
    <xf numFmtId="0" fontId="8" fillId="0" borderId="36" xfId="0" applyFont="1" applyBorder="1"/>
    <xf numFmtId="0" fontId="6" fillId="0" borderId="0" xfId="25" applyFont="1" applyAlignment="1">
      <alignment vertical="center"/>
    </xf>
    <xf numFmtId="0" fontId="4" fillId="0" borderId="0" xfId="4" applyFont="1"/>
    <xf numFmtId="0" fontId="5" fillId="9" borderId="0" xfId="4" applyFont="1" applyFill="1"/>
    <xf numFmtId="0" fontId="6" fillId="0" borderId="0" xfId="26" applyFont="1" applyAlignment="1">
      <alignment vertical="center" wrapText="1"/>
    </xf>
    <xf numFmtId="0" fontId="7" fillId="0" borderId="0" xfId="26" applyFont="1" applyAlignment="1">
      <alignment vertical="center" wrapText="1"/>
    </xf>
    <xf numFmtId="0" fontId="7" fillId="0" borderId="0" xfId="26" applyFont="1" applyAlignment="1">
      <alignment horizontal="right" vertical="center"/>
    </xf>
    <xf numFmtId="0" fontId="11" fillId="0" borderId="0" xfId="11" applyFont="1" applyAlignment="1">
      <alignment vertical="top"/>
    </xf>
    <xf numFmtId="0" fontId="8" fillId="4" borderId="134" xfId="0" applyFont="1" applyFill="1" applyBorder="1"/>
    <xf numFmtId="0" fontId="6" fillId="4" borderId="134" xfId="0" applyFont="1" applyFill="1" applyBorder="1"/>
    <xf numFmtId="0" fontId="7" fillId="4" borderId="135" xfId="4" applyFont="1" applyFill="1" applyBorder="1"/>
    <xf numFmtId="0" fontId="3" fillId="4" borderId="136" xfId="4" applyFont="1" applyFill="1" applyBorder="1"/>
    <xf numFmtId="0" fontId="4" fillId="4" borderId="136" xfId="4" applyFont="1" applyFill="1" applyBorder="1" applyAlignment="1">
      <alignment horizontal="center"/>
    </xf>
    <xf numFmtId="0" fontId="9" fillId="4" borderId="136" xfId="4" applyFont="1" applyFill="1" applyBorder="1" applyAlignment="1">
      <alignment horizontal="center" wrapText="1"/>
    </xf>
    <xf numFmtId="0" fontId="1" fillId="4" borderId="136" xfId="4" applyFont="1" applyFill="1" applyBorder="1" applyAlignment="1">
      <alignment horizontal="left" vertical="center"/>
    </xf>
    <xf numFmtId="0" fontId="5" fillId="0" borderId="136" xfId="4" applyFont="1" applyBorder="1"/>
    <xf numFmtId="0" fontId="62" fillId="0" borderId="136" xfId="4" applyBorder="1"/>
    <xf numFmtId="0" fontId="7" fillId="4" borderId="42" xfId="4" applyFont="1" applyFill="1" applyBorder="1"/>
    <xf numFmtId="0" fontId="6" fillId="4" borderId="42" xfId="4" applyFont="1" applyFill="1" applyBorder="1" applyAlignment="1">
      <alignment horizontal="center"/>
    </xf>
    <xf numFmtId="0" fontId="1" fillId="4" borderId="0" xfId="4" applyFont="1" applyFill="1" applyAlignment="1">
      <alignment vertical="center"/>
    </xf>
    <xf numFmtId="0" fontId="1" fillId="4" borderId="1" xfId="4" applyFont="1" applyFill="1" applyBorder="1" applyAlignment="1">
      <alignment vertical="center"/>
    </xf>
    <xf numFmtId="0" fontId="1" fillId="4" borderId="42" xfId="4" applyFont="1" applyFill="1" applyBorder="1" applyAlignment="1">
      <alignment vertical="center"/>
    </xf>
    <xf numFmtId="0" fontId="1" fillId="4" borderId="2" xfId="4" applyFont="1" applyFill="1" applyBorder="1" applyAlignment="1">
      <alignment vertical="center"/>
    </xf>
    <xf numFmtId="0" fontId="8" fillId="4" borderId="130" xfId="4" applyFont="1" applyFill="1" applyBorder="1" applyAlignment="1">
      <alignment vertical="center"/>
    </xf>
    <xf numFmtId="0" fontId="8" fillId="4" borderId="130" xfId="4" applyFont="1" applyFill="1" applyBorder="1" applyAlignment="1">
      <alignment vertical="top" wrapText="1"/>
    </xf>
    <xf numFmtId="0" fontId="62" fillId="0" borderId="130" xfId="4" applyBorder="1" applyAlignment="1">
      <alignment vertical="center" wrapText="1"/>
    </xf>
    <xf numFmtId="0" fontId="1" fillId="0" borderId="0" xfId="4" applyFont="1"/>
    <xf numFmtId="0" fontId="35" fillId="0" borderId="79" xfId="4" applyFont="1" applyBorder="1" applyAlignment="1">
      <alignment horizontal="center"/>
    </xf>
    <xf numFmtId="0" fontId="7" fillId="0" borderId="79" xfId="4" applyFont="1" applyBorder="1" applyAlignment="1">
      <alignment horizontal="center"/>
    </xf>
    <xf numFmtId="0" fontId="7" fillId="0" borderId="138" xfId="4" applyFont="1" applyBorder="1" applyAlignment="1">
      <alignment horizontal="center"/>
    </xf>
    <xf numFmtId="0" fontId="7" fillId="0" borderId="131" xfId="4" applyFont="1" applyBorder="1" applyAlignment="1">
      <alignment horizontal="center"/>
    </xf>
    <xf numFmtId="0" fontId="7" fillId="0" borderId="140" xfId="4" applyFont="1" applyBorder="1" applyAlignment="1">
      <alignment horizontal="center"/>
    </xf>
    <xf numFmtId="0" fontId="6" fillId="0" borderId="138" xfId="4" applyFont="1" applyBorder="1"/>
    <xf numFmtId="0" fontId="7" fillId="0" borderId="138" xfId="4" applyFont="1" applyBorder="1"/>
    <xf numFmtId="0" fontId="7" fillId="0" borderId="141" xfId="4" applyFont="1" applyBorder="1" applyAlignment="1">
      <alignment horizontal="center"/>
    </xf>
    <xf numFmtId="0" fontId="4" fillId="0" borderId="141" xfId="4" applyFont="1" applyBorder="1" applyAlignment="1">
      <alignment horizontal="center" vertical="center"/>
    </xf>
    <xf numFmtId="0" fontId="35" fillId="0" borderId="141" xfId="4" applyFont="1" applyBorder="1" applyAlignment="1">
      <alignment horizontal="center"/>
    </xf>
    <xf numFmtId="0" fontId="14" fillId="0" borderId="141" xfId="4" applyFont="1" applyBorder="1" applyAlignment="1">
      <alignment horizontal="center" vertical="center"/>
    </xf>
    <xf numFmtId="0" fontId="6" fillId="0" borderId="141" xfId="4" applyFont="1" applyBorder="1"/>
    <xf numFmtId="0" fontId="7" fillId="0" borderId="141" xfId="4" applyFont="1" applyBorder="1"/>
    <xf numFmtId="0" fontId="31" fillId="0" borderId="141" xfId="4" applyFont="1" applyBorder="1"/>
    <xf numFmtId="0" fontId="7" fillId="0" borderId="141" xfId="4" applyFont="1" applyBorder="1" applyAlignment="1">
      <alignment horizontal="center" vertical="center"/>
    </xf>
    <xf numFmtId="0" fontId="7" fillId="0" borderId="141" xfId="4" applyFont="1" applyBorder="1" applyAlignment="1">
      <alignment horizontal="center" vertical="center" wrapText="1"/>
    </xf>
    <xf numFmtId="0" fontId="7" fillId="0" borderId="140" xfId="4" applyFont="1" applyBorder="1" applyAlignment="1">
      <alignment horizontal="center" vertical="center" wrapText="1"/>
    </xf>
    <xf numFmtId="0" fontId="6" fillId="0" borderId="138" xfId="4" applyFont="1" applyBorder="1" applyAlignment="1">
      <alignment horizontal="center"/>
    </xf>
    <xf numFmtId="0" fontId="6" fillId="0" borderId="140" xfId="25" applyFont="1" applyBorder="1" applyAlignment="1">
      <alignment horizontal="left" vertical="center"/>
    </xf>
    <xf numFmtId="0" fontId="8" fillId="0" borderId="79" xfId="4" applyFont="1" applyBorder="1" applyAlignment="1">
      <alignment horizontal="center"/>
    </xf>
    <xf numFmtId="0" fontId="7" fillId="0" borderId="138" xfId="25" quotePrefix="1" applyFont="1" applyBorder="1"/>
    <xf numFmtId="0" fontId="7" fillId="0" borderId="79" xfId="4" quotePrefix="1" applyFont="1" applyBorder="1" applyAlignment="1">
      <alignment horizontal="center" vertical="top"/>
    </xf>
    <xf numFmtId="0" fontId="31" fillId="0" borderId="140" xfId="4" applyFont="1" applyBorder="1"/>
    <xf numFmtId="0" fontId="6" fillId="0" borderId="79" xfId="4" applyFont="1" applyBorder="1" applyAlignment="1">
      <alignment horizontal="center"/>
    </xf>
    <xf numFmtId="0" fontId="7" fillId="0" borderId="140" xfId="4" applyFont="1" applyBorder="1" applyAlignment="1">
      <alignment horizontal="right" vertical="top"/>
    </xf>
    <xf numFmtId="0" fontId="8" fillId="0" borderId="141" xfId="4" applyFont="1" applyBorder="1" applyAlignment="1" applyProtection="1">
      <alignment vertical="center"/>
      <protection locked="0"/>
    </xf>
    <xf numFmtId="0" fontId="6" fillId="0" borderId="141" xfId="4" applyFont="1" applyBorder="1" applyAlignment="1">
      <alignment horizontal="center"/>
    </xf>
    <xf numFmtId="0" fontId="8" fillId="0" borderId="141" xfId="4" applyFont="1" applyBorder="1" applyAlignment="1" applyProtection="1">
      <alignment vertical="center" wrapText="1"/>
      <protection locked="0"/>
    </xf>
    <xf numFmtId="0" fontId="7" fillId="0" borderId="141" xfId="25" applyFont="1" applyBorder="1" applyAlignment="1">
      <alignment horizontal="right" vertical="center"/>
    </xf>
    <xf numFmtId="0" fontId="6" fillId="0" borderId="141" xfId="25" applyFont="1" applyBorder="1" applyAlignment="1">
      <alignment horizontal="left" vertical="center"/>
    </xf>
    <xf numFmtId="0" fontId="7" fillId="0" borderId="79" xfId="4" quotePrefix="1" applyFont="1" applyBorder="1" applyAlignment="1">
      <alignment horizontal="center" vertical="center"/>
    </xf>
    <xf numFmtId="0" fontId="8" fillId="0" borderId="138" xfId="4" applyFont="1" applyBorder="1" applyAlignment="1" applyProtection="1">
      <alignment vertical="center"/>
      <protection locked="0"/>
    </xf>
    <xf numFmtId="0" fontId="8" fillId="0" borderId="138" xfId="4" applyFont="1" applyBorder="1" applyAlignment="1" applyProtection="1">
      <alignment vertical="center" wrapText="1"/>
      <protection locked="0"/>
    </xf>
    <xf numFmtId="0" fontId="31" fillId="0" borderId="138" xfId="4" applyFont="1" applyBorder="1" applyAlignment="1">
      <alignment vertical="center"/>
    </xf>
    <xf numFmtId="0" fontId="6" fillId="0" borderId="100" xfId="25" applyFont="1" applyBorder="1" applyAlignment="1">
      <alignment horizontal="left" vertical="center"/>
    </xf>
    <xf numFmtId="0" fontId="7" fillId="0" borderId="0" xfId="4" applyFont="1" applyAlignment="1" applyProtection="1">
      <alignment vertical="center" wrapText="1"/>
      <protection locked="0"/>
    </xf>
    <xf numFmtId="0" fontId="6" fillId="9" borderId="0" xfId="4" applyFont="1" applyFill="1"/>
    <xf numFmtId="0" fontId="62" fillId="4" borderId="0" xfId="0" applyFont="1" applyFill="1" applyAlignment="1">
      <alignment horizontal="right"/>
    </xf>
    <xf numFmtId="0" fontId="62" fillId="4" borderId="104" xfId="0" applyFont="1" applyFill="1" applyBorder="1" applyAlignment="1">
      <alignment horizontal="right"/>
    </xf>
    <xf numFmtId="0" fontId="85" fillId="4" borderId="0" xfId="0" applyFont="1" applyFill="1" applyAlignment="1">
      <alignment horizontal="right" vertical="top"/>
    </xf>
    <xf numFmtId="0" fontId="62" fillId="4" borderId="0" xfId="0" applyFont="1" applyFill="1" applyAlignment="1">
      <alignment horizontal="right" vertical="center"/>
    </xf>
    <xf numFmtId="0" fontId="62" fillId="0" borderId="0" xfId="0" applyFont="1" applyAlignment="1">
      <alignment horizontal="right" vertical="center"/>
    </xf>
    <xf numFmtId="0" fontId="62" fillId="4" borderId="104" xfId="0" applyFont="1" applyFill="1" applyBorder="1" applyAlignment="1">
      <alignment horizontal="right" wrapText="1"/>
    </xf>
    <xf numFmtId="3" fontId="62" fillId="4" borderId="0" xfId="0" applyNumberFormat="1" applyFont="1" applyFill="1" applyAlignment="1" applyProtection="1">
      <alignment vertical="center"/>
      <protection locked="0"/>
    </xf>
    <xf numFmtId="0" fontId="62" fillId="0" borderId="0" xfId="0" applyFont="1" applyAlignment="1">
      <alignment horizontal="right"/>
    </xf>
    <xf numFmtId="0" fontId="62" fillId="4" borderId="103" xfId="0" applyFont="1" applyFill="1" applyBorder="1" applyAlignment="1">
      <alignment horizontal="right"/>
    </xf>
    <xf numFmtId="3" fontId="62" fillId="4" borderId="29" xfId="0" applyNumberFormat="1" applyFont="1" applyFill="1" applyBorder="1" applyAlignment="1" applyProtection="1">
      <alignment horizontal="right" vertical="center"/>
      <protection locked="0"/>
    </xf>
    <xf numFmtId="4" fontId="62" fillId="4" borderId="0" xfId="0" applyNumberFormat="1" applyFont="1" applyFill="1" applyAlignment="1" applyProtection="1">
      <alignment horizontal="right" vertical="center"/>
      <protection locked="0"/>
    </xf>
    <xf numFmtId="0" fontId="62" fillId="0" borderId="0" xfId="0" applyFont="1" applyAlignment="1">
      <alignment horizontal="center"/>
    </xf>
    <xf numFmtId="4" fontId="7" fillId="5" borderId="0" xfId="4" applyNumberFormat="1" applyFont="1" applyFill="1" applyAlignment="1">
      <alignment horizontal="right" vertical="center"/>
    </xf>
    <xf numFmtId="4" fontId="7" fillId="5" borderId="0" xfId="4" applyNumberFormat="1" applyFont="1" applyFill="1" applyAlignment="1">
      <alignment horizontal="right"/>
    </xf>
    <xf numFmtId="4" fontId="6" fillId="5" borderId="0" xfId="4" applyNumberFormat="1" applyFont="1" applyFill="1" applyAlignment="1" applyProtection="1">
      <alignment horizontal="right" vertical="center"/>
      <protection locked="0"/>
    </xf>
    <xf numFmtId="4" fontId="6" fillId="5" borderId="0" xfId="4" applyNumberFormat="1" applyFont="1" applyFill="1" applyAlignment="1">
      <alignment horizontal="right"/>
    </xf>
    <xf numFmtId="4" fontId="6" fillId="5" borderId="0" xfId="4" applyNumberFormat="1" applyFont="1" applyFill="1" applyAlignment="1">
      <alignment horizontal="right" vertical="center"/>
    </xf>
    <xf numFmtId="4" fontId="7" fillId="3" borderId="0" xfId="4" applyNumberFormat="1" applyFont="1" applyFill="1" applyAlignment="1">
      <alignment horizontal="right"/>
    </xf>
    <xf numFmtId="4" fontId="6" fillId="3" borderId="0" xfId="4" applyNumberFormat="1" applyFont="1" applyFill="1" applyAlignment="1" applyProtection="1">
      <alignment horizontal="right" vertical="center"/>
      <protection locked="0"/>
    </xf>
    <xf numFmtId="4" fontId="6" fillId="3" borderId="0" xfId="4" applyNumberFormat="1" applyFont="1" applyFill="1" applyAlignment="1" applyProtection="1">
      <alignment horizontal="center" vertical="center"/>
      <protection locked="0"/>
    </xf>
    <xf numFmtId="4" fontId="6" fillId="5" borderId="0" xfId="4" applyNumberFormat="1" applyFont="1" applyFill="1" applyAlignment="1" applyProtection="1">
      <alignment vertical="center"/>
      <protection locked="0"/>
    </xf>
    <xf numFmtId="0" fontId="104" fillId="0" borderId="132" xfId="4" applyFont="1" applyBorder="1"/>
    <xf numFmtId="0" fontId="105" fillId="0" borderId="0" xfId="4" applyFont="1"/>
    <xf numFmtId="1" fontId="105" fillId="0" borderId="0" xfId="4" applyNumberFormat="1" applyFont="1"/>
    <xf numFmtId="1" fontId="105" fillId="0" borderId="0" xfId="0" applyNumberFormat="1" applyFont="1"/>
    <xf numFmtId="0" fontId="105" fillId="0" borderId="0" xfId="0" applyFont="1"/>
    <xf numFmtId="3" fontId="105" fillId="0" borderId="0" xfId="4" applyNumberFormat="1" applyFont="1"/>
    <xf numFmtId="3" fontId="105" fillId="0" borderId="0" xfId="0" applyNumberFormat="1" applyFont="1"/>
    <xf numFmtId="4" fontId="105" fillId="0" borderId="0" xfId="0" applyNumberFormat="1" applyFont="1"/>
    <xf numFmtId="49" fontId="105" fillId="0" borderId="0" xfId="0" applyNumberFormat="1" applyFont="1"/>
    <xf numFmtId="0" fontId="104" fillId="0" borderId="132" xfId="4" applyFont="1" applyBorder="1" applyAlignment="1">
      <alignment horizontal="center"/>
    </xf>
    <xf numFmtId="0" fontId="8" fillId="0" borderId="0" xfId="4" applyFont="1" applyAlignment="1" applyProtection="1">
      <alignment horizontal="center" vertical="center"/>
      <protection locked="0"/>
    </xf>
    <xf numFmtId="0" fontId="8" fillId="4" borderId="2" xfId="4" applyFont="1" applyFill="1" applyBorder="1" applyAlignment="1">
      <alignment horizontal="center" wrapText="1"/>
    </xf>
    <xf numFmtId="0" fontId="23" fillId="10" borderId="21" xfId="11" applyFont="1" applyFill="1" applyBorder="1" applyAlignment="1">
      <alignment vertical="top"/>
    </xf>
    <xf numFmtId="0" fontId="23" fillId="10" borderId="0" xfId="11" applyFont="1" applyFill="1" applyAlignment="1">
      <alignment vertical="top"/>
    </xf>
    <xf numFmtId="0" fontId="23" fillId="10" borderId="2" xfId="11" applyFont="1" applyFill="1" applyBorder="1" applyAlignment="1">
      <alignment vertical="top"/>
    </xf>
    <xf numFmtId="0" fontId="50" fillId="12" borderId="66" xfId="2" applyFill="1" applyBorder="1" applyAlignment="1" applyProtection="1">
      <alignment vertical="center" wrapText="1"/>
    </xf>
    <xf numFmtId="0" fontId="50" fillId="12" borderId="15" xfId="2" applyFill="1" applyBorder="1" applyAlignment="1" applyProtection="1">
      <alignment vertical="center" wrapText="1"/>
    </xf>
    <xf numFmtId="0" fontId="50" fillId="12" borderId="67" xfId="2" applyFill="1" applyBorder="1" applyAlignment="1" applyProtection="1">
      <alignment vertical="center" wrapText="1"/>
    </xf>
    <xf numFmtId="0" fontId="11" fillId="12" borderId="0" xfId="11" applyFont="1" applyFill="1" applyAlignment="1">
      <alignment vertical="top" wrapText="1"/>
    </xf>
    <xf numFmtId="0" fontId="4" fillId="12" borderId="0" xfId="11" applyFont="1" applyFill="1"/>
    <xf numFmtId="0" fontId="5" fillId="12" borderId="0" xfId="11" applyFont="1" applyFill="1"/>
    <xf numFmtId="0" fontId="4" fillId="12" borderId="0" xfId="4" applyFont="1" applyFill="1" applyAlignment="1">
      <alignment vertical="center"/>
    </xf>
    <xf numFmtId="0" fontId="28" fillId="12" borderId="0" xfId="4" applyFont="1" applyFill="1" applyAlignment="1">
      <alignment vertical="center"/>
    </xf>
    <xf numFmtId="0" fontId="4" fillId="12" borderId="0" xfId="4" applyFont="1" applyFill="1" applyAlignment="1">
      <alignment vertical="center" wrapText="1"/>
    </xf>
    <xf numFmtId="0" fontId="23" fillId="12" borderId="0" xfId="11" applyFont="1" applyFill="1" applyAlignment="1">
      <alignment vertical="top"/>
    </xf>
    <xf numFmtId="0" fontId="5" fillId="12" borderId="0" xfId="4" applyFont="1" applyFill="1" applyAlignment="1">
      <alignment vertical="top"/>
    </xf>
    <xf numFmtId="0" fontId="23" fillId="12" borderId="0" xfId="11" applyFont="1" applyFill="1" applyAlignment="1">
      <alignment vertical="center"/>
    </xf>
    <xf numFmtId="0" fontId="5" fillId="12" borderId="31" xfId="11" applyFont="1" applyFill="1" applyBorder="1"/>
    <xf numFmtId="0" fontId="5" fillId="12" borderId="30" xfId="11" applyFont="1" applyFill="1" applyBorder="1"/>
    <xf numFmtId="0" fontId="4" fillId="12" borderId="30" xfId="11" applyFont="1" applyFill="1" applyBorder="1"/>
    <xf numFmtId="0" fontId="5" fillId="12" borderId="37" xfId="11" applyFont="1" applyFill="1" applyBorder="1"/>
    <xf numFmtId="0" fontId="5" fillId="12" borderId="43" xfId="11" applyFont="1" applyFill="1" applyBorder="1"/>
    <xf numFmtId="0" fontId="5" fillId="12" borderId="25" xfId="11" applyFont="1" applyFill="1" applyBorder="1"/>
    <xf numFmtId="0" fontId="7" fillId="12" borderId="43" xfId="11" applyFont="1" applyFill="1" applyBorder="1"/>
    <xf numFmtId="0" fontId="6" fillId="12" borderId="43" xfId="11" applyFont="1" applyFill="1" applyBorder="1"/>
    <xf numFmtId="0" fontId="12" fillId="12" borderId="0" xfId="11" applyFont="1" applyFill="1"/>
    <xf numFmtId="0" fontId="8" fillId="12" borderId="0" xfId="11" applyFont="1" applyFill="1"/>
    <xf numFmtId="0" fontId="6" fillId="12" borderId="0" xfId="11" applyFont="1" applyFill="1"/>
    <xf numFmtId="0" fontId="5" fillId="12" borderId="0" xfId="11" applyFont="1" applyFill="1" applyAlignment="1">
      <alignment textRotation="180"/>
    </xf>
    <xf numFmtId="0" fontId="7" fillId="12" borderId="0" xfId="11" applyFont="1" applyFill="1"/>
    <xf numFmtId="0" fontId="8" fillId="12" borderId="43" xfId="11" applyFont="1" applyFill="1" applyBorder="1"/>
    <xf numFmtId="0" fontId="7" fillId="12" borderId="20" xfId="11" applyFont="1" applyFill="1" applyBorder="1"/>
    <xf numFmtId="0" fontId="6" fillId="12" borderId="40" xfId="11" applyFont="1" applyFill="1" applyBorder="1"/>
    <xf numFmtId="0" fontId="5" fillId="12" borderId="40" xfId="11" applyFont="1" applyFill="1" applyBorder="1"/>
    <xf numFmtId="0" fontId="4" fillId="12" borderId="40" xfId="11" applyFont="1" applyFill="1" applyBorder="1"/>
    <xf numFmtId="0" fontId="8" fillId="12" borderId="40" xfId="11" applyFont="1" applyFill="1" applyBorder="1"/>
    <xf numFmtId="0" fontId="5" fillId="12" borderId="41" xfId="11" applyFont="1" applyFill="1" applyBorder="1"/>
    <xf numFmtId="0" fontId="5" fillId="11" borderId="54" xfId="11" applyFont="1" applyFill="1" applyBorder="1"/>
    <xf numFmtId="0" fontId="5" fillId="11" borderId="0" xfId="11" applyFont="1" applyFill="1"/>
    <xf numFmtId="0" fontId="5" fillId="11" borderId="55" xfId="11" applyFont="1" applyFill="1" applyBorder="1"/>
    <xf numFmtId="0" fontId="5" fillId="11" borderId="56" xfId="11" applyFont="1" applyFill="1" applyBorder="1"/>
    <xf numFmtId="0" fontId="7" fillId="11" borderId="43" xfId="11" applyFont="1" applyFill="1" applyBorder="1"/>
    <xf numFmtId="0" fontId="7" fillId="11" borderId="0" xfId="11" applyFont="1" applyFill="1" applyAlignment="1">
      <alignment vertical="center"/>
    </xf>
    <xf numFmtId="0" fontId="7" fillId="11" borderId="43" xfId="11" applyFont="1" applyFill="1" applyBorder="1" applyAlignment="1">
      <alignment horizontal="center" vertical="center" wrapText="1"/>
    </xf>
    <xf numFmtId="0" fontId="7" fillId="11" borderId="0" xfId="11" applyFont="1" applyFill="1" applyAlignment="1">
      <alignment horizontal="center" vertical="center" wrapText="1"/>
    </xf>
    <xf numFmtId="0" fontId="7" fillId="11" borderId="43" xfId="11" applyFont="1" applyFill="1" applyBorder="1" applyAlignment="1">
      <alignment vertical="center"/>
    </xf>
    <xf numFmtId="0" fontId="7" fillId="11" borderId="0" xfId="4" applyFont="1" applyFill="1" applyAlignment="1">
      <alignment horizontal="left" vertical="center" wrapText="1"/>
    </xf>
    <xf numFmtId="0" fontId="7" fillId="11" borderId="25" xfId="4" applyFont="1" applyFill="1" applyBorder="1" applyAlignment="1">
      <alignment horizontal="left" vertical="center" wrapText="1"/>
    </xf>
    <xf numFmtId="0" fontId="7" fillId="11" borderId="0" xfId="11" applyFont="1" applyFill="1"/>
    <xf numFmtId="0" fontId="62" fillId="12" borderId="0" xfId="4" applyFill="1"/>
    <xf numFmtId="0" fontId="62" fillId="12" borderId="25" xfId="4" applyFill="1" applyBorder="1"/>
    <xf numFmtId="0" fontId="7" fillId="11" borderId="0" xfId="4" applyFont="1" applyFill="1" applyAlignment="1">
      <alignment vertical="top"/>
    </xf>
    <xf numFmtId="0" fontId="7" fillId="11" borderId="25" xfId="4" applyFont="1" applyFill="1" applyBorder="1" applyAlignment="1">
      <alignment vertical="top"/>
    </xf>
    <xf numFmtId="0" fontId="7" fillId="11" borderId="15" xfId="11" applyFont="1" applyFill="1" applyBorder="1" applyAlignment="1">
      <alignment vertical="center"/>
    </xf>
    <xf numFmtId="0" fontId="7" fillId="11" borderId="15" xfId="4" applyFont="1" applyFill="1" applyBorder="1" applyAlignment="1">
      <alignment horizontal="justify" vertical="top"/>
    </xf>
    <xf numFmtId="0" fontId="7" fillId="11" borderId="68" xfId="4" applyFont="1" applyFill="1" applyBorder="1" applyAlignment="1">
      <alignment horizontal="justify" vertical="top"/>
    </xf>
    <xf numFmtId="0" fontId="6" fillId="11" borderId="43" xfId="11" applyFont="1" applyFill="1" applyBorder="1"/>
    <xf numFmtId="0" fontId="6" fillId="11" borderId="0" xfId="11" applyFont="1" applyFill="1"/>
    <xf numFmtId="0" fontId="7" fillId="11" borderId="0" xfId="4" applyFont="1" applyFill="1"/>
    <xf numFmtId="0" fontId="6" fillId="11" borderId="0" xfId="4" applyFont="1" applyFill="1"/>
    <xf numFmtId="0" fontId="6" fillId="11" borderId="25" xfId="11" applyFont="1" applyFill="1" applyBorder="1"/>
    <xf numFmtId="0" fontId="6" fillId="11" borderId="43" xfId="11" applyFont="1" applyFill="1" applyBorder="1" applyAlignment="1">
      <alignment horizontal="justify" vertical="center" wrapText="1"/>
    </xf>
    <xf numFmtId="0" fontId="8" fillId="11" borderId="0" xfId="11" applyFont="1" applyFill="1" applyAlignment="1">
      <alignment horizontal="justify" vertical="center" wrapText="1"/>
    </xf>
    <xf numFmtId="0" fontId="6" fillId="11" borderId="43" xfId="11" applyFont="1" applyFill="1" applyBorder="1" applyAlignment="1">
      <alignment horizontal="justify" vertical="center"/>
    </xf>
    <xf numFmtId="0" fontId="8" fillId="11" borderId="0" xfId="11" applyFont="1" applyFill="1" applyAlignment="1">
      <alignment horizontal="justify" vertical="center"/>
    </xf>
    <xf numFmtId="0" fontId="8" fillId="11" borderId="0" xfId="11" applyFont="1" applyFill="1" applyAlignment="1">
      <alignment horizontal="left" vertical="top"/>
    </xf>
    <xf numFmtId="0" fontId="6" fillId="11" borderId="43" xfId="11" applyFont="1" applyFill="1" applyBorder="1" applyAlignment="1">
      <alignment vertical="center"/>
    </xf>
    <xf numFmtId="0" fontId="8" fillId="11" borderId="0" xfId="11" applyFont="1" applyFill="1" applyAlignment="1">
      <alignment vertical="center"/>
    </xf>
    <xf numFmtId="0" fontId="8" fillId="11" borderId="0" xfId="11" applyFont="1" applyFill="1" applyAlignment="1">
      <alignment horizontal="justify" vertical="top" wrapText="1"/>
    </xf>
    <xf numFmtId="0" fontId="8" fillId="11" borderId="0" xfId="11" applyFont="1" applyFill="1" applyAlignment="1">
      <alignment vertical="top"/>
    </xf>
    <xf numFmtId="0" fontId="8" fillId="11" borderId="0" xfId="4" applyFont="1" applyFill="1" applyAlignment="1">
      <alignment vertical="center" wrapText="1"/>
    </xf>
    <xf numFmtId="0" fontId="8" fillId="11" borderId="25" xfId="4" applyFont="1" applyFill="1" applyBorder="1" applyAlignment="1">
      <alignment vertical="center" wrapText="1"/>
    </xf>
    <xf numFmtId="0" fontId="7" fillId="11" borderId="0" xfId="11" applyFont="1" applyFill="1" applyAlignment="1">
      <alignment vertical="top"/>
    </xf>
    <xf numFmtId="0" fontId="8" fillId="11" borderId="25" xfId="11" applyFont="1" applyFill="1" applyBorder="1" applyAlignment="1">
      <alignment vertical="center"/>
    </xf>
    <xf numFmtId="0" fontId="5" fillId="11" borderId="43" xfId="11" applyFont="1" applyFill="1" applyBorder="1"/>
    <xf numFmtId="0" fontId="4" fillId="11" borderId="0" xfId="11" applyFont="1" applyFill="1"/>
    <xf numFmtId="0" fontId="5" fillId="11" borderId="25" xfId="11" applyFont="1" applyFill="1" applyBorder="1"/>
    <xf numFmtId="0" fontId="4" fillId="11" borderId="0" xfId="11" applyFont="1" applyFill="1" applyAlignment="1">
      <alignment vertical="top"/>
    </xf>
    <xf numFmtId="0" fontId="5" fillId="11" borderId="43" xfId="11" applyFont="1" applyFill="1" applyBorder="1" applyAlignment="1">
      <alignment vertical="top"/>
    </xf>
    <xf numFmtId="0" fontId="23" fillId="11" borderId="0" xfId="11" applyFont="1" applyFill="1"/>
    <xf numFmtId="0" fontId="5" fillId="11" borderId="0" xfId="11" applyFont="1" applyFill="1" applyAlignment="1">
      <alignment vertical="top"/>
    </xf>
    <xf numFmtId="0" fontId="5" fillId="11" borderId="25" xfId="11" applyFont="1" applyFill="1" applyBorder="1" applyAlignment="1">
      <alignment vertical="top"/>
    </xf>
    <xf numFmtId="0" fontId="5" fillId="11" borderId="63" xfId="11" applyFont="1" applyFill="1" applyBorder="1"/>
    <xf numFmtId="0" fontId="5" fillId="11" borderId="64" xfId="11" applyFont="1" applyFill="1" applyBorder="1"/>
    <xf numFmtId="0" fontId="5" fillId="11" borderId="65" xfId="11" applyFont="1" applyFill="1" applyBorder="1"/>
    <xf numFmtId="0" fontId="8" fillId="12" borderId="63" xfId="4" applyFont="1" applyFill="1" applyBorder="1" applyAlignment="1">
      <alignment horizontal="center" vertical="top"/>
    </xf>
    <xf numFmtId="0" fontId="8" fillId="12" borderId="64" xfId="4" applyFont="1" applyFill="1" applyBorder="1" applyAlignment="1">
      <alignment horizontal="center" vertical="top"/>
    </xf>
    <xf numFmtId="0" fontId="8" fillId="12" borderId="64" xfId="4" applyFont="1" applyFill="1" applyBorder="1" applyAlignment="1">
      <alignment horizontal="left" vertical="top"/>
    </xf>
    <xf numFmtId="0" fontId="8" fillId="12" borderId="15" xfId="4" applyFont="1" applyFill="1" applyBorder="1" applyAlignment="1">
      <alignment horizontal="center" vertical="top"/>
    </xf>
    <xf numFmtId="0" fontId="8" fillId="12" borderId="64" xfId="4" applyFont="1" applyFill="1" applyBorder="1" applyAlignment="1">
      <alignment horizontal="center" vertical="center" wrapText="1"/>
    </xf>
    <xf numFmtId="0" fontId="8" fillId="12" borderId="65" xfId="4" applyFont="1" applyFill="1" applyBorder="1" applyAlignment="1">
      <alignment horizontal="center" vertical="center" wrapText="1"/>
    </xf>
    <xf numFmtId="0" fontId="9" fillId="11" borderId="31" xfId="4" applyFont="1" applyFill="1" applyBorder="1" applyAlignment="1">
      <alignment vertical="center" wrapText="1"/>
    </xf>
    <xf numFmtId="0" fontId="9" fillId="11" borderId="37" xfId="4" applyFont="1" applyFill="1" applyBorder="1" applyAlignment="1">
      <alignment vertical="center" wrapText="1"/>
    </xf>
    <xf numFmtId="0" fontId="23" fillId="12" borderId="151" xfId="4" applyFont="1" applyFill="1" applyBorder="1" applyAlignment="1">
      <alignment horizontal="left"/>
    </xf>
    <xf numFmtId="0" fontId="23" fillId="12" borderId="152" xfId="4" applyFont="1" applyFill="1" applyBorder="1" applyAlignment="1">
      <alignment horizontal="left"/>
    </xf>
    <xf numFmtId="0" fontId="5" fillId="12" borderId="152" xfId="4" applyFont="1" applyFill="1" applyBorder="1"/>
    <xf numFmtId="0" fontId="23" fillId="12" borderId="153" xfId="4" applyFont="1" applyFill="1" applyBorder="1" applyAlignment="1">
      <alignment horizontal="left"/>
    </xf>
    <xf numFmtId="0" fontId="4" fillId="12" borderId="0" xfId="4" applyFont="1" applyFill="1" applyAlignment="1">
      <alignment horizontal="left"/>
    </xf>
    <xf numFmtId="0" fontId="5" fillId="12" borderId="0" xfId="4" applyFont="1" applyFill="1"/>
    <xf numFmtId="0" fontId="7" fillId="12" borderId="153" xfId="4" applyFont="1" applyFill="1" applyBorder="1" applyAlignment="1">
      <alignment horizontal="left"/>
    </xf>
    <xf numFmtId="0" fontId="8" fillId="12" borderId="153" xfId="4" applyFont="1" applyFill="1" applyBorder="1" applyAlignment="1">
      <alignment horizontal="left"/>
    </xf>
    <xf numFmtId="0" fontId="36" fillId="12" borderId="154" xfId="4" applyFont="1" applyFill="1" applyBorder="1" applyAlignment="1" applyProtection="1">
      <alignment horizontal="center" vertical="center" wrapText="1"/>
      <protection locked="0"/>
    </xf>
    <xf numFmtId="0" fontId="36" fillId="12" borderId="155" xfId="4" applyFont="1" applyFill="1" applyBorder="1" applyAlignment="1" applyProtection="1">
      <alignment horizontal="center" vertical="center" wrapText="1"/>
      <protection locked="0"/>
    </xf>
    <xf numFmtId="0" fontId="8" fillId="12" borderId="155" xfId="4" applyFont="1" applyFill="1" applyBorder="1" applyAlignment="1">
      <alignment horizontal="left"/>
    </xf>
    <xf numFmtId="0" fontId="5" fillId="12" borderId="156" xfId="4" applyFont="1" applyFill="1" applyBorder="1"/>
    <xf numFmtId="0" fontId="8" fillId="12" borderId="157" xfId="4" applyFont="1" applyFill="1" applyBorder="1" applyAlignment="1">
      <alignment horizontal="left"/>
    </xf>
    <xf numFmtId="0" fontId="7" fillId="12" borderId="79" xfId="4" applyFont="1" applyFill="1" applyBorder="1" applyAlignment="1">
      <alignment horizontal="center"/>
    </xf>
    <xf numFmtId="0" fontId="7" fillId="12" borderId="0" xfId="4" applyFont="1" applyFill="1"/>
    <xf numFmtId="0" fontId="6" fillId="12" borderId="0" xfId="4" applyFont="1" applyFill="1"/>
    <xf numFmtId="0" fontId="8" fillId="12" borderId="0" xfId="4" applyFont="1" applyFill="1" applyAlignment="1" applyProtection="1">
      <alignment vertical="center"/>
      <protection locked="0"/>
    </xf>
    <xf numFmtId="0" fontId="6" fillId="12" borderId="0" xfId="4" applyFont="1" applyFill="1" applyAlignment="1">
      <alignment horizontal="center"/>
    </xf>
    <xf numFmtId="0" fontId="8" fillId="12" borderId="0" xfId="4" applyFont="1" applyFill="1" applyAlignment="1" applyProtection="1">
      <alignment vertical="center" wrapText="1"/>
      <protection locked="0"/>
    </xf>
    <xf numFmtId="0" fontId="7" fillId="12" borderId="0" xfId="25" applyFont="1" applyFill="1" applyAlignment="1">
      <alignment horizontal="right" vertical="center"/>
    </xf>
    <xf numFmtId="0" fontId="6" fillId="12" borderId="0" xfId="25" applyFont="1" applyFill="1" applyAlignment="1">
      <alignment horizontal="left" vertical="center"/>
    </xf>
    <xf numFmtId="0" fontId="6" fillId="12" borderId="140" xfId="25" applyFont="1" applyFill="1" applyBorder="1" applyAlignment="1">
      <alignment horizontal="left" vertical="center"/>
    </xf>
    <xf numFmtId="0" fontId="7" fillId="12" borderId="0" xfId="4" applyFont="1" applyFill="1" applyAlignment="1">
      <alignment horizontal="center"/>
    </xf>
    <xf numFmtId="0" fontId="6" fillId="12" borderId="0" xfId="25" applyFont="1" applyFill="1" applyAlignment="1">
      <alignment vertical="center"/>
    </xf>
    <xf numFmtId="0" fontId="8" fillId="12" borderId="0" xfId="4" applyFont="1" applyFill="1"/>
    <xf numFmtId="0" fontId="31" fillId="12" borderId="0" xfId="4" applyFont="1" applyFill="1"/>
    <xf numFmtId="0" fontId="10" fillId="0" borderId="0" xfId="4" applyFont="1" applyAlignment="1" applyProtection="1">
      <alignment horizontal="center" vertical="center"/>
      <protection locked="0"/>
    </xf>
    <xf numFmtId="0" fontId="7" fillId="0" borderId="0" xfId="25" quotePrefix="1" applyFont="1"/>
    <xf numFmtId="0" fontId="11" fillId="0" borderId="0" xfId="4" applyFont="1" applyAlignment="1" applyProtection="1">
      <alignment vertical="center"/>
      <protection locked="0"/>
    </xf>
    <xf numFmtId="0" fontId="7" fillId="0" borderId="0" xfId="25" quotePrefix="1" applyFont="1" applyAlignment="1">
      <alignment vertical="center"/>
    </xf>
    <xf numFmtId="0" fontId="10" fillId="0" borderId="0" xfId="4" applyFont="1" applyAlignment="1" applyProtection="1">
      <alignment vertical="center"/>
      <protection locked="0"/>
    </xf>
    <xf numFmtId="0" fontId="7" fillId="12" borderId="0" xfId="4" applyFont="1" applyFill="1" applyAlignment="1" applyProtection="1">
      <alignment horizontal="center" vertical="center"/>
      <protection locked="0"/>
    </xf>
    <xf numFmtId="0" fontId="7" fillId="12" borderId="131" xfId="4" applyFont="1" applyFill="1" applyBorder="1" applyAlignment="1">
      <alignment horizontal="center"/>
    </xf>
    <xf numFmtId="0" fontId="7" fillId="12" borderId="138" xfId="4" applyFont="1" applyFill="1" applyBorder="1"/>
    <xf numFmtId="0" fontId="6" fillId="12" borderId="138" xfId="4" applyFont="1" applyFill="1" applyBorder="1"/>
    <xf numFmtId="0" fontId="8" fillId="12" borderId="138" xfId="4" applyFont="1" applyFill="1" applyBorder="1" applyAlignment="1" applyProtection="1">
      <alignment vertical="center"/>
      <protection locked="0"/>
    </xf>
    <xf numFmtId="0" fontId="6" fillId="12" borderId="138" xfId="4" applyFont="1" applyFill="1" applyBorder="1" applyAlignment="1">
      <alignment horizontal="center"/>
    </xf>
    <xf numFmtId="0" fontId="8" fillId="12" borderId="138" xfId="4" applyFont="1" applyFill="1" applyBorder="1" applyAlignment="1" applyProtection="1">
      <alignment vertical="center" wrapText="1"/>
      <protection locked="0"/>
    </xf>
    <xf numFmtId="0" fontId="7" fillId="12" borderId="138" xfId="25" applyFont="1" applyFill="1" applyBorder="1" applyAlignment="1">
      <alignment horizontal="right" vertical="center"/>
    </xf>
    <xf numFmtId="0" fontId="6" fillId="12" borderId="138" xfId="25" applyFont="1" applyFill="1" applyBorder="1" applyAlignment="1">
      <alignment horizontal="left" vertical="center"/>
    </xf>
    <xf numFmtId="0" fontId="6" fillId="12" borderId="100" xfId="25" applyFont="1" applyFill="1" applyBorder="1" applyAlignment="1">
      <alignment horizontal="left" vertical="center"/>
    </xf>
    <xf numFmtId="0" fontId="7" fillId="12" borderId="0" xfId="25" applyFont="1" applyFill="1"/>
    <xf numFmtId="0" fontId="7" fillId="12" borderId="0" xfId="25" quotePrefix="1" applyFont="1" applyFill="1"/>
    <xf numFmtId="0" fontId="11" fillId="12" borderId="0" xfId="4" applyFont="1" applyFill="1" applyAlignment="1" applyProtection="1">
      <alignment vertical="center"/>
      <protection locked="0"/>
    </xf>
    <xf numFmtId="0" fontId="7" fillId="12" borderId="0" xfId="25" applyFont="1" applyFill="1" applyAlignment="1">
      <alignment vertical="center"/>
    </xf>
    <xf numFmtId="0" fontId="7" fillId="12" borderId="0" xfId="4" quotePrefix="1" applyFont="1" applyFill="1" applyAlignment="1" applyProtection="1">
      <alignment vertical="center"/>
      <protection locked="0"/>
    </xf>
    <xf numFmtId="0" fontId="36" fillId="12" borderId="0" xfId="4" applyFont="1" applyFill="1" applyAlignment="1" applyProtection="1">
      <alignment horizontal="center" vertical="center"/>
      <protection locked="0"/>
    </xf>
    <xf numFmtId="0" fontId="12" fillId="12" borderId="0" xfId="4" applyFont="1" applyFill="1" applyAlignment="1">
      <alignment horizontal="center" vertical="center"/>
    </xf>
    <xf numFmtId="49" fontId="12" fillId="12" borderId="0" xfId="4" applyNumberFormat="1" applyFont="1" applyFill="1" applyAlignment="1">
      <alignment horizontal="center" vertical="center"/>
    </xf>
    <xf numFmtId="0" fontId="7" fillId="12" borderId="0" xfId="25" quotePrefix="1" applyFont="1" applyFill="1" applyAlignment="1">
      <alignment horizontal="center" vertical="center"/>
    </xf>
    <xf numFmtId="0" fontId="7" fillId="12" borderId="0" xfId="4" applyFont="1" applyFill="1" applyAlignment="1">
      <alignment vertical="center"/>
    </xf>
    <xf numFmtId="0" fontId="6" fillId="12" borderId="162" xfId="4" applyFont="1" applyFill="1" applyBorder="1"/>
    <xf numFmtId="0" fontId="7" fillId="11" borderId="0" xfId="4" applyFont="1" applyFill="1" applyAlignment="1">
      <alignment horizontal="left" vertical="center"/>
    </xf>
    <xf numFmtId="0" fontId="4" fillId="11" borderId="0" xfId="4" applyFont="1" applyFill="1"/>
    <xf numFmtId="0" fontId="8" fillId="11" borderId="0" xfId="4" applyFont="1" applyFill="1" applyAlignment="1">
      <alignment horizontal="left" vertical="center"/>
    </xf>
    <xf numFmtId="0" fontId="7" fillId="11" borderId="93" xfId="4" applyFont="1" applyFill="1" applyBorder="1" applyAlignment="1">
      <alignment horizontal="left" vertical="center"/>
    </xf>
    <xf numFmtId="0" fontId="7" fillId="11" borderId="79" xfId="4" applyFont="1" applyFill="1" applyBorder="1" applyAlignment="1">
      <alignment horizontal="center"/>
    </xf>
    <xf numFmtId="0" fontId="8" fillId="11" borderId="0" xfId="4" applyFont="1" applyFill="1" applyAlignment="1">
      <alignment vertical="top"/>
    </xf>
    <xf numFmtId="0" fontId="7" fillId="11" borderId="79" xfId="4" applyFont="1" applyFill="1" applyBorder="1" applyAlignment="1">
      <alignment horizontal="center" vertical="center"/>
    </xf>
    <xf numFmtId="0" fontId="7" fillId="11" borderId="0" xfId="4" applyFont="1" applyFill="1" applyAlignment="1">
      <alignment vertical="center"/>
    </xf>
    <xf numFmtId="0" fontId="6" fillId="11" borderId="0" xfId="4" applyFont="1" applyFill="1" applyAlignment="1">
      <alignment vertical="center"/>
    </xf>
    <xf numFmtId="0" fontId="6" fillId="11" borderId="1" xfId="4" applyFont="1" applyFill="1" applyBorder="1"/>
    <xf numFmtId="0" fontId="6" fillId="11" borderId="79" xfId="4" applyFont="1" applyFill="1" applyBorder="1"/>
    <xf numFmtId="0" fontId="8" fillId="11" borderId="0" xfId="4" applyFont="1" applyFill="1"/>
    <xf numFmtId="0" fontId="6" fillId="11" borderId="0" xfId="4" applyFont="1" applyFill="1" applyAlignment="1">
      <alignment vertical="top"/>
    </xf>
    <xf numFmtId="0" fontId="7" fillId="11" borderId="1" xfId="4" applyFont="1" applyFill="1" applyBorder="1"/>
    <xf numFmtId="0" fontId="8" fillId="11" borderId="0" xfId="4" applyFont="1" applyFill="1" applyAlignment="1">
      <alignment vertical="center"/>
    </xf>
    <xf numFmtId="0" fontId="8" fillId="11" borderId="1" xfId="4" applyFont="1" applyFill="1" applyBorder="1"/>
    <xf numFmtId="0" fontId="7" fillId="11" borderId="79" xfId="4" applyFont="1" applyFill="1" applyBorder="1"/>
    <xf numFmtId="0" fontId="7" fillId="11" borderId="79" xfId="4" applyFont="1" applyFill="1" applyBorder="1" applyAlignment="1">
      <alignment horizontal="center" vertical="top"/>
    </xf>
    <xf numFmtId="0" fontId="7" fillId="11" borderId="0" xfId="4" applyFont="1" applyFill="1" applyAlignment="1">
      <alignment horizontal="left"/>
    </xf>
    <xf numFmtId="0" fontId="7" fillId="11" borderId="0" xfId="4" applyFont="1" applyFill="1" applyAlignment="1">
      <alignment horizontal="left" vertical="top" wrapText="1"/>
    </xf>
    <xf numFmtId="0" fontId="8" fillId="11" borderId="0" xfId="4" applyFont="1" applyFill="1" applyAlignment="1">
      <alignment horizontal="left" vertical="top"/>
    </xf>
    <xf numFmtId="0" fontId="7" fillId="11" borderId="79" xfId="4" applyFont="1" applyFill="1" applyBorder="1" applyAlignment="1">
      <alignment horizontal="left" vertical="center"/>
    </xf>
    <xf numFmtId="0" fontId="8" fillId="11" borderId="0" xfId="4" applyFont="1" applyFill="1" applyAlignment="1">
      <alignment horizontal="left"/>
    </xf>
    <xf numFmtId="0" fontId="6" fillId="12" borderId="0" xfId="4" applyFont="1" applyFill="1" applyAlignment="1">
      <alignment horizontal="center" vertical="center"/>
    </xf>
    <xf numFmtId="0" fontId="6" fillId="11" borderId="0" xfId="4" applyFont="1" applyFill="1" applyAlignment="1">
      <alignment horizontal="center" vertical="center"/>
    </xf>
    <xf numFmtId="0" fontId="6" fillId="11" borderId="1" xfId="4" applyFont="1" applyFill="1" applyBorder="1" applyAlignment="1">
      <alignment horizontal="center" vertical="center"/>
    </xf>
    <xf numFmtId="0" fontId="7" fillId="11" borderId="79" xfId="4" applyFont="1" applyFill="1" applyBorder="1" applyAlignment="1">
      <alignment horizontal="left"/>
    </xf>
    <xf numFmtId="0" fontId="8" fillId="11" borderId="15" xfId="4" applyFont="1" applyFill="1" applyBorder="1" applyAlignment="1">
      <alignment vertical="top"/>
    </xf>
    <xf numFmtId="0" fontId="6" fillId="11" borderId="15" xfId="4" applyFont="1" applyFill="1" applyBorder="1"/>
    <xf numFmtId="0" fontId="1" fillId="11" borderId="0" xfId="4" applyFont="1" applyFill="1" applyAlignment="1">
      <alignment vertical="center"/>
    </xf>
    <xf numFmtId="0" fontId="5" fillId="11" borderId="0" xfId="4" applyFont="1" applyFill="1"/>
    <xf numFmtId="0" fontId="7" fillId="11" borderId="0" xfId="4" applyFont="1" applyFill="1" applyAlignment="1">
      <alignment horizontal="right" vertical="center"/>
    </xf>
    <xf numFmtId="0" fontId="1" fillId="11" borderId="42" xfId="4" applyFont="1" applyFill="1" applyBorder="1" applyAlignment="1">
      <alignment vertical="center"/>
    </xf>
    <xf numFmtId="0" fontId="3" fillId="11" borderId="42" xfId="4" applyFont="1" applyFill="1" applyBorder="1" applyAlignment="1">
      <alignment vertical="center"/>
    </xf>
    <xf numFmtId="0" fontId="8" fillId="11" borderId="1" xfId="4" applyFont="1" applyFill="1" applyBorder="1" applyAlignment="1">
      <alignment horizontal="justify" wrapText="1"/>
    </xf>
    <xf numFmtId="0" fontId="8" fillId="11" borderId="1" xfId="4" applyFont="1" applyFill="1" applyBorder="1" applyAlignment="1">
      <alignment vertical="center" wrapText="1"/>
    </xf>
    <xf numFmtId="0" fontId="7" fillId="11" borderId="1" xfId="4" applyFont="1" applyFill="1" applyBorder="1" applyAlignment="1">
      <alignment vertical="center" wrapText="1"/>
    </xf>
    <xf numFmtId="0" fontId="8" fillId="11" borderId="1" xfId="4" applyFont="1" applyFill="1" applyBorder="1" applyAlignment="1">
      <alignment vertical="top" wrapText="1"/>
    </xf>
    <xf numFmtId="0" fontId="7" fillId="11" borderId="1" xfId="4" applyFont="1" applyFill="1" applyBorder="1" applyAlignment="1">
      <alignment wrapText="1"/>
    </xf>
    <xf numFmtId="0" fontId="3" fillId="11" borderId="42" xfId="4" applyFont="1" applyFill="1" applyBorder="1"/>
    <xf numFmtId="0" fontId="62" fillId="0" borderId="243" xfId="4" applyBorder="1"/>
    <xf numFmtId="0" fontId="3" fillId="4" borderId="0" xfId="4" applyFont="1" applyFill="1"/>
    <xf numFmtId="0" fontId="62" fillId="0" borderId="244" xfId="4" applyBorder="1"/>
    <xf numFmtId="0" fontId="8" fillId="4" borderId="245" xfId="4" applyFont="1" applyFill="1" applyBorder="1"/>
    <xf numFmtId="0" fontId="11" fillId="4" borderId="138" xfId="4" applyFont="1" applyFill="1" applyBorder="1"/>
    <xf numFmtId="0" fontId="23" fillId="4" borderId="138" xfId="4" applyFont="1" applyFill="1" applyBorder="1" applyAlignment="1">
      <alignment horizontal="center"/>
    </xf>
    <xf numFmtId="0" fontId="11" fillId="0" borderId="138" xfId="4" applyFont="1" applyBorder="1" applyAlignment="1">
      <alignment horizontal="center" vertical="center"/>
    </xf>
    <xf numFmtId="0" fontId="37" fillId="4" borderId="138" xfId="4" applyFont="1" applyFill="1" applyBorder="1" applyAlignment="1">
      <alignment horizontal="left" vertical="center"/>
    </xf>
    <xf numFmtId="0" fontId="62" fillId="0" borderId="235" xfId="4" applyBorder="1"/>
    <xf numFmtId="0" fontId="62" fillId="0" borderId="246" xfId="4" applyBorder="1"/>
    <xf numFmtId="0" fontId="6" fillId="4" borderId="0" xfId="4" applyFont="1" applyFill="1" applyAlignment="1">
      <alignment horizontal="center"/>
    </xf>
    <xf numFmtId="0" fontId="9" fillId="0" borderId="0" xfId="4" applyFont="1" applyAlignment="1">
      <alignment vertical="top" wrapText="1"/>
    </xf>
    <xf numFmtId="0" fontId="8" fillId="4" borderId="0" xfId="4" applyFont="1" applyFill="1" applyAlignment="1">
      <alignment horizontal="center" wrapText="1"/>
    </xf>
    <xf numFmtId="0" fontId="9" fillId="4" borderId="0" xfId="4" applyFont="1" applyFill="1" applyAlignment="1">
      <alignment vertical="center" wrapText="1"/>
    </xf>
    <xf numFmtId="0" fontId="12" fillId="4" borderId="0" xfId="4" applyFont="1" applyFill="1" applyAlignment="1">
      <alignment vertical="center"/>
    </xf>
    <xf numFmtId="0" fontId="13" fillId="4" borderId="0" xfId="4" applyFont="1" applyFill="1" applyAlignment="1">
      <alignment wrapText="1"/>
    </xf>
    <xf numFmtId="0" fontId="8" fillId="4" borderId="252" xfId="4" applyFont="1" applyFill="1" applyBorder="1" applyAlignment="1">
      <alignment vertical="center"/>
    </xf>
    <xf numFmtId="0" fontId="8" fillId="4" borderId="254" xfId="4" applyFont="1" applyFill="1" applyBorder="1" applyAlignment="1">
      <alignment vertical="center"/>
    </xf>
    <xf numFmtId="0" fontId="8" fillId="4" borderId="252" xfId="4" applyFont="1" applyFill="1" applyBorder="1" applyAlignment="1">
      <alignment vertical="top" wrapText="1"/>
    </xf>
    <xf numFmtId="0" fontId="8" fillId="4" borderId="254" xfId="4" applyFont="1" applyFill="1" applyBorder="1" applyAlignment="1">
      <alignment vertical="top" wrapText="1"/>
    </xf>
    <xf numFmtId="0" fontId="62" fillId="0" borderId="252" xfId="4" applyBorder="1" applyAlignment="1">
      <alignment vertical="center" wrapText="1"/>
    </xf>
    <xf numFmtId="0" fontId="62" fillId="0" borderId="254" xfId="4" applyBorder="1" applyAlignment="1">
      <alignment vertical="center" wrapText="1"/>
    </xf>
    <xf numFmtId="0" fontId="1" fillId="4" borderId="257" xfId="4" applyFont="1" applyFill="1" applyBorder="1" applyAlignment="1">
      <alignment vertical="center"/>
    </xf>
    <xf numFmtId="0" fontId="1" fillId="4" borderId="159" xfId="4" applyFont="1" applyFill="1" applyBorder="1" applyAlignment="1">
      <alignment vertical="center"/>
    </xf>
    <xf numFmtId="0" fontId="62" fillId="0" borderId="159" xfId="4" applyBorder="1"/>
    <xf numFmtId="164" fontId="7" fillId="11" borderId="0" xfId="4" applyNumberFormat="1" applyFont="1" applyFill="1" applyAlignment="1">
      <alignment horizontal="left"/>
    </xf>
    <xf numFmtId="0" fontId="7" fillId="11" borderId="259" xfId="4" applyFont="1" applyFill="1" applyBorder="1" applyAlignment="1">
      <alignment horizontal="justify" vertical="top"/>
    </xf>
    <xf numFmtId="0" fontId="7" fillId="11" borderId="0" xfId="4" applyFont="1" applyFill="1" applyAlignment="1">
      <alignment horizontal="justify" vertical="center"/>
    </xf>
    <xf numFmtId="0" fontId="4" fillId="11" borderId="0" xfId="4" applyFont="1" applyFill="1" applyAlignment="1">
      <alignment vertical="center"/>
    </xf>
    <xf numFmtId="0" fontId="6" fillId="11" borderId="0" xfId="4" applyFont="1" applyFill="1" applyAlignment="1">
      <alignment horizontal="left"/>
    </xf>
    <xf numFmtId="0" fontId="62" fillId="11" borderId="0" xfId="4" applyFill="1"/>
    <xf numFmtId="164" fontId="7" fillId="11" borderId="0" xfId="4" applyNumberFormat="1" applyFont="1" applyFill="1" applyAlignment="1">
      <alignment horizontal="left" vertical="center"/>
    </xf>
    <xf numFmtId="0" fontId="5" fillId="11" borderId="0" xfId="4" applyFont="1" applyFill="1" applyAlignment="1">
      <alignment vertical="center"/>
    </xf>
    <xf numFmtId="0" fontId="8" fillId="11" borderId="0" xfId="4" applyFont="1" applyFill="1" applyAlignment="1">
      <alignment horizontal="center" vertical="center"/>
    </xf>
    <xf numFmtId="0" fontId="7" fillId="11" borderId="0" xfId="4" applyFont="1" applyFill="1" applyAlignment="1">
      <alignment horizontal="justify"/>
    </xf>
    <xf numFmtId="0" fontId="8" fillId="11" borderId="0" xfId="4" applyFont="1" applyFill="1" applyAlignment="1">
      <alignment horizontal="justify" wrapText="1"/>
    </xf>
    <xf numFmtId="0" fontId="3" fillId="11" borderId="0" xfId="4" applyFont="1" applyFill="1"/>
    <xf numFmtId="0" fontId="8" fillId="11" borderId="0" xfId="4" applyFont="1" applyFill="1" applyAlignment="1">
      <alignment vertical="top" wrapText="1"/>
    </xf>
    <xf numFmtId="0" fontId="8" fillId="11" borderId="0" xfId="4" applyFont="1" applyFill="1" applyAlignment="1">
      <alignment horizontal="left" vertical="top" wrapText="1"/>
    </xf>
    <xf numFmtId="0" fontId="7" fillId="11" borderId="0" xfId="4" applyFont="1" applyFill="1" applyAlignment="1">
      <alignment vertical="center" wrapText="1"/>
    </xf>
    <xf numFmtId="0" fontId="7" fillId="11" borderId="0" xfId="4" applyFont="1" applyFill="1" applyAlignment="1">
      <alignment wrapText="1"/>
    </xf>
    <xf numFmtId="0" fontId="7" fillId="11" borderId="0" xfId="4" applyFont="1" applyFill="1" applyAlignment="1">
      <alignment horizontal="left" vertical="top"/>
    </xf>
    <xf numFmtId="164" fontId="7" fillId="11" borderId="0" xfId="4" applyNumberFormat="1" applyFont="1" applyFill="1"/>
    <xf numFmtId="0" fontId="5" fillId="11" borderId="0" xfId="4" applyFont="1" applyFill="1" applyAlignment="1">
      <alignment vertical="center" wrapText="1"/>
    </xf>
    <xf numFmtId="0" fontId="3" fillId="11" borderId="270" xfId="4" applyFont="1" applyFill="1" applyBorder="1" applyAlignment="1">
      <alignment vertical="center"/>
    </xf>
    <xf numFmtId="0" fontId="7" fillId="11" borderId="271" xfId="4" applyFont="1" applyFill="1" applyBorder="1" applyAlignment="1">
      <alignment vertical="center"/>
    </xf>
    <xf numFmtId="0" fontId="8" fillId="11" borderId="271" xfId="4" applyFont="1" applyFill="1" applyBorder="1" applyAlignment="1">
      <alignment vertical="top"/>
    </xf>
    <xf numFmtId="0" fontId="5" fillId="11" borderId="271" xfId="4" applyFont="1" applyFill="1" applyBorder="1"/>
    <xf numFmtId="0" fontId="5" fillId="11" borderId="271" xfId="4" applyFont="1" applyFill="1" applyBorder="1" applyAlignment="1">
      <alignment vertical="center"/>
    </xf>
    <xf numFmtId="0" fontId="5" fillId="4" borderId="289" xfId="4" applyFont="1" applyFill="1" applyBorder="1"/>
    <xf numFmtId="0" fontId="8" fillId="4" borderId="0" xfId="4" applyFont="1" applyFill="1" applyAlignment="1">
      <alignment horizontal="left" vertical="center"/>
    </xf>
    <xf numFmtId="0" fontId="6" fillId="13" borderId="0" xfId="0" applyFont="1" applyFill="1"/>
    <xf numFmtId="0" fontId="6" fillId="11" borderId="79" xfId="0" applyFont="1" applyFill="1" applyBorder="1"/>
    <xf numFmtId="0" fontId="6" fillId="4" borderId="289" xfId="0" applyFont="1" applyFill="1" applyBorder="1"/>
    <xf numFmtId="0" fontId="6" fillId="0" borderId="289" xfId="0" applyFont="1" applyBorder="1"/>
    <xf numFmtId="0" fontId="7" fillId="11" borderId="0" xfId="0" applyFont="1" applyFill="1" applyAlignment="1">
      <alignment horizontal="left" vertical="center"/>
    </xf>
    <xf numFmtId="0" fontId="0" fillId="11" borderId="0" xfId="0" applyFill="1" applyAlignment="1">
      <alignment horizontal="left"/>
    </xf>
    <xf numFmtId="0" fontId="6" fillId="11" borderId="0" xfId="0" applyFont="1" applyFill="1"/>
    <xf numFmtId="0" fontId="7" fillId="11" borderId="0" xfId="0" applyFont="1" applyFill="1" applyAlignment="1">
      <alignment vertical="center"/>
    </xf>
    <xf numFmtId="0" fontId="6" fillId="11" borderId="289" xfId="0" applyFont="1" applyFill="1" applyBorder="1"/>
    <xf numFmtId="0" fontId="82" fillId="11" borderId="0" xfId="0" applyFont="1" applyFill="1" applyAlignment="1">
      <alignment vertical="top"/>
    </xf>
    <xf numFmtId="0" fontId="7" fillId="11" borderId="0" xfId="0" applyFont="1" applyFill="1" applyAlignment="1">
      <alignment vertical="top"/>
    </xf>
    <xf numFmtId="0" fontId="76" fillId="11" borderId="0" xfId="0" applyFont="1" applyFill="1"/>
    <xf numFmtId="0" fontId="8" fillId="11" borderId="0" xfId="0" applyFont="1" applyFill="1"/>
    <xf numFmtId="0" fontId="6" fillId="11" borderId="292" xfId="0" applyFont="1" applyFill="1" applyBorder="1"/>
    <xf numFmtId="0" fontId="7" fillId="11" borderId="161" xfId="0" applyFont="1" applyFill="1" applyBorder="1" applyAlignment="1">
      <alignment horizontal="left" vertical="center"/>
    </xf>
    <xf numFmtId="0" fontId="6" fillId="11" borderId="161" xfId="0" applyFont="1" applyFill="1" applyBorder="1"/>
    <xf numFmtId="0" fontId="7" fillId="11" borderId="161" xfId="0" applyFont="1" applyFill="1" applyBorder="1" applyAlignment="1">
      <alignment vertical="center"/>
    </xf>
    <xf numFmtId="0" fontId="6" fillId="11" borderId="163" xfId="0" applyFont="1" applyFill="1" applyBorder="1"/>
    <xf numFmtId="0" fontId="8" fillId="4" borderId="291" xfId="0" applyFont="1" applyFill="1" applyBorder="1" applyAlignment="1">
      <alignment vertical="center"/>
    </xf>
    <xf numFmtId="0" fontId="6" fillId="4" borderId="291" xfId="0" applyFont="1" applyFill="1" applyBorder="1"/>
    <xf numFmtId="0" fontId="8" fillId="4" borderId="252" xfId="0" applyFont="1" applyFill="1" applyBorder="1" applyAlignment="1">
      <alignment vertical="center"/>
    </xf>
    <xf numFmtId="0" fontId="6" fillId="4" borderId="252" xfId="0" applyFont="1" applyFill="1" applyBorder="1"/>
    <xf numFmtId="0" fontId="8" fillId="0" borderId="0" xfId="0" applyFont="1" applyAlignment="1">
      <alignment horizontal="left" vertical="center" indent="1"/>
    </xf>
    <xf numFmtId="0" fontId="8" fillId="0" borderId="0" xfId="0" quotePrefix="1" applyFont="1" applyAlignment="1">
      <alignment horizontal="left" vertical="center" indent="1"/>
    </xf>
    <xf numFmtId="164" fontId="7" fillId="0" borderId="0" xfId="4" applyNumberFormat="1" applyFont="1" applyAlignment="1">
      <alignment horizontal="left" vertical="center"/>
    </xf>
    <xf numFmtId="0" fontId="47" fillId="0" borderId="0" xfId="4" applyFont="1" applyAlignment="1" applyProtection="1">
      <alignment horizontal="center" vertical="center"/>
      <protection locked="0"/>
    </xf>
    <xf numFmtId="164" fontId="8" fillId="0" borderId="0" xfId="4" applyNumberFormat="1" applyFont="1" applyAlignment="1">
      <alignment horizontal="left" vertical="center"/>
    </xf>
    <xf numFmtId="164" fontId="8" fillId="0" borderId="0" xfId="4" applyNumberFormat="1" applyFont="1" applyAlignment="1">
      <alignment horizontal="left" vertical="center" indent="1"/>
    </xf>
    <xf numFmtId="164" fontId="7" fillId="0" borderId="0" xfId="4" applyNumberFormat="1" applyFont="1" applyAlignment="1">
      <alignment horizontal="center" vertical="center"/>
    </xf>
    <xf numFmtId="164" fontId="7" fillId="0" borderId="0" xfId="4" applyNumberFormat="1" applyFont="1" applyAlignment="1">
      <alignment horizontal="left"/>
    </xf>
    <xf numFmtId="164" fontId="8" fillId="0" borderId="0" xfId="4" applyNumberFormat="1" applyFont="1" applyAlignment="1">
      <alignment horizontal="left" vertical="top"/>
    </xf>
    <xf numFmtId="0" fontId="71" fillId="0" borderId="0" xfId="4" applyFont="1"/>
    <xf numFmtId="0" fontId="72" fillId="0" borderId="0" xfId="4" applyFont="1" applyAlignment="1">
      <alignment vertical="center"/>
    </xf>
    <xf numFmtId="0" fontId="72" fillId="0" borderId="0" xfId="4" applyFont="1"/>
    <xf numFmtId="0" fontId="72" fillId="0" borderId="0" xfId="4" applyFont="1" applyAlignment="1">
      <alignment horizontal="center"/>
    </xf>
    <xf numFmtId="0" fontId="18" fillId="0" borderId="0" xfId="4" applyFont="1" applyAlignment="1">
      <alignment horizontal="center" vertical="center"/>
    </xf>
    <xf numFmtId="0" fontId="18" fillId="0" borderId="0" xfId="4" applyFont="1" applyAlignment="1">
      <alignment horizontal="left" vertical="center"/>
    </xf>
    <xf numFmtId="0" fontId="73" fillId="0" borderId="0" xfId="4" applyFont="1" applyAlignment="1" applyProtection="1">
      <alignment horizontal="center" vertical="center"/>
      <protection locked="0"/>
    </xf>
    <xf numFmtId="164" fontId="71" fillId="0" borderId="0" xfId="4" applyNumberFormat="1" applyFont="1" applyAlignment="1">
      <alignment horizontal="left" vertical="center"/>
    </xf>
    <xf numFmtId="0" fontId="8" fillId="0" borderId="79" xfId="4" applyFont="1" applyBorder="1" applyAlignment="1">
      <alignment horizontal="right"/>
    </xf>
    <xf numFmtId="0" fontId="6" fillId="0" borderId="289" xfId="4" applyFont="1" applyBorder="1"/>
    <xf numFmtId="3" fontId="62" fillId="0" borderId="0" xfId="1" applyNumberFormat="1" applyBorder="1" applyAlignment="1">
      <alignment horizontal="center" vertical="center"/>
    </xf>
    <xf numFmtId="3" fontId="28" fillId="0" borderId="289" xfId="4" applyNumberFormat="1" applyFont="1" applyBorder="1" applyAlignment="1" applyProtection="1">
      <alignment horizontal="right" vertical="center"/>
      <protection locked="0"/>
    </xf>
    <xf numFmtId="4" fontId="62" fillId="4" borderId="0" xfId="0" applyNumberFormat="1" applyFont="1" applyFill="1" applyAlignment="1" applyProtection="1">
      <alignment vertical="center"/>
      <protection locked="0"/>
    </xf>
    <xf numFmtId="0" fontId="6" fillId="11" borderId="79" xfId="0" applyFont="1" applyFill="1" applyBorder="1" applyAlignment="1">
      <alignment horizontal="left"/>
    </xf>
    <xf numFmtId="0" fontId="7" fillId="11" borderId="0" xfId="0" applyFont="1" applyFill="1" applyAlignment="1">
      <alignment horizontal="left"/>
    </xf>
    <xf numFmtId="0" fontId="82" fillId="11" borderId="0" xfId="0" applyFont="1" applyFill="1" applyAlignment="1">
      <alignment horizontal="left" vertical="center"/>
    </xf>
    <xf numFmtId="0" fontId="6" fillId="11" borderId="0" xfId="0" applyFont="1" applyFill="1" applyAlignment="1">
      <alignment horizontal="left"/>
    </xf>
    <xf numFmtId="0" fontId="62" fillId="11" borderId="0" xfId="0" applyFont="1" applyFill="1" applyAlignment="1">
      <alignment horizontal="left"/>
    </xf>
    <xf numFmtId="0" fontId="6" fillId="11" borderId="289" xfId="0" applyFont="1" applyFill="1" applyBorder="1" applyAlignment="1">
      <alignment horizontal="left"/>
    </xf>
    <xf numFmtId="0" fontId="76" fillId="11" borderId="0" xfId="0" applyFont="1" applyFill="1" applyAlignment="1">
      <alignment horizontal="left" vertical="center"/>
    </xf>
    <xf numFmtId="0" fontId="6" fillId="13" borderId="79" xfId="0" applyFont="1" applyFill="1" applyBorder="1"/>
    <xf numFmtId="0" fontId="6" fillId="11" borderId="0" xfId="0" applyFont="1" applyFill="1" applyAlignment="1">
      <alignment horizontal="center"/>
    </xf>
    <xf numFmtId="0" fontId="62" fillId="11" borderId="0" xfId="0" applyFont="1" applyFill="1" applyAlignment="1">
      <alignment horizontal="right"/>
    </xf>
    <xf numFmtId="0" fontId="7" fillId="11" borderId="0" xfId="0" applyFont="1" applyFill="1" applyAlignment="1">
      <alignment horizontal="center"/>
    </xf>
    <xf numFmtId="0" fontId="6" fillId="12" borderId="79" xfId="0" applyFont="1" applyFill="1" applyBorder="1"/>
    <xf numFmtId="0" fontId="6" fillId="13" borderId="289" xfId="0" applyFont="1" applyFill="1" applyBorder="1"/>
    <xf numFmtId="4" fontId="62" fillId="4" borderId="0" xfId="0" applyNumberFormat="1" applyFont="1" applyFill="1" applyAlignment="1" applyProtection="1">
      <alignment horizontal="center" vertical="center"/>
      <protection locked="0"/>
    </xf>
    <xf numFmtId="0" fontId="7" fillId="4" borderId="141" xfId="0" applyFont="1" applyFill="1" applyBorder="1" applyAlignment="1">
      <alignment horizontal="right"/>
    </xf>
    <xf numFmtId="0" fontId="8" fillId="4" borderId="141" xfId="0" applyFont="1" applyFill="1" applyBorder="1" applyAlignment="1">
      <alignment horizontal="left"/>
    </xf>
    <xf numFmtId="0" fontId="6" fillId="4" borderId="141" xfId="0" applyFont="1" applyFill="1" applyBorder="1"/>
    <xf numFmtId="0" fontId="7" fillId="4" borderId="141" xfId="0" applyFont="1" applyFill="1" applyBorder="1" applyAlignment="1">
      <alignment horizontal="center" vertical="center"/>
    </xf>
    <xf numFmtId="0" fontId="6" fillId="0" borderId="141" xfId="0" applyFont="1" applyBorder="1"/>
    <xf numFmtId="3" fontId="15" fillId="4" borderId="141" xfId="0" applyNumberFormat="1" applyFont="1" applyFill="1" applyBorder="1" applyAlignment="1" applyProtection="1">
      <alignment vertical="center"/>
      <protection locked="0"/>
    </xf>
    <xf numFmtId="0" fontId="9" fillId="4" borderId="0" xfId="0" applyFont="1" applyFill="1" applyAlignment="1">
      <alignment vertical="center"/>
    </xf>
    <xf numFmtId="3" fontId="7" fillId="4" borderId="0" xfId="0" quotePrefix="1" applyNumberFormat="1" applyFont="1" applyFill="1" applyAlignment="1" applyProtection="1">
      <alignment horizontal="right" vertical="center"/>
      <protection locked="0"/>
    </xf>
    <xf numFmtId="0" fontId="6" fillId="4" borderId="293" xfId="0" applyFont="1" applyFill="1" applyBorder="1"/>
    <xf numFmtId="0" fontId="7" fillId="4" borderId="138" xfId="0" applyFont="1" applyFill="1" applyBorder="1" applyAlignment="1">
      <alignment horizontal="left"/>
    </xf>
    <xf numFmtId="0" fontId="8" fillId="4" borderId="138" xfId="0" applyFont="1" applyFill="1" applyBorder="1"/>
    <xf numFmtId="0" fontId="6" fillId="4" borderId="138" xfId="0" applyFont="1" applyFill="1" applyBorder="1"/>
    <xf numFmtId="0" fontId="7" fillId="4" borderId="138" xfId="0" applyFont="1" applyFill="1" applyBorder="1" applyAlignment="1">
      <alignment horizontal="center" vertical="center"/>
    </xf>
    <xf numFmtId="3" fontId="62" fillId="4" borderId="138" xfId="0" applyNumberFormat="1" applyFont="1" applyFill="1" applyBorder="1" applyAlignment="1" applyProtection="1">
      <alignment horizontal="right" vertical="center"/>
      <protection locked="0"/>
    </xf>
    <xf numFmtId="3" fontId="62" fillId="4" borderId="0" xfId="0" applyNumberFormat="1" applyFont="1" applyFill="1" applyAlignment="1" applyProtection="1">
      <alignment horizontal="left" vertical="center"/>
      <protection locked="0"/>
    </xf>
    <xf numFmtId="0" fontId="7" fillId="4" borderId="138" xfId="0" applyFont="1" applyFill="1" applyBorder="1" applyAlignment="1">
      <alignment horizontal="right"/>
    </xf>
    <xf numFmtId="0" fontId="8" fillId="4" borderId="138" xfId="0" applyFont="1" applyFill="1" applyBorder="1" applyAlignment="1">
      <alignment horizontal="left"/>
    </xf>
    <xf numFmtId="0" fontId="62" fillId="0" borderId="138" xfId="0" applyFont="1" applyBorder="1"/>
    <xf numFmtId="3" fontId="62" fillId="4" borderId="138" xfId="0" applyNumberFormat="1" applyFont="1" applyFill="1" applyBorder="1" applyAlignment="1" applyProtection="1">
      <alignment horizontal="left" vertical="center"/>
      <protection locked="0"/>
    </xf>
    <xf numFmtId="3" fontId="62" fillId="4" borderId="138" xfId="0" applyNumberFormat="1" applyFont="1" applyFill="1" applyBorder="1" applyAlignment="1" applyProtection="1">
      <alignment vertical="center"/>
      <protection locked="0"/>
    </xf>
    <xf numFmtId="0" fontId="85" fillId="4" borderId="0" xfId="0" applyFont="1" applyFill="1" applyAlignment="1">
      <alignment horizontal="right"/>
    </xf>
    <xf numFmtId="3" fontId="3" fillId="4" borderId="0" xfId="0" applyNumberFormat="1" applyFont="1" applyFill="1" applyAlignment="1" applyProtection="1">
      <alignment horizontal="center"/>
      <protection locked="0"/>
    </xf>
    <xf numFmtId="0" fontId="3" fillId="4" borderId="0" xfId="0" applyFont="1" applyFill="1" applyAlignment="1">
      <alignment horizontal="right"/>
    </xf>
    <xf numFmtId="0" fontId="7" fillId="4" borderId="138" xfId="0" applyFont="1" applyFill="1" applyBorder="1" applyAlignment="1">
      <alignment horizontal="center"/>
    </xf>
    <xf numFmtId="0" fontId="62" fillId="4" borderId="138" xfId="0" applyFont="1" applyFill="1" applyBorder="1" applyAlignment="1">
      <alignment horizontal="right"/>
    </xf>
    <xf numFmtId="0" fontId="85" fillId="4" borderId="138" xfId="0" applyFont="1" applyFill="1" applyBorder="1" applyAlignment="1">
      <alignment horizontal="right"/>
    </xf>
    <xf numFmtId="3" fontId="3" fillId="4" borderId="138" xfId="0" applyNumberFormat="1" applyFont="1" applyFill="1" applyBorder="1" applyAlignment="1" applyProtection="1">
      <alignment horizontal="center"/>
      <protection locked="0"/>
    </xf>
    <xf numFmtId="0" fontId="3" fillId="4" borderId="138" xfId="0" applyFont="1" applyFill="1" applyBorder="1" applyAlignment="1">
      <alignment horizontal="right"/>
    </xf>
    <xf numFmtId="0" fontId="6" fillId="4" borderId="138" xfId="0" applyFont="1" applyFill="1" applyBorder="1" applyAlignment="1">
      <alignment horizontal="right"/>
    </xf>
    <xf numFmtId="0" fontId="14" fillId="4" borderId="138" xfId="0" applyFont="1" applyFill="1" applyBorder="1" applyAlignment="1">
      <alignment horizontal="right"/>
    </xf>
    <xf numFmtId="3" fontId="7" fillId="4" borderId="138" xfId="0" applyNumberFormat="1" applyFont="1" applyFill="1" applyBorder="1" applyAlignment="1" applyProtection="1">
      <alignment horizontal="center"/>
      <protection locked="0"/>
    </xf>
    <xf numFmtId="0" fontId="14" fillId="4" borderId="0" xfId="0" applyFont="1" applyFill="1" applyAlignment="1">
      <alignment horizontal="right"/>
    </xf>
    <xf numFmtId="3" fontId="7" fillId="4" borderId="0" xfId="0" applyNumberFormat="1" applyFont="1" applyFill="1" applyAlignment="1" applyProtection="1">
      <alignment horizontal="center"/>
      <protection locked="0"/>
    </xf>
    <xf numFmtId="0" fontId="7" fillId="4" borderId="0" xfId="0" quotePrefix="1" applyFont="1" applyFill="1" applyAlignment="1">
      <alignment horizontal="right"/>
    </xf>
    <xf numFmtId="0" fontId="6" fillId="0" borderId="138" xfId="0" applyFont="1" applyBorder="1"/>
    <xf numFmtId="3" fontId="6" fillId="4" borderId="138" xfId="0" applyNumberFormat="1" applyFont="1" applyFill="1" applyBorder="1" applyAlignment="1" applyProtection="1">
      <alignment horizontal="left" vertical="center"/>
      <protection locked="0"/>
    </xf>
    <xf numFmtId="3" fontId="15" fillId="4" borderId="138" xfId="0" applyNumberFormat="1" applyFont="1" applyFill="1" applyBorder="1" applyAlignment="1" applyProtection="1">
      <alignment vertical="center"/>
      <protection locked="0"/>
    </xf>
    <xf numFmtId="3" fontId="3" fillId="4" borderId="0" xfId="0" quotePrefix="1" applyNumberFormat="1" applyFont="1" applyFill="1" applyAlignment="1" applyProtection="1">
      <alignment vertical="center"/>
      <protection locked="0"/>
    </xf>
    <xf numFmtId="3" fontId="62" fillId="4" borderId="0" xfId="0" applyNumberFormat="1" applyFont="1" applyFill="1" applyAlignment="1" applyProtection="1">
      <alignment horizontal="right" vertical="center"/>
      <protection locked="0"/>
    </xf>
    <xf numFmtId="0" fontId="6" fillId="4" borderId="294" xfId="0" applyFont="1" applyFill="1" applyBorder="1"/>
    <xf numFmtId="0" fontId="8" fillId="4" borderId="295" xfId="0" applyFont="1" applyFill="1" applyBorder="1"/>
    <xf numFmtId="0" fontId="6" fillId="4" borderId="295" xfId="0" applyFont="1" applyFill="1" applyBorder="1"/>
    <xf numFmtId="0" fontId="6" fillId="4" borderId="296" xfId="0" applyFont="1" applyFill="1" applyBorder="1"/>
    <xf numFmtId="0" fontId="6" fillId="4" borderId="297" xfId="0" applyFont="1" applyFill="1" applyBorder="1"/>
    <xf numFmtId="0" fontId="7" fillId="4" borderId="29" xfId="0" applyFont="1" applyFill="1" applyBorder="1" applyAlignment="1">
      <alignment horizontal="left"/>
    </xf>
    <xf numFmtId="0" fontId="7" fillId="4" borderId="29" xfId="0" applyFont="1" applyFill="1" applyBorder="1" applyAlignment="1">
      <alignment horizontal="center"/>
    </xf>
    <xf numFmtId="0" fontId="62" fillId="4" borderId="29" xfId="0" applyFont="1" applyFill="1" applyBorder="1" applyAlignment="1">
      <alignment horizontal="right"/>
    </xf>
    <xf numFmtId="0" fontId="6" fillId="4" borderId="146" xfId="0" applyFont="1" applyFill="1" applyBorder="1"/>
    <xf numFmtId="0" fontId="6" fillId="4" borderId="131" xfId="0" applyFont="1" applyFill="1" applyBorder="1"/>
    <xf numFmtId="0" fontId="7" fillId="4" borderId="252" xfId="0" applyFont="1" applyFill="1" applyBorder="1" applyAlignment="1">
      <alignment horizontal="right"/>
    </xf>
    <xf numFmtId="0" fontId="8" fillId="4" borderId="252" xfId="0" applyFont="1" applyFill="1" applyBorder="1"/>
    <xf numFmtId="0" fontId="8" fillId="4" borderId="252" xfId="0" applyFont="1" applyFill="1" applyBorder="1" applyAlignment="1">
      <alignment horizontal="left"/>
    </xf>
    <xf numFmtId="0" fontId="7" fillId="4" borderId="252" xfId="0" applyFont="1" applyFill="1" applyBorder="1" applyAlignment="1">
      <alignment horizontal="center" vertical="center"/>
    </xf>
    <xf numFmtId="0" fontId="6" fillId="0" borderId="252" xfId="0" applyFont="1" applyBorder="1"/>
    <xf numFmtId="3" fontId="6" fillId="4" borderId="252" xfId="0" applyNumberFormat="1" applyFont="1" applyFill="1" applyBorder="1" applyAlignment="1" applyProtection="1">
      <alignment horizontal="left" vertical="center"/>
      <protection locked="0"/>
    </xf>
    <xf numFmtId="3" fontId="15" fillId="4" borderId="252" xfId="0" applyNumberFormat="1" applyFont="1" applyFill="1" applyBorder="1" applyAlignment="1" applyProtection="1">
      <alignment vertical="center"/>
      <protection locked="0"/>
    </xf>
    <xf numFmtId="0" fontId="6" fillId="4" borderId="298" xfId="0" applyFont="1" applyFill="1" applyBorder="1"/>
    <xf numFmtId="0" fontId="7" fillId="4" borderId="252" xfId="0" applyFont="1" applyFill="1" applyBorder="1" applyAlignment="1">
      <alignment horizontal="left"/>
    </xf>
    <xf numFmtId="3" fontId="62" fillId="4" borderId="252" xfId="0" applyNumberFormat="1" applyFont="1" applyFill="1" applyBorder="1" applyAlignment="1" applyProtection="1">
      <alignment horizontal="right" vertical="center"/>
      <protection locked="0"/>
    </xf>
    <xf numFmtId="0" fontId="7" fillId="12" borderId="0" xfId="0" applyFont="1" applyFill="1" applyAlignment="1">
      <alignment horizontal="left"/>
    </xf>
    <xf numFmtId="0" fontId="8" fillId="12" borderId="0" xfId="0" applyFont="1" applyFill="1"/>
    <xf numFmtId="0" fontId="7" fillId="12" borderId="0" xfId="0" applyFont="1" applyFill="1"/>
    <xf numFmtId="0" fontId="6" fillId="12" borderId="0" xfId="0" applyFont="1" applyFill="1"/>
    <xf numFmtId="0" fontId="62" fillId="12" borderId="0" xfId="0" applyFont="1" applyFill="1"/>
    <xf numFmtId="0" fontId="6" fillId="12" borderId="289" xfId="0" applyFont="1" applyFill="1" applyBorder="1"/>
    <xf numFmtId="0" fontId="7" fillId="13" borderId="0" xfId="0" applyFont="1" applyFill="1" applyAlignment="1">
      <alignment horizontal="left"/>
    </xf>
    <xf numFmtId="0" fontId="6" fillId="12" borderId="294" xfId="0" applyFont="1" applyFill="1" applyBorder="1"/>
    <xf numFmtId="0" fontId="7" fillId="12" borderId="295" xfId="0" applyFont="1" applyFill="1" applyBorder="1" applyAlignment="1">
      <alignment horizontal="left"/>
    </xf>
    <xf numFmtId="0" fontId="8" fillId="12" borderId="295" xfId="0" applyFont="1" applyFill="1" applyBorder="1"/>
    <xf numFmtId="0" fontId="7" fillId="12" borderId="295" xfId="0" applyFont="1" applyFill="1" applyBorder="1"/>
    <xf numFmtId="0" fontId="6" fillId="12" borderId="295" xfId="0" applyFont="1" applyFill="1" applyBorder="1"/>
    <xf numFmtId="0" fontId="62" fillId="12" borderId="295" xfId="0" applyFont="1" applyFill="1" applyBorder="1"/>
    <xf numFmtId="0" fontId="6" fillId="12" borderId="296" xfId="0" applyFont="1" applyFill="1" applyBorder="1"/>
    <xf numFmtId="3" fontId="28" fillId="4" borderId="141" xfId="0" applyNumberFormat="1" applyFont="1" applyFill="1" applyBorder="1" applyAlignment="1" applyProtection="1">
      <alignment horizontal="center" vertical="center"/>
      <protection locked="0"/>
    </xf>
    <xf numFmtId="0" fontId="6" fillId="0" borderId="141" xfId="0" applyFont="1" applyBorder="1" applyAlignment="1">
      <alignment horizontal="left" vertical="center"/>
    </xf>
    <xf numFmtId="0" fontId="7" fillId="4" borderId="141" xfId="0" applyFont="1" applyFill="1" applyBorder="1" applyAlignment="1">
      <alignment horizontal="left"/>
    </xf>
    <xf numFmtId="0" fontId="8" fillId="4" borderId="141" xfId="0" applyFont="1" applyFill="1" applyBorder="1"/>
    <xf numFmtId="0" fontId="3" fillId="0" borderId="0" xfId="0" applyFont="1" applyAlignment="1">
      <alignment vertical="top"/>
    </xf>
    <xf numFmtId="3" fontId="15" fillId="4" borderId="252" xfId="0" applyNumberFormat="1" applyFont="1" applyFill="1" applyBorder="1" applyAlignment="1" applyProtection="1">
      <alignment horizontal="right" vertical="center"/>
      <protection locked="0"/>
    </xf>
    <xf numFmtId="0" fontId="7" fillId="0" borderId="0" xfId="0" quotePrefix="1" applyFont="1" applyAlignment="1">
      <alignment horizontal="right"/>
    </xf>
    <xf numFmtId="0" fontId="6" fillId="4" borderId="252" xfId="0" applyFont="1" applyFill="1" applyBorder="1" applyAlignment="1">
      <alignment vertical="top" wrapText="1"/>
    </xf>
    <xf numFmtId="0" fontId="7" fillId="4" borderId="252" xfId="0" applyFont="1" applyFill="1" applyBorder="1" applyAlignment="1">
      <alignment vertical="center"/>
    </xf>
    <xf numFmtId="0" fontId="6" fillId="4" borderId="147" xfId="0" applyFont="1" applyFill="1" applyBorder="1"/>
    <xf numFmtId="0" fontId="7" fillId="4" borderId="291" xfId="0" applyFont="1" applyFill="1" applyBorder="1" applyAlignment="1">
      <alignment horizontal="left"/>
    </xf>
    <xf numFmtId="0" fontId="6" fillId="4" borderId="291" xfId="0" applyFont="1" applyFill="1" applyBorder="1" applyAlignment="1">
      <alignment vertical="top" wrapText="1"/>
    </xf>
    <xf numFmtId="0" fontId="7" fillId="4" borderId="291" xfId="0" applyFont="1" applyFill="1" applyBorder="1" applyAlignment="1">
      <alignment vertical="center"/>
    </xf>
    <xf numFmtId="0" fontId="7" fillId="4" borderId="291" xfId="0" applyFont="1" applyFill="1" applyBorder="1" applyAlignment="1">
      <alignment horizontal="center" vertical="center"/>
    </xf>
    <xf numFmtId="3" fontId="15" fillId="4" borderId="291" xfId="0" applyNumberFormat="1" applyFont="1" applyFill="1" applyBorder="1" applyAlignment="1" applyProtection="1">
      <alignment horizontal="right" vertical="center"/>
      <protection locked="0"/>
    </xf>
    <xf numFmtId="0" fontId="6" fillId="4" borderId="299" xfId="0" applyFont="1" applyFill="1" applyBorder="1"/>
    <xf numFmtId="2" fontId="7" fillId="4" borderId="0" xfId="0" quotePrefix="1" applyNumberFormat="1" applyFont="1" applyFill="1" applyAlignment="1">
      <alignment horizontal="left"/>
    </xf>
    <xf numFmtId="0" fontId="18" fillId="4" borderId="0" xfId="0" applyFont="1" applyFill="1" applyAlignment="1">
      <alignment horizontal="center" vertical="center"/>
    </xf>
    <xf numFmtId="3" fontId="88" fillId="4" borderId="0" xfId="0" applyNumberFormat="1" applyFont="1" applyFill="1" applyAlignment="1" applyProtection="1">
      <alignment horizontal="right" vertical="center"/>
      <protection locked="0"/>
    </xf>
    <xf numFmtId="3" fontId="15" fillId="4" borderId="289" xfId="0" applyNumberFormat="1" applyFont="1" applyFill="1" applyBorder="1" applyAlignment="1" applyProtection="1">
      <alignment horizontal="right" vertical="center"/>
      <protection locked="0"/>
    </xf>
    <xf numFmtId="0" fontId="7" fillId="4" borderId="252" xfId="0" applyFont="1" applyFill="1" applyBorder="1"/>
    <xf numFmtId="0" fontId="62" fillId="4" borderId="132" xfId="0" applyFont="1" applyFill="1" applyBorder="1" applyAlignment="1">
      <alignment horizontal="center" vertical="center"/>
    </xf>
    <xf numFmtId="3" fontId="82" fillId="4" borderId="0" xfId="0" quotePrefix="1" applyNumberFormat="1" applyFont="1" applyFill="1" applyAlignment="1" applyProtection="1">
      <alignment horizontal="right" vertical="center"/>
      <protection locked="0"/>
    </xf>
    <xf numFmtId="3" fontId="15" fillId="4" borderId="289" xfId="0" applyNumberFormat="1" applyFont="1" applyFill="1" applyBorder="1" applyAlignment="1" applyProtection="1">
      <alignment vertical="center"/>
      <protection locked="0"/>
    </xf>
    <xf numFmtId="0" fontId="18" fillId="4" borderId="252" xfId="0" applyFont="1" applyFill="1" applyBorder="1" applyAlignment="1">
      <alignment horizontal="left"/>
    </xf>
    <xf numFmtId="0" fontId="72" fillId="4" borderId="252" xfId="0" applyFont="1" applyFill="1" applyBorder="1" applyAlignment="1">
      <alignment vertical="top" wrapText="1"/>
    </xf>
    <xf numFmtId="0" fontId="71" fillId="4" borderId="252" xfId="0" applyFont="1" applyFill="1" applyBorder="1" applyAlignment="1">
      <alignment vertical="center"/>
    </xf>
    <xf numFmtId="0" fontId="18" fillId="4" borderId="252" xfId="0" applyFont="1" applyFill="1" applyBorder="1" applyAlignment="1">
      <alignment vertical="center"/>
    </xf>
    <xf numFmtId="0" fontId="72" fillId="4" borderId="252" xfId="0" applyFont="1" applyFill="1" applyBorder="1"/>
    <xf numFmtId="0" fontId="18" fillId="4" borderId="252" xfId="0" applyFont="1" applyFill="1" applyBorder="1" applyAlignment="1">
      <alignment horizontal="center" vertical="center"/>
    </xf>
    <xf numFmtId="3" fontId="88" fillId="4" borderId="252" xfId="0" applyNumberFormat="1" applyFont="1" applyFill="1" applyBorder="1" applyAlignment="1" applyProtection="1">
      <alignment horizontal="right" vertical="center"/>
      <protection locked="0"/>
    </xf>
    <xf numFmtId="0" fontId="28" fillId="4" borderId="0" xfId="0" applyFont="1" applyFill="1" applyAlignment="1">
      <alignment vertical="center"/>
    </xf>
    <xf numFmtId="0" fontId="7" fillId="0" borderId="0" xfId="0" quotePrefix="1" applyFont="1"/>
    <xf numFmtId="0" fontId="7" fillId="0" borderId="295" xfId="0" applyFont="1" applyBorder="1" applyAlignment="1">
      <alignment horizontal="left"/>
    </xf>
    <xf numFmtId="0" fontId="6" fillId="0" borderId="295" xfId="0" applyFont="1" applyBorder="1"/>
    <xf numFmtId="3" fontId="6" fillId="4" borderId="0" xfId="0" applyNumberFormat="1" applyFont="1" applyFill="1" applyAlignment="1" applyProtection="1">
      <alignment vertical="center"/>
      <protection locked="0"/>
    </xf>
    <xf numFmtId="0" fontId="62" fillId="4" borderId="0" xfId="0" applyFont="1" applyFill="1"/>
    <xf numFmtId="0" fontId="6" fillId="4" borderId="252" xfId="0" applyFont="1" applyFill="1" applyBorder="1" applyAlignment="1">
      <alignment horizontal="left"/>
    </xf>
    <xf numFmtId="0" fontId="6" fillId="13" borderId="0" xfId="0" applyFont="1" applyFill="1" applyAlignment="1">
      <alignment horizontal="left"/>
    </xf>
    <xf numFmtId="0" fontId="8" fillId="13" borderId="0" xfId="0" applyFont="1" applyFill="1"/>
    <xf numFmtId="0" fontId="7" fillId="12" borderId="0" xfId="0" applyFont="1" applyFill="1" applyAlignment="1">
      <alignment horizontal="center" vertical="center"/>
    </xf>
    <xf numFmtId="3" fontId="15" fillId="12" borderId="0" xfId="0" applyNumberFormat="1" applyFont="1" applyFill="1" applyAlignment="1" applyProtection="1">
      <alignment horizontal="right" vertical="center"/>
      <protection locked="0"/>
    </xf>
    <xf numFmtId="3" fontId="15" fillId="13" borderId="0" xfId="0" applyNumberFormat="1" applyFont="1" applyFill="1" applyAlignment="1" applyProtection="1">
      <alignment horizontal="right" vertical="center"/>
      <protection locked="0"/>
    </xf>
    <xf numFmtId="0" fontId="7" fillId="13" borderId="0" xfId="0" applyFont="1" applyFill="1"/>
    <xf numFmtId="0" fontId="82" fillId="13" borderId="0" xfId="0" applyFont="1" applyFill="1"/>
    <xf numFmtId="0" fontId="76" fillId="13" borderId="0" xfId="0" applyFont="1" applyFill="1"/>
    <xf numFmtId="4" fontId="62" fillId="0" borderId="0" xfId="0" applyNumberFormat="1" applyFont="1" applyAlignment="1" applyProtection="1">
      <alignment vertical="center"/>
      <protection locked="0"/>
    </xf>
    <xf numFmtId="0" fontId="6" fillId="0" borderId="0" xfId="0" applyFont="1" applyAlignment="1">
      <alignment vertical="top" wrapText="1"/>
    </xf>
    <xf numFmtId="0" fontId="6" fillId="0" borderId="252" xfId="0" applyFont="1" applyBorder="1" applyAlignment="1">
      <alignment vertical="top" wrapText="1"/>
    </xf>
    <xf numFmtId="0" fontId="8" fillId="0" borderId="252" xfId="0" applyFont="1" applyBorder="1" applyAlignment="1">
      <alignment vertical="center"/>
    </xf>
    <xf numFmtId="0" fontId="7" fillId="0" borderId="252" xfId="0" applyFont="1" applyBorder="1" applyAlignment="1">
      <alignment vertical="center"/>
    </xf>
    <xf numFmtId="4" fontId="62" fillId="0" borderId="252" xfId="0" applyNumberFormat="1" applyFont="1" applyBorder="1" applyAlignment="1" applyProtection="1">
      <alignment vertical="center"/>
      <protection locked="0"/>
    </xf>
    <xf numFmtId="0" fontId="6" fillId="4" borderId="141" xfId="0" applyFont="1" applyFill="1" applyBorder="1" applyAlignment="1">
      <alignment vertical="top" wrapText="1"/>
    </xf>
    <xf numFmtId="0" fontId="8" fillId="4" borderId="141" xfId="0" applyFont="1" applyFill="1" applyBorder="1" applyAlignment="1">
      <alignment vertical="center"/>
    </xf>
    <xf numFmtId="0" fontId="7" fillId="4" borderId="141" xfId="0" applyFont="1" applyFill="1" applyBorder="1" applyAlignment="1">
      <alignment vertical="center"/>
    </xf>
    <xf numFmtId="3" fontId="15" fillId="4" borderId="141" xfId="0" applyNumberFormat="1" applyFont="1" applyFill="1" applyBorder="1" applyAlignment="1" applyProtection="1">
      <alignment horizontal="right" vertical="center"/>
      <protection locked="0"/>
    </xf>
    <xf numFmtId="0" fontId="6" fillId="4" borderId="300" xfId="0" applyFont="1" applyFill="1" applyBorder="1"/>
    <xf numFmtId="0" fontId="6" fillId="4" borderId="159" xfId="0" applyFont="1" applyFill="1" applyBorder="1" applyAlignment="1">
      <alignment horizontal="left"/>
    </xf>
    <xf numFmtId="0" fontId="8" fillId="4" borderId="159" xfId="0" applyFont="1" applyFill="1" applyBorder="1"/>
    <xf numFmtId="0" fontId="6" fillId="4" borderId="159" xfId="0" applyFont="1" applyFill="1" applyBorder="1"/>
    <xf numFmtId="0" fontId="7" fillId="4" borderId="159" xfId="0" applyFont="1" applyFill="1" applyBorder="1" applyAlignment="1">
      <alignment horizontal="center"/>
    </xf>
    <xf numFmtId="0" fontId="6" fillId="4" borderId="159" xfId="0" applyFont="1" applyFill="1" applyBorder="1" applyAlignment="1">
      <alignment horizontal="right"/>
    </xf>
    <xf numFmtId="0" fontId="14" fillId="4" borderId="159" xfId="0" applyFont="1" applyFill="1" applyBorder="1" applyAlignment="1">
      <alignment horizontal="right"/>
    </xf>
    <xf numFmtId="0" fontId="6" fillId="4" borderId="159" xfId="0" applyFont="1" applyFill="1" applyBorder="1" applyAlignment="1">
      <alignment horizontal="right" vertical="center"/>
    </xf>
    <xf numFmtId="0" fontId="0" fillId="0" borderId="159" xfId="0" applyBorder="1" applyAlignment="1">
      <alignment horizontal="right" vertical="center"/>
    </xf>
    <xf numFmtId="0" fontId="6" fillId="4" borderId="301" xfId="0" applyFont="1" applyFill="1" applyBorder="1"/>
    <xf numFmtId="0" fontId="82" fillId="4" borderId="252" xfId="0" quotePrefix="1" applyFont="1" applyFill="1" applyBorder="1"/>
    <xf numFmtId="0" fontId="10" fillId="4" borderId="252" xfId="0" applyFont="1" applyFill="1" applyBorder="1" applyAlignment="1">
      <alignment horizontal="center" vertical="center"/>
    </xf>
    <xf numFmtId="0" fontId="10" fillId="4" borderId="295" xfId="0" applyFont="1" applyFill="1" applyBorder="1" applyAlignment="1">
      <alignment horizontal="center" vertical="center"/>
    </xf>
    <xf numFmtId="3" fontId="15" fillId="4" borderId="295" xfId="0" applyNumberFormat="1" applyFont="1" applyFill="1" applyBorder="1" applyAlignment="1" applyProtection="1">
      <alignment horizontal="right" vertical="center"/>
      <protection locked="0"/>
    </xf>
    <xf numFmtId="0" fontId="80" fillId="11" borderId="113" xfId="4" applyFont="1" applyFill="1" applyBorder="1" applyAlignment="1">
      <alignment vertical="center"/>
    </xf>
    <xf numFmtId="0" fontId="6" fillId="12" borderId="115" xfId="4" applyFont="1" applyFill="1" applyBorder="1"/>
    <xf numFmtId="0" fontId="7" fillId="11" borderId="115" xfId="4" applyFont="1" applyFill="1" applyBorder="1" applyAlignment="1">
      <alignment horizontal="justify" vertical="top"/>
    </xf>
    <xf numFmtId="0" fontId="7" fillId="11" borderId="116" xfId="4" applyFont="1" applyFill="1" applyBorder="1" applyAlignment="1">
      <alignment horizontal="justify" vertical="top"/>
    </xf>
    <xf numFmtId="0" fontId="80" fillId="11" borderId="79" xfId="4" applyFont="1" applyFill="1" applyBorder="1" applyAlignment="1">
      <alignment vertical="center"/>
    </xf>
    <xf numFmtId="164" fontId="7" fillId="11" borderId="0" xfId="4" quotePrefix="1" applyNumberFormat="1" applyFont="1" applyFill="1" applyAlignment="1">
      <alignment horizontal="left"/>
    </xf>
    <xf numFmtId="0" fontId="7" fillId="11" borderId="2" xfId="4" applyFont="1" applyFill="1" applyBorder="1" applyAlignment="1">
      <alignment horizontal="justify" vertical="center"/>
    </xf>
    <xf numFmtId="0" fontId="7" fillId="11" borderId="79" xfId="4" applyFont="1" applyFill="1" applyBorder="1" applyAlignment="1">
      <alignment vertical="center"/>
    </xf>
    <xf numFmtId="0" fontId="7" fillId="11" borderId="2" xfId="4" applyFont="1" applyFill="1" applyBorder="1" applyAlignment="1">
      <alignment vertical="center"/>
    </xf>
    <xf numFmtId="0" fontId="7" fillId="11" borderId="60" xfId="4" applyFont="1" applyFill="1" applyBorder="1" applyAlignment="1">
      <alignment vertical="center"/>
    </xf>
    <xf numFmtId="0" fontId="7" fillId="11" borderId="15" xfId="4" applyFont="1" applyFill="1" applyBorder="1" applyAlignment="1">
      <alignment vertical="center"/>
    </xf>
    <xf numFmtId="0" fontId="7" fillId="11" borderId="113" xfId="4" applyFont="1" applyFill="1" applyBorder="1" applyAlignment="1">
      <alignment vertical="center"/>
    </xf>
    <xf numFmtId="164" fontId="7" fillId="11" borderId="115" xfId="4" applyNumberFormat="1" applyFont="1" applyFill="1" applyBorder="1" applyAlignment="1">
      <alignment horizontal="left"/>
    </xf>
    <xf numFmtId="0" fontId="6" fillId="11" borderId="115" xfId="4" applyFont="1" applyFill="1" applyBorder="1" applyAlignment="1">
      <alignment horizontal="left"/>
    </xf>
    <xf numFmtId="0" fontId="6" fillId="11" borderId="116" xfId="4" applyFont="1" applyFill="1" applyBorder="1" applyAlignment="1">
      <alignment horizontal="left"/>
    </xf>
    <xf numFmtId="0" fontId="7" fillId="11" borderId="0" xfId="4" quotePrefix="1" applyFont="1" applyFill="1" applyAlignment="1">
      <alignment horizontal="left" vertical="center"/>
    </xf>
    <xf numFmtId="0" fontId="6" fillId="11" borderId="2" xfId="4" applyFont="1" applyFill="1" applyBorder="1" applyAlignment="1">
      <alignment horizontal="left"/>
    </xf>
    <xf numFmtId="0" fontId="6" fillId="11" borderId="2" xfId="4" applyFont="1" applyFill="1" applyBorder="1"/>
    <xf numFmtId="0" fontId="6" fillId="11" borderId="16" xfId="4" applyFont="1" applyFill="1" applyBorder="1"/>
    <xf numFmtId="164" fontId="7" fillId="11" borderId="115" xfId="4" applyNumberFormat="1" applyFont="1" applyFill="1" applyBorder="1" applyAlignment="1">
      <alignment horizontal="left" vertical="center"/>
    </xf>
    <xf numFmtId="0" fontId="7" fillId="11" borderId="115" xfId="4" applyFont="1" applyFill="1" applyBorder="1" applyAlignment="1">
      <alignment vertical="center"/>
    </xf>
    <xf numFmtId="0" fontId="6" fillId="11" borderId="115" xfId="4" applyFont="1" applyFill="1" applyBorder="1"/>
    <xf numFmtId="0" fontId="6" fillId="11" borderId="115" xfId="4" applyFont="1" applyFill="1" applyBorder="1" applyAlignment="1">
      <alignment vertical="center"/>
    </xf>
    <xf numFmtId="0" fontId="6" fillId="11" borderId="116" xfId="4" applyFont="1" applyFill="1" applyBorder="1" applyAlignment="1">
      <alignment vertical="center"/>
    </xf>
    <xf numFmtId="0" fontId="7" fillId="11" borderId="0" xfId="4" quotePrefix="1" applyFont="1" applyFill="1" applyAlignment="1">
      <alignment vertical="center"/>
    </xf>
    <xf numFmtId="0" fontId="6" fillId="11" borderId="2" xfId="4" applyFont="1" applyFill="1" applyBorder="1" applyAlignment="1">
      <alignment vertical="center"/>
    </xf>
    <xf numFmtId="0" fontId="6" fillId="11" borderId="15" xfId="4" applyFont="1" applyFill="1" applyBorder="1" applyAlignment="1">
      <alignment vertical="center"/>
    </xf>
    <xf numFmtId="0" fontId="7" fillId="11" borderId="115" xfId="4" applyFont="1" applyFill="1" applyBorder="1"/>
    <xf numFmtId="0" fontId="6" fillId="11" borderId="116" xfId="4" applyFont="1" applyFill="1" applyBorder="1"/>
    <xf numFmtId="0" fontId="7" fillId="11" borderId="116" xfId="4" applyFont="1" applyFill="1" applyBorder="1"/>
    <xf numFmtId="0" fontId="7" fillId="11" borderId="2" xfId="4" applyFont="1" applyFill="1" applyBorder="1"/>
    <xf numFmtId="0" fontId="8" fillId="11" borderId="2" xfId="4" applyFont="1" applyFill="1" applyBorder="1" applyAlignment="1">
      <alignment horizontal="justify" wrapText="1"/>
    </xf>
    <xf numFmtId="0" fontId="7" fillId="11" borderId="117" xfId="4" applyFont="1" applyFill="1" applyBorder="1" applyAlignment="1">
      <alignment vertical="center"/>
    </xf>
    <xf numFmtId="0" fontId="6" fillId="11" borderId="117" xfId="4" applyFont="1" applyFill="1" applyBorder="1" applyAlignment="1">
      <alignment vertical="center"/>
    </xf>
    <xf numFmtId="0" fontId="8" fillId="11" borderId="2" xfId="4" applyFont="1" applyFill="1" applyBorder="1" applyAlignment="1">
      <alignment vertical="center" wrapText="1"/>
    </xf>
    <xf numFmtId="0" fontId="8" fillId="11" borderId="117" xfId="4" applyFont="1" applyFill="1" applyBorder="1" applyAlignment="1">
      <alignment vertical="center" wrapText="1"/>
    </xf>
    <xf numFmtId="0" fontId="8" fillId="11" borderId="118" xfId="4" applyFont="1" applyFill="1" applyBorder="1" applyAlignment="1">
      <alignment vertical="center" wrapText="1"/>
    </xf>
    <xf numFmtId="0" fontId="7" fillId="11" borderId="2" xfId="4" applyFont="1" applyFill="1" applyBorder="1" applyAlignment="1">
      <alignment vertical="top"/>
    </xf>
    <xf numFmtId="0" fontId="8" fillId="11" borderId="2" xfId="4" applyFont="1" applyFill="1" applyBorder="1" applyAlignment="1">
      <alignment horizontal="left" vertical="top" wrapText="1"/>
    </xf>
    <xf numFmtId="0" fontId="8" fillId="11" borderId="117" xfId="4" applyFont="1" applyFill="1" applyBorder="1" applyAlignment="1">
      <alignment horizontal="left" vertical="top" wrapText="1"/>
    </xf>
    <xf numFmtId="0" fontId="8" fillId="11" borderId="118" xfId="4" applyFont="1" applyFill="1" applyBorder="1" applyAlignment="1">
      <alignment horizontal="left" vertical="top" wrapText="1"/>
    </xf>
    <xf numFmtId="0" fontId="7" fillId="11" borderId="115" xfId="4" applyFont="1" applyFill="1" applyBorder="1" applyAlignment="1">
      <alignment wrapText="1"/>
    </xf>
    <xf numFmtId="0" fontId="7" fillId="11" borderId="116" xfId="4" applyFont="1" applyFill="1" applyBorder="1" applyAlignment="1">
      <alignment wrapText="1"/>
    </xf>
    <xf numFmtId="0" fontId="7" fillId="11" borderId="2" xfId="4" applyFont="1" applyFill="1" applyBorder="1" applyAlignment="1">
      <alignment vertical="center" wrapText="1"/>
    </xf>
    <xf numFmtId="0" fontId="8" fillId="11" borderId="2" xfId="4" applyFont="1" applyFill="1" applyBorder="1" applyAlignment="1">
      <alignment vertical="top" wrapText="1"/>
    </xf>
    <xf numFmtId="0" fontId="8" fillId="11" borderId="118" xfId="4" applyFont="1" applyFill="1" applyBorder="1" applyAlignment="1">
      <alignment vertical="top" wrapText="1"/>
    </xf>
    <xf numFmtId="0" fontId="8" fillId="11" borderId="115" xfId="4" applyFont="1" applyFill="1" applyBorder="1" applyAlignment="1">
      <alignment vertical="top" wrapText="1"/>
    </xf>
    <xf numFmtId="0" fontId="8" fillId="11" borderId="116" xfId="4" applyFont="1" applyFill="1" applyBorder="1" applyAlignment="1">
      <alignment vertical="top" wrapText="1"/>
    </xf>
    <xf numFmtId="0" fontId="7" fillId="11" borderId="0" xfId="4" applyFont="1" applyFill="1" applyAlignment="1">
      <alignment vertical="top" wrapText="1"/>
    </xf>
    <xf numFmtId="0" fontId="7" fillId="11" borderId="2" xfId="4" applyFont="1" applyFill="1" applyBorder="1" applyAlignment="1">
      <alignment vertical="top" wrapText="1"/>
    </xf>
    <xf numFmtId="0" fontId="8" fillId="11" borderId="117" xfId="4" applyFont="1" applyFill="1" applyBorder="1" applyAlignment="1">
      <alignment vertical="top" wrapText="1"/>
    </xf>
    <xf numFmtId="0" fontId="8" fillId="11" borderId="2" xfId="4" applyFont="1" applyFill="1" applyBorder="1" applyAlignment="1">
      <alignment vertical="top"/>
    </xf>
    <xf numFmtId="0" fontId="8" fillId="11" borderId="117" xfId="4" applyFont="1" applyFill="1" applyBorder="1" applyAlignment="1">
      <alignment vertical="center"/>
    </xf>
    <xf numFmtId="0" fontId="8" fillId="11" borderId="117" xfId="4" applyFont="1" applyFill="1" applyBorder="1" applyAlignment="1">
      <alignment vertical="top"/>
    </xf>
    <xf numFmtId="0" fontId="81" fillId="12" borderId="115" xfId="4" applyFont="1" applyFill="1" applyBorder="1"/>
    <xf numFmtId="0" fontId="8" fillId="11" borderId="117" xfId="4" applyFont="1" applyFill="1" applyBorder="1" applyAlignment="1">
      <alignment horizontal="left" vertical="center"/>
    </xf>
    <xf numFmtId="0" fontId="80" fillId="11" borderId="0" xfId="4" applyFont="1" applyFill="1" applyAlignment="1">
      <alignment vertical="center"/>
    </xf>
    <xf numFmtId="0" fontId="2" fillId="11" borderId="0" xfId="4" applyFont="1" applyFill="1" applyAlignment="1">
      <alignment vertical="center"/>
    </xf>
    <xf numFmtId="0" fontId="5" fillId="12" borderId="19" xfId="4" applyFont="1" applyFill="1" applyBorder="1"/>
    <xf numFmtId="0" fontId="8" fillId="11" borderId="79" xfId="4" applyFont="1" applyFill="1" applyBorder="1" applyAlignment="1">
      <alignment vertical="center"/>
    </xf>
    <xf numFmtId="0" fontId="6" fillId="4" borderId="43" xfId="0" applyFont="1" applyFill="1" applyBorder="1"/>
    <xf numFmtId="0" fontId="6" fillId="0" borderId="313" xfId="0" applyFont="1" applyBorder="1"/>
    <xf numFmtId="0" fontId="6" fillId="4" borderId="313" xfId="0" applyFont="1" applyFill="1" applyBorder="1"/>
    <xf numFmtId="0" fontId="7" fillId="4" borderId="313" xfId="0" applyFont="1" applyFill="1" applyBorder="1" applyAlignment="1">
      <alignment horizontal="right"/>
    </xf>
    <xf numFmtId="0" fontId="6" fillId="4" borderId="316" xfId="0" applyFont="1" applyFill="1" applyBorder="1"/>
    <xf numFmtId="0" fontId="6" fillId="4" borderId="313" xfId="0" applyFont="1" applyFill="1" applyBorder="1" applyAlignment="1">
      <alignment vertical="center"/>
    </xf>
    <xf numFmtId="0" fontId="8" fillId="4" borderId="313" xfId="0" applyFont="1" applyFill="1" applyBorder="1" applyAlignment="1">
      <alignment vertical="center"/>
    </xf>
    <xf numFmtId="0" fontId="7" fillId="4" borderId="313" xfId="0" applyFont="1" applyFill="1" applyBorder="1" applyAlignment="1">
      <alignment horizontal="center" vertical="center" wrapText="1"/>
    </xf>
    <xf numFmtId="3" fontId="15" fillId="4" borderId="313" xfId="0" applyNumberFormat="1" applyFont="1" applyFill="1" applyBorder="1" applyAlignment="1" applyProtection="1">
      <alignment horizontal="center" vertical="center"/>
      <protection locked="0"/>
    </xf>
    <xf numFmtId="0" fontId="6" fillId="4" borderId="0" xfId="0" quotePrefix="1" applyFont="1" applyFill="1" applyAlignment="1">
      <alignment vertical="center"/>
    </xf>
    <xf numFmtId="0" fontId="8" fillId="4" borderId="0" xfId="0" applyFont="1" applyFill="1" applyAlignment="1">
      <alignment horizontal="left" vertical="center"/>
    </xf>
    <xf numFmtId="0" fontId="12" fillId="0" borderId="141" xfId="0" applyFont="1" applyBorder="1" applyAlignment="1">
      <alignment wrapText="1"/>
    </xf>
    <xf numFmtId="0" fontId="8" fillId="4" borderId="43" xfId="0" applyFont="1" applyFill="1" applyBorder="1"/>
    <xf numFmtId="0" fontId="11" fillId="4" borderId="0" xfId="0" applyFont="1" applyFill="1" applyAlignment="1">
      <alignment vertical="top"/>
    </xf>
    <xf numFmtId="14" fontId="23" fillId="0" borderId="0" xfId="0" applyNumberFormat="1" applyFont="1" applyAlignment="1">
      <alignment horizontal="center"/>
    </xf>
    <xf numFmtId="0" fontId="11" fillId="4" borderId="289" xfId="0" applyFont="1" applyFill="1" applyBorder="1"/>
    <xf numFmtId="0" fontId="0" fillId="4" borderId="43" xfId="0" applyFill="1" applyBorder="1"/>
    <xf numFmtId="0" fontId="9" fillId="0" borderId="0" xfId="0" applyFont="1" applyAlignment="1">
      <alignment vertical="center"/>
    </xf>
    <xf numFmtId="0" fontId="68" fillId="0" borderId="0" xfId="0" applyFont="1" applyAlignment="1">
      <alignment horizontal="left" vertical="center" readingOrder="2"/>
    </xf>
    <xf numFmtId="0" fontId="0" fillId="4" borderId="0" xfId="0" applyFill="1" applyAlignment="1">
      <alignment horizontal="right" vertical="center"/>
    </xf>
    <xf numFmtId="0" fontId="11" fillId="4" borderId="0" xfId="0" applyFont="1" applyFill="1" applyAlignment="1">
      <alignment vertical="center"/>
    </xf>
    <xf numFmtId="0" fontId="0" fillId="4" borderId="289" xfId="0" applyFill="1" applyBorder="1"/>
    <xf numFmtId="0" fontId="8" fillId="4" borderId="0" xfId="0" applyFont="1" applyFill="1" applyAlignment="1">
      <alignment horizontal="center" vertical="top"/>
    </xf>
    <xf numFmtId="0" fontId="63" fillId="4" borderId="0" xfId="0" applyFont="1" applyFill="1" applyAlignment="1">
      <alignment horizontal="center" vertical="center"/>
    </xf>
    <xf numFmtId="0" fontId="63" fillId="4" borderId="0" xfId="0" applyFont="1" applyFill="1" applyAlignment="1">
      <alignment vertical="center"/>
    </xf>
    <xf numFmtId="0" fontId="64" fillId="4" borderId="0" xfId="0" applyFont="1" applyFill="1" applyAlignment="1">
      <alignment vertical="center"/>
    </xf>
    <xf numFmtId="3" fontId="6" fillId="4" borderId="0" xfId="0" applyNumberFormat="1" applyFont="1" applyFill="1" applyAlignment="1" applyProtection="1">
      <alignment horizontal="center" vertical="top"/>
      <protection locked="0"/>
    </xf>
    <xf numFmtId="0" fontId="63" fillId="4" borderId="0" xfId="0" applyFont="1" applyFill="1"/>
    <xf numFmtId="0" fontId="64" fillId="4" borderId="0" xfId="0" applyFont="1" applyFill="1"/>
    <xf numFmtId="0" fontId="63" fillId="0" borderId="0" xfId="0" applyFont="1"/>
    <xf numFmtId="3" fontId="70" fillId="4" borderId="0" xfId="0" applyNumberFormat="1" applyFont="1" applyFill="1" applyAlignment="1" applyProtection="1">
      <alignment horizontal="center" vertical="center"/>
      <protection locked="0"/>
    </xf>
    <xf numFmtId="0" fontId="7" fillId="0" borderId="0" xfId="0" applyFont="1" applyAlignment="1" applyProtection="1">
      <alignment horizontal="right" vertical="center"/>
      <protection locked="0"/>
    </xf>
    <xf numFmtId="3" fontId="15" fillId="0" borderId="0" xfId="0" applyNumberFormat="1" applyFont="1" applyAlignment="1" applyProtection="1">
      <alignment horizontal="center" vertical="center"/>
      <protection locked="0"/>
    </xf>
    <xf numFmtId="1" fontId="7" fillId="4" borderId="0" xfId="0" quotePrefix="1" applyNumberFormat="1" applyFont="1" applyFill="1" applyAlignment="1">
      <alignment horizontal="left" vertical="center"/>
    </xf>
    <xf numFmtId="0" fontId="7" fillId="4" borderId="294" xfId="0" applyFont="1" applyFill="1" applyBorder="1"/>
    <xf numFmtId="0" fontId="7" fillId="4" borderId="295" xfId="0" applyFont="1" applyFill="1" applyBorder="1"/>
    <xf numFmtId="0" fontId="7" fillId="4" borderId="296" xfId="0" applyFont="1" applyFill="1" applyBorder="1"/>
    <xf numFmtId="0" fontId="7" fillId="4" borderId="0" xfId="0" applyFont="1" applyFill="1" applyAlignment="1">
      <alignment horizontal="right" vertical="center"/>
    </xf>
    <xf numFmtId="0" fontId="7" fillId="0" borderId="0" xfId="4" quotePrefix="1" applyFont="1" applyAlignment="1">
      <alignment horizontal="center"/>
    </xf>
    <xf numFmtId="0" fontId="7" fillId="12" borderId="160" xfId="4" applyFont="1" applyFill="1" applyBorder="1" applyAlignment="1">
      <alignment horizontal="center"/>
    </xf>
    <xf numFmtId="0" fontId="7" fillId="12" borderId="161" xfId="4" applyFont="1" applyFill="1" applyBorder="1" applyAlignment="1">
      <alignment horizontal="center"/>
    </xf>
    <xf numFmtId="0" fontId="62" fillId="4" borderId="0" xfId="0" applyFont="1" applyFill="1" applyAlignment="1">
      <alignment horizontal="left"/>
    </xf>
    <xf numFmtId="0" fontId="62" fillId="0" borderId="31" xfId="4" applyBorder="1"/>
    <xf numFmtId="0" fontId="62" fillId="0" borderId="141" xfId="4" applyBorder="1"/>
    <xf numFmtId="0" fontId="62" fillId="0" borderId="37" xfId="4" applyBorder="1"/>
    <xf numFmtId="0" fontId="62" fillId="0" borderId="43" xfId="4" applyBorder="1"/>
    <xf numFmtId="0" fontId="62" fillId="0" borderId="289" xfId="4" applyBorder="1"/>
    <xf numFmtId="0" fontId="13" fillId="0" borderId="0" xfId="4" applyFont="1"/>
    <xf numFmtId="0" fontId="62" fillId="0" borderId="293" xfId="4" applyBorder="1"/>
    <xf numFmtId="0" fontId="62" fillId="0" borderId="313" xfId="4" applyBorder="1"/>
    <xf numFmtId="0" fontId="62" fillId="0" borderId="316" xfId="4" applyBorder="1"/>
    <xf numFmtId="0" fontId="72" fillId="0" borderId="0" xfId="4" applyFont="1" applyAlignment="1">
      <alignment horizontal="left"/>
    </xf>
    <xf numFmtId="3" fontId="10" fillId="4" borderId="0" xfId="0" applyNumberFormat="1" applyFont="1" applyFill="1" applyAlignment="1" applyProtection="1">
      <alignment horizontal="center" vertical="center"/>
      <protection locked="0"/>
    </xf>
    <xf numFmtId="0" fontId="4" fillId="4" borderId="141" xfId="0" applyFont="1" applyFill="1" applyBorder="1"/>
    <xf numFmtId="0" fontId="7" fillId="4" borderId="141" xfId="0" applyFont="1" applyFill="1" applyBorder="1"/>
    <xf numFmtId="0" fontId="0" fillId="0" borderId="141" xfId="0" applyBorder="1" applyAlignment="1">
      <alignment vertical="center"/>
    </xf>
    <xf numFmtId="0" fontId="67" fillId="0" borderId="141" xfId="0" applyFont="1" applyBorder="1" applyAlignment="1">
      <alignment vertical="center"/>
    </xf>
    <xf numFmtId="0" fontId="6" fillId="0" borderId="43" xfId="0" applyFont="1" applyBorder="1"/>
    <xf numFmtId="3" fontId="70" fillId="0" borderId="0" xfId="0" applyNumberFormat="1" applyFont="1" applyAlignment="1" applyProtection="1">
      <alignment horizontal="center" vertical="center"/>
      <protection locked="0"/>
    </xf>
    <xf numFmtId="0" fontId="64" fillId="4" borderId="0" xfId="0" applyFont="1" applyFill="1" applyAlignment="1">
      <alignment horizontal="center"/>
    </xf>
    <xf numFmtId="0" fontId="7" fillId="4" borderId="295" xfId="0" applyFont="1" applyFill="1" applyBorder="1" applyAlignment="1">
      <alignment horizontal="center" vertical="center"/>
    </xf>
    <xf numFmtId="3" fontId="10" fillId="4" borderId="295" xfId="0" applyNumberFormat="1" applyFont="1" applyFill="1" applyBorder="1" applyAlignment="1" applyProtection="1">
      <alignment horizontal="center" vertical="center"/>
      <protection locked="0"/>
    </xf>
    <xf numFmtId="0" fontId="7" fillId="4" borderId="295" xfId="0" applyFont="1" applyFill="1" applyBorder="1" applyAlignment="1">
      <alignment horizontal="right"/>
    </xf>
    <xf numFmtId="3" fontId="15" fillId="0" borderId="295" xfId="0" applyNumberFormat="1" applyFont="1" applyBorder="1" applyAlignment="1" applyProtection="1">
      <alignment horizontal="right" vertical="center"/>
      <protection locked="0"/>
    </xf>
    <xf numFmtId="3" fontId="10" fillId="4" borderId="141" xfId="0" applyNumberFormat="1" applyFont="1" applyFill="1" applyBorder="1" applyAlignment="1" applyProtection="1">
      <alignment horizontal="center" vertical="center"/>
      <protection locked="0"/>
    </xf>
    <xf numFmtId="3" fontId="15" fillId="0" borderId="141" xfId="0" applyNumberFormat="1" applyFont="1" applyBorder="1" applyAlignment="1" applyProtection="1">
      <alignment horizontal="right" vertical="center"/>
      <protection locked="0"/>
    </xf>
    <xf numFmtId="0" fontId="82" fillId="4" borderId="0" xfId="0" applyFont="1" applyFill="1" applyAlignment="1">
      <alignment horizontal="center" vertical="center"/>
    </xf>
    <xf numFmtId="0" fontId="8" fillId="4" borderId="0" xfId="0" applyFont="1" applyFill="1" applyAlignment="1">
      <alignment horizontal="left" vertical="top"/>
    </xf>
    <xf numFmtId="0" fontId="8" fillId="4" borderId="295" xfId="0" applyFont="1" applyFill="1" applyBorder="1" applyAlignment="1">
      <alignment vertical="center"/>
    </xf>
    <xf numFmtId="0" fontId="64" fillId="4" borderId="295" xfId="0" applyFont="1" applyFill="1" applyBorder="1" applyAlignment="1">
      <alignment vertical="center"/>
    </xf>
    <xf numFmtId="0" fontId="8" fillId="4" borderId="295" xfId="0" applyFont="1" applyFill="1" applyBorder="1" applyAlignment="1">
      <alignment horizontal="left" vertical="center"/>
    </xf>
    <xf numFmtId="0" fontId="7" fillId="4" borderId="295" xfId="0" applyFont="1" applyFill="1" applyBorder="1" applyAlignment="1">
      <alignment vertical="center"/>
    </xf>
    <xf numFmtId="4" fontId="62" fillId="4" borderId="295" xfId="0" applyNumberFormat="1" applyFont="1" applyFill="1" applyBorder="1" applyAlignment="1" applyProtection="1">
      <alignment vertical="center"/>
      <protection locked="0"/>
    </xf>
    <xf numFmtId="3" fontId="70" fillId="4" borderId="141" xfId="0" applyNumberFormat="1" applyFont="1" applyFill="1" applyBorder="1" applyAlignment="1" applyProtection="1">
      <alignment horizontal="center" vertical="center"/>
      <protection locked="0"/>
    </xf>
    <xf numFmtId="0" fontId="5" fillId="0" borderId="0" xfId="11" applyFont="1" applyAlignment="1">
      <alignment horizontal="center"/>
    </xf>
    <xf numFmtId="0" fontId="7" fillId="12" borderId="0" xfId="4" applyFont="1" applyFill="1" applyAlignment="1" applyProtection="1">
      <alignment horizontal="right" vertical="center" wrapText="1"/>
      <protection locked="0"/>
    </xf>
    <xf numFmtId="0" fontId="7" fillId="12" borderId="0" xfId="25" quotePrefix="1" applyFont="1" applyFill="1" applyAlignment="1">
      <alignment horizontal="right" vertical="center"/>
    </xf>
    <xf numFmtId="0" fontId="8" fillId="0" borderId="0" xfId="4" applyFont="1" applyAlignment="1" applyProtection="1">
      <alignment horizontal="right" vertical="center" wrapText="1"/>
      <protection locked="0"/>
    </xf>
    <xf numFmtId="0" fontId="31" fillId="0" borderId="21" xfId="4" applyFont="1" applyBorder="1" applyAlignment="1">
      <alignment vertical="center"/>
    </xf>
    <xf numFmtId="0" fontId="8" fillId="12" borderId="0" xfId="4" applyFont="1" applyFill="1" applyAlignment="1">
      <alignment horizontal="center"/>
    </xf>
    <xf numFmtId="0" fontId="7" fillId="0" borderId="0" xfId="4" applyFont="1" applyAlignment="1">
      <alignment horizontal="right" vertical="top"/>
    </xf>
    <xf numFmtId="0" fontId="7" fillId="4" borderId="43" xfId="0" applyFont="1" applyFill="1" applyBorder="1"/>
    <xf numFmtId="0" fontId="4" fillId="4" borderId="0" xfId="0" applyFont="1" applyFill="1"/>
    <xf numFmtId="0" fontId="12" fillId="0" borderId="0" xfId="0" applyFont="1" applyAlignment="1">
      <alignment wrapText="1"/>
    </xf>
    <xf numFmtId="0" fontId="67" fillId="0" borderId="0" xfId="0" applyFont="1" applyAlignment="1">
      <alignment vertical="center"/>
    </xf>
    <xf numFmtId="0" fontId="0" fillId="0" borderId="289" xfId="0" applyBorder="1" applyAlignment="1">
      <alignment vertical="center"/>
    </xf>
    <xf numFmtId="0" fontId="8" fillId="4" borderId="36" xfId="0" applyFont="1" applyFill="1" applyBorder="1"/>
    <xf numFmtId="0" fontId="6" fillId="4" borderId="36" xfId="0" applyFont="1" applyFill="1" applyBorder="1"/>
    <xf numFmtId="0" fontId="7" fillId="4" borderId="36" xfId="0" applyFont="1" applyFill="1" applyBorder="1" applyAlignment="1">
      <alignment horizontal="center" vertical="center"/>
    </xf>
    <xf numFmtId="3" fontId="15" fillId="4" borderId="36" xfId="0" applyNumberFormat="1" applyFont="1" applyFill="1" applyBorder="1" applyAlignment="1" applyProtection="1">
      <alignment horizontal="right" vertical="center"/>
      <protection locked="0"/>
    </xf>
    <xf numFmtId="3" fontId="70" fillId="4" borderId="36" xfId="0" applyNumberFormat="1" applyFont="1" applyFill="1" applyBorder="1" applyAlignment="1" applyProtection="1">
      <alignment horizontal="center" vertical="center"/>
      <protection locked="0"/>
    </xf>
    <xf numFmtId="0" fontId="7" fillId="4" borderId="36" xfId="0" applyFont="1" applyFill="1" applyBorder="1" applyAlignment="1">
      <alignment horizontal="right"/>
    </xf>
    <xf numFmtId="3" fontId="15" fillId="0" borderId="36" xfId="0" applyNumberFormat="1" applyFont="1" applyBorder="1" applyAlignment="1" applyProtection="1">
      <alignment horizontal="right" vertical="center"/>
      <protection locked="0"/>
    </xf>
    <xf numFmtId="3" fontId="70" fillId="4" borderId="295" xfId="0" applyNumberFormat="1" applyFont="1" applyFill="1" applyBorder="1" applyAlignment="1" applyProtection="1">
      <alignment horizontal="center" vertical="center"/>
      <protection locked="0"/>
    </xf>
    <xf numFmtId="4" fontId="10" fillId="4" borderId="0" xfId="0" applyNumberFormat="1" applyFont="1" applyFill="1" applyAlignment="1" applyProtection="1">
      <alignment horizontal="center" vertical="center"/>
      <protection locked="0"/>
    </xf>
    <xf numFmtId="0" fontId="6" fillId="11" borderId="43" xfId="4" applyFont="1" applyFill="1" applyBorder="1"/>
    <xf numFmtId="0" fontId="6" fillId="11" borderId="0" xfId="4" applyFont="1" applyFill="1" applyAlignment="1">
      <alignment horizontal="center"/>
    </xf>
    <xf numFmtId="0" fontId="6" fillId="11" borderId="289" xfId="4" applyFont="1" applyFill="1" applyBorder="1" applyAlignment="1">
      <alignment horizontal="right"/>
    </xf>
    <xf numFmtId="0" fontId="6" fillId="11" borderId="43" xfId="4" applyFont="1" applyFill="1" applyBorder="1" applyAlignment="1">
      <alignment horizontal="left"/>
    </xf>
    <xf numFmtId="0" fontId="6" fillId="11" borderId="289" xfId="4" applyFont="1" applyFill="1" applyBorder="1" applyAlignment="1">
      <alignment horizontal="left"/>
    </xf>
    <xf numFmtId="0" fontId="6" fillId="11" borderId="293" xfId="4" applyFont="1" applyFill="1" applyBorder="1" applyAlignment="1">
      <alignment horizontal="left"/>
    </xf>
    <xf numFmtId="0" fontId="6" fillId="11" borderId="313" xfId="4" applyFont="1" applyFill="1" applyBorder="1" applyAlignment="1">
      <alignment horizontal="left"/>
    </xf>
    <xf numFmtId="0" fontId="7" fillId="11" borderId="313" xfId="4" applyFont="1" applyFill="1" applyBorder="1" applyAlignment="1">
      <alignment horizontal="left"/>
    </xf>
    <xf numFmtId="0" fontId="8" fillId="11" borderId="313" xfId="4" applyFont="1" applyFill="1" applyBorder="1" applyAlignment="1">
      <alignment horizontal="left" vertical="center"/>
    </xf>
    <xf numFmtId="0" fontId="8" fillId="11" borderId="313" xfId="4" applyFont="1" applyFill="1" applyBorder="1" applyAlignment="1">
      <alignment vertical="top"/>
    </xf>
    <xf numFmtId="0" fontId="72" fillId="11" borderId="316" xfId="4" applyFont="1" applyFill="1" applyBorder="1" applyAlignment="1">
      <alignment horizontal="left"/>
    </xf>
    <xf numFmtId="0" fontId="62" fillId="12" borderId="43" xfId="4" applyFill="1" applyBorder="1"/>
    <xf numFmtId="0" fontId="62" fillId="12" borderId="289" xfId="4" applyFill="1" applyBorder="1"/>
    <xf numFmtId="0" fontId="4" fillId="12" borderId="0" xfId="4" applyFont="1" applyFill="1" applyAlignment="1">
      <alignment wrapText="1"/>
    </xf>
    <xf numFmtId="0" fontId="23" fillId="12" borderId="0" xfId="4" applyFont="1" applyFill="1" applyAlignment="1">
      <alignment vertical="center" wrapText="1"/>
    </xf>
    <xf numFmtId="0" fontId="7" fillId="12" borderId="0" xfId="4" quotePrefix="1" applyFont="1" applyFill="1" applyAlignment="1">
      <alignment horizontal="right"/>
    </xf>
    <xf numFmtId="0" fontId="62" fillId="12" borderId="0" xfId="4" applyFill="1" applyAlignment="1">
      <alignment vertical="top"/>
    </xf>
    <xf numFmtId="0" fontId="4" fillId="12" borderId="0" xfId="4" applyFont="1" applyFill="1"/>
    <xf numFmtId="0" fontId="62" fillId="12" borderId="294" xfId="4" applyFill="1" applyBorder="1"/>
    <xf numFmtId="0" fontId="62" fillId="12" borderId="295" xfId="4" applyFill="1" applyBorder="1"/>
    <xf numFmtId="0" fontId="62" fillId="12" borderId="296" xfId="4" applyFill="1" applyBorder="1"/>
    <xf numFmtId="0" fontId="62" fillId="3" borderId="13" xfId="4" applyFill="1" applyBorder="1"/>
    <xf numFmtId="0" fontId="11" fillId="3" borderId="0" xfId="4" applyFont="1" applyFill="1"/>
    <xf numFmtId="0" fontId="6" fillId="3" borderId="13" xfId="4" applyFont="1" applyFill="1" applyBorder="1"/>
    <xf numFmtId="0" fontId="5" fillId="3" borderId="0" xfId="4" applyFont="1" applyFill="1"/>
    <xf numFmtId="0" fontId="7" fillId="12" borderId="43" xfId="4" applyFont="1" applyFill="1" applyBorder="1" applyAlignment="1">
      <alignment horizontal="center"/>
    </xf>
    <xf numFmtId="0" fontId="8" fillId="12" borderId="295" xfId="4" applyFont="1" applyFill="1" applyBorder="1" applyAlignment="1" applyProtection="1">
      <alignment vertical="center"/>
      <protection locked="0"/>
    </xf>
    <xf numFmtId="0" fontId="6" fillId="12" borderId="295" xfId="4" applyFont="1" applyFill="1" applyBorder="1" applyAlignment="1">
      <alignment horizontal="center"/>
    </xf>
    <xf numFmtId="0" fontId="8" fillId="12" borderId="295" xfId="4" applyFont="1" applyFill="1" applyBorder="1" applyAlignment="1" applyProtection="1">
      <alignment vertical="center" wrapText="1"/>
      <protection locked="0"/>
    </xf>
    <xf numFmtId="0" fontId="7" fillId="12" borderId="0" xfId="4" applyFont="1" applyFill="1" applyAlignment="1" applyProtection="1">
      <alignment horizontal="left" vertical="center"/>
      <protection locked="0"/>
    </xf>
    <xf numFmtId="0" fontId="7" fillId="12" borderId="0" xfId="4" applyFont="1" applyFill="1" applyAlignment="1" applyProtection="1">
      <alignment vertical="center"/>
      <protection locked="0"/>
    </xf>
    <xf numFmtId="0" fontId="7" fillId="12" borderId="0" xfId="4" applyFont="1" applyFill="1" applyAlignment="1" applyProtection="1">
      <alignment vertical="center" wrapText="1"/>
      <protection locked="0"/>
    </xf>
    <xf numFmtId="0" fontId="7" fillId="12" borderId="295" xfId="4" applyFont="1" applyFill="1" applyBorder="1"/>
    <xf numFmtId="0" fontId="6" fillId="12" borderId="295" xfId="4" applyFont="1" applyFill="1" applyBorder="1"/>
    <xf numFmtId="0" fontId="7" fillId="12" borderId="295" xfId="25" applyFont="1" applyFill="1" applyBorder="1" applyAlignment="1">
      <alignment horizontal="right" vertical="center"/>
    </xf>
    <xf numFmtId="0" fontId="6" fillId="12" borderId="295" xfId="25" applyFont="1" applyFill="1" applyBorder="1" applyAlignment="1">
      <alignment horizontal="center"/>
    </xf>
    <xf numFmtId="0" fontId="6" fillId="12" borderId="295" xfId="25" applyFont="1" applyFill="1" applyBorder="1" applyAlignment="1">
      <alignment horizontal="left" vertical="center"/>
    </xf>
    <xf numFmtId="0" fontId="7" fillId="12" borderId="0" xfId="4" applyFont="1" applyFill="1" applyAlignment="1">
      <alignment horizontal="right"/>
    </xf>
    <xf numFmtId="0" fontId="8" fillId="12" borderId="0" xfId="4" applyFont="1" applyFill="1" applyAlignment="1" applyProtection="1">
      <alignment horizontal="center" vertical="center"/>
      <protection locked="0"/>
    </xf>
    <xf numFmtId="0" fontId="7" fillId="12" borderId="0" xfId="25" applyFont="1" applyFill="1" applyAlignment="1">
      <alignment horizontal="center"/>
    </xf>
    <xf numFmtId="0" fontId="8" fillId="12" borderId="0" xfId="25" applyFont="1" applyFill="1" applyAlignment="1">
      <alignment horizontal="center"/>
    </xf>
    <xf numFmtId="0" fontId="6" fillId="12" borderId="289" xfId="25" applyFont="1" applyFill="1" applyBorder="1" applyAlignment="1">
      <alignment horizontal="left" vertical="center"/>
    </xf>
    <xf numFmtId="0" fontId="0" fillId="3" borderId="0" xfId="0" applyFill="1"/>
    <xf numFmtId="0" fontId="7" fillId="3" borderId="0" xfId="0" applyFont="1" applyFill="1" applyAlignment="1">
      <alignment horizontal="center"/>
    </xf>
    <xf numFmtId="0" fontId="7" fillId="3" borderId="0" xfId="4" quotePrefix="1" applyFont="1" applyFill="1"/>
    <xf numFmtId="0" fontId="6" fillId="12" borderId="0" xfId="0" applyFont="1" applyFill="1" applyAlignment="1">
      <alignment horizontal="center"/>
    </xf>
    <xf numFmtId="0" fontId="0" fillId="0" borderId="36" xfId="0" applyBorder="1" applyAlignment="1">
      <alignment vertical="center" wrapText="1"/>
    </xf>
    <xf numFmtId="0" fontId="8" fillId="3" borderId="0" xfId="4" applyFont="1" applyFill="1" applyAlignment="1" applyProtection="1">
      <alignment vertical="center"/>
      <protection locked="0"/>
    </xf>
    <xf numFmtId="0" fontId="8" fillId="3" borderId="0" xfId="4" applyFont="1" applyFill="1" applyAlignment="1" applyProtection="1">
      <alignment vertical="center" wrapText="1"/>
      <protection locked="0"/>
    </xf>
    <xf numFmtId="0" fontId="7" fillId="3" borderId="0" xfId="25" applyFont="1" applyFill="1" applyAlignment="1">
      <alignment horizontal="right" vertical="center"/>
    </xf>
    <xf numFmtId="0" fontId="6" fillId="3" borderId="0" xfId="25" applyFont="1" applyFill="1" applyAlignment="1">
      <alignment horizontal="left" vertical="center"/>
    </xf>
    <xf numFmtId="0" fontId="7" fillId="12" borderId="0" xfId="4" applyFont="1" applyFill="1" applyAlignment="1" applyProtection="1">
      <alignment horizontal="right" vertical="center"/>
      <protection locked="0"/>
    </xf>
    <xf numFmtId="0" fontId="14" fillId="12" borderId="0" xfId="4" applyFont="1" applyFill="1" applyAlignment="1" applyProtection="1">
      <alignment vertical="center" wrapText="1"/>
      <protection locked="0"/>
    </xf>
    <xf numFmtId="0" fontId="10" fillId="12" borderId="0" xfId="4" applyFont="1" applyFill="1" applyAlignment="1">
      <alignment vertical="top"/>
    </xf>
    <xf numFmtId="0" fontId="48" fillId="12" borderId="0" xfId="4" applyFont="1" applyFill="1" applyAlignment="1" applyProtection="1">
      <alignment vertical="center"/>
      <protection locked="0"/>
    </xf>
    <xf numFmtId="0" fontId="49" fillId="12" borderId="0" xfId="4" applyFont="1" applyFill="1" applyAlignment="1" applyProtection="1">
      <alignment vertical="center"/>
      <protection locked="0"/>
    </xf>
    <xf numFmtId="0" fontId="7" fillId="12" borderId="329" xfId="4" applyFont="1" applyFill="1" applyBorder="1" applyAlignment="1">
      <alignment horizontal="center"/>
    </xf>
    <xf numFmtId="0" fontId="7" fillId="12" borderId="155" xfId="4" applyFont="1" applyFill="1" applyBorder="1"/>
    <xf numFmtId="0" fontId="6" fillId="12" borderId="155" xfId="4" applyFont="1" applyFill="1" applyBorder="1"/>
    <xf numFmtId="0" fontId="8" fillId="12" borderId="155" xfId="4" applyFont="1" applyFill="1" applyBorder="1" applyAlignment="1" applyProtection="1">
      <alignment vertical="center"/>
      <protection locked="0"/>
    </xf>
    <xf numFmtId="0" fontId="6" fillId="12" borderId="155" xfId="4" applyFont="1" applyFill="1" applyBorder="1" applyAlignment="1">
      <alignment horizontal="center"/>
    </xf>
    <xf numFmtId="0" fontId="8" fillId="12" borderId="155" xfId="4" applyFont="1" applyFill="1" applyBorder="1" applyAlignment="1" applyProtection="1">
      <alignment vertical="center" wrapText="1"/>
      <protection locked="0"/>
    </xf>
    <xf numFmtId="0" fontId="7" fillId="12" borderId="155" xfId="25" applyFont="1" applyFill="1" applyBorder="1" applyAlignment="1">
      <alignment horizontal="right" vertical="center"/>
    </xf>
    <xf numFmtId="0" fontId="6" fillId="12" borderId="155" xfId="25" applyFont="1" applyFill="1" applyBorder="1" applyAlignment="1">
      <alignment horizontal="left" vertical="center"/>
    </xf>
    <xf numFmtId="0" fontId="6" fillId="12" borderId="157" xfId="25" applyFont="1" applyFill="1" applyBorder="1" applyAlignment="1">
      <alignment horizontal="left" vertical="center"/>
    </xf>
    <xf numFmtId="0" fontId="6" fillId="0" borderId="43" xfId="4" applyFont="1" applyBorder="1" applyAlignment="1">
      <alignment horizontal="center"/>
    </xf>
    <xf numFmtId="0" fontId="7" fillId="0" borderId="289" xfId="4" applyFont="1" applyBorder="1" applyAlignment="1">
      <alignment horizontal="right" vertical="top"/>
    </xf>
    <xf numFmtId="0" fontId="8" fillId="3" borderId="43" xfId="4" applyFont="1" applyFill="1" applyBorder="1" applyAlignment="1">
      <alignment horizontal="center" vertical="top" wrapText="1"/>
    </xf>
    <xf numFmtId="0" fontId="8" fillId="3" borderId="289" xfId="4" applyFont="1" applyFill="1" applyBorder="1" applyAlignment="1">
      <alignment horizontal="center" vertical="top" wrapText="1"/>
    </xf>
    <xf numFmtId="0" fontId="35" fillId="0" borderId="43" xfId="4" applyFont="1" applyBorder="1" applyAlignment="1">
      <alignment horizontal="center"/>
    </xf>
    <xf numFmtId="0" fontId="5" fillId="0" borderId="289" xfId="4" applyFont="1" applyBorder="1"/>
    <xf numFmtId="0" fontId="7" fillId="0" borderId="43" xfId="4" applyFont="1" applyBorder="1" applyAlignment="1">
      <alignment horizontal="center"/>
    </xf>
    <xf numFmtId="0" fontId="6" fillId="0" borderId="289" xfId="25" applyFont="1" applyBorder="1" applyAlignment="1">
      <alignment horizontal="left" vertical="center"/>
    </xf>
    <xf numFmtId="2" fontId="8" fillId="0" borderId="0" xfId="4" applyNumberFormat="1" applyFont="1" applyAlignment="1">
      <alignment horizontal="center"/>
    </xf>
    <xf numFmtId="0" fontId="7" fillId="0" borderId="0" xfId="4" applyFont="1" applyAlignment="1" applyProtection="1">
      <alignment vertical="center"/>
      <protection locked="0"/>
    </xf>
    <xf numFmtId="0" fontId="12" fillId="0" borderId="0" xfId="4" applyFont="1" applyAlignment="1" applyProtection="1">
      <alignment horizontal="center" vertical="center"/>
      <protection locked="0"/>
    </xf>
    <xf numFmtId="0" fontId="12" fillId="0" borderId="0" xfId="4" applyFont="1" applyAlignment="1">
      <alignment horizontal="center" vertical="center"/>
    </xf>
    <xf numFmtId="0" fontId="15" fillId="0" borderId="289" xfId="4" applyFont="1" applyBorder="1" applyAlignment="1" applyProtection="1">
      <alignment horizontal="center" vertical="center"/>
      <protection locked="0"/>
    </xf>
    <xf numFmtId="49" fontId="12" fillId="12" borderId="0" xfId="4" applyNumberFormat="1" applyFont="1" applyFill="1" applyAlignment="1">
      <alignment vertical="center"/>
    </xf>
    <xf numFmtId="49" fontId="12" fillId="12" borderId="0" xfId="4" quotePrefix="1" applyNumberFormat="1" applyFont="1" applyFill="1" applyAlignment="1">
      <alignment vertical="center"/>
    </xf>
    <xf numFmtId="0" fontId="7" fillId="0" borderId="36" xfId="4" applyFont="1" applyBorder="1"/>
    <xf numFmtId="0" fontId="6" fillId="0" borderId="36" xfId="4" applyFont="1" applyBorder="1"/>
    <xf numFmtId="0" fontId="8" fillId="0" borderId="36" xfId="4" applyFont="1" applyBorder="1" applyAlignment="1" applyProtection="1">
      <alignment vertical="center"/>
      <protection locked="0"/>
    </xf>
    <xf numFmtId="0" fontId="6" fillId="0" borderId="36" xfId="4" applyFont="1" applyBorder="1" applyAlignment="1">
      <alignment horizontal="center"/>
    </xf>
    <xf numFmtId="0" fontId="9" fillId="0" borderId="36" xfId="4" applyFont="1" applyBorder="1" applyAlignment="1">
      <alignment vertical="center" wrapText="1"/>
    </xf>
    <xf numFmtId="0" fontId="7" fillId="0" borderId="43" xfId="4" quotePrefix="1" applyFont="1" applyBorder="1" applyAlignment="1">
      <alignment horizontal="center" vertical="center"/>
    </xf>
    <xf numFmtId="0" fontId="7" fillId="0" borderId="0" xfId="4" quotePrefix="1" applyFont="1" applyAlignment="1">
      <alignment vertical="center"/>
    </xf>
    <xf numFmtId="0" fontId="14" fillId="0" borderId="0" xfId="4" applyFont="1" applyAlignment="1">
      <alignment horizontal="left"/>
    </xf>
    <xf numFmtId="0" fontId="7" fillId="0" borderId="289" xfId="4" applyFont="1" applyBorder="1" applyAlignment="1">
      <alignment horizontal="center"/>
    </xf>
    <xf numFmtId="0" fontId="7" fillId="0" borderId="289" xfId="4" applyFont="1" applyBorder="1"/>
    <xf numFmtId="0" fontId="3" fillId="0" borderId="0" xfId="4" applyFont="1" applyAlignment="1">
      <alignment horizontal="left" vertical="center"/>
    </xf>
    <xf numFmtId="0" fontId="8" fillId="0" borderId="0" xfId="4" applyFont="1" applyAlignment="1">
      <alignment horizontal="right" vertical="center" wrapText="1"/>
    </xf>
    <xf numFmtId="0" fontId="8" fillId="0" borderId="289" xfId="4" applyFont="1" applyBorder="1" applyAlignment="1">
      <alignment vertical="center"/>
    </xf>
    <xf numFmtId="0" fontId="7" fillId="0" borderId="0" xfId="4" applyFont="1" applyAlignment="1">
      <alignment horizontal="right" vertical="center" wrapText="1"/>
    </xf>
    <xf numFmtId="0" fontId="6" fillId="0" borderId="289" xfId="4" applyFont="1" applyBorder="1" applyAlignment="1">
      <alignment vertical="center"/>
    </xf>
    <xf numFmtId="0" fontId="7" fillId="0" borderId="0" xfId="4" applyFont="1" applyAlignment="1">
      <alignment horizontal="left" wrapText="1"/>
    </xf>
    <xf numFmtId="164" fontId="7" fillId="0" borderId="0" xfId="0" applyNumberFormat="1" applyFont="1" applyAlignment="1">
      <alignment horizontal="center" vertical="center"/>
    </xf>
    <xf numFmtId="0" fontId="47" fillId="0" borderId="0" xfId="4" applyFont="1" applyAlignment="1">
      <alignment horizontal="center" vertical="center"/>
    </xf>
    <xf numFmtId="0" fontId="47" fillId="0" borderId="331" xfId="4" applyFont="1" applyBorder="1" applyAlignment="1">
      <alignment horizontal="center" vertical="center"/>
    </xf>
    <xf numFmtId="0" fontId="6" fillId="0" borderId="0" xfId="4" applyFont="1" applyAlignment="1">
      <alignment wrapText="1"/>
    </xf>
    <xf numFmtId="0" fontId="8" fillId="0" borderId="0" xfId="4" applyFont="1" applyAlignment="1">
      <alignment wrapText="1"/>
    </xf>
    <xf numFmtId="164" fontId="7" fillId="0" borderId="131" xfId="4" applyNumberFormat="1" applyFont="1" applyBorder="1" applyAlignment="1">
      <alignment horizontal="right" vertical="center"/>
    </xf>
    <xf numFmtId="0" fontId="7" fillId="0" borderId="320" xfId="4" applyFont="1" applyBorder="1" applyAlignment="1">
      <alignment horizontal="center" vertical="center"/>
    </xf>
    <xf numFmtId="164" fontId="7" fillId="0" borderId="320" xfId="4" applyNumberFormat="1" applyFont="1" applyBorder="1" applyAlignment="1">
      <alignment horizontal="center" vertical="center"/>
    </xf>
    <xf numFmtId="0" fontId="8" fillId="0" borderId="320" xfId="4" applyFont="1" applyBorder="1"/>
    <xf numFmtId="0" fontId="6" fillId="0" borderId="320" xfId="4" applyFont="1" applyBorder="1" applyAlignment="1">
      <alignment vertical="center"/>
    </xf>
    <xf numFmtId="0" fontId="6" fillId="0" borderId="320" xfId="4" applyFont="1" applyBorder="1"/>
    <xf numFmtId="0" fontId="6" fillId="0" borderId="320" xfId="4" applyFont="1" applyBorder="1" applyAlignment="1">
      <alignment horizontal="center"/>
    </xf>
    <xf numFmtId="0" fontId="7" fillId="0" borderId="320" xfId="4" applyFont="1" applyBorder="1" applyAlignment="1">
      <alignment horizontal="left" vertical="center"/>
    </xf>
    <xf numFmtId="0" fontId="47" fillId="0" borderId="320" xfId="4" applyFont="1" applyBorder="1" applyAlignment="1" applyProtection="1">
      <alignment horizontal="center" vertical="center"/>
      <protection locked="0"/>
    </xf>
    <xf numFmtId="0" fontId="6" fillId="0" borderId="298" xfId="4" applyFont="1" applyBorder="1" applyAlignment="1">
      <alignment vertical="center"/>
    </xf>
    <xf numFmtId="0" fontId="7" fillId="0" borderId="289" xfId="4" applyFont="1" applyBorder="1" applyAlignment="1">
      <alignment horizontal="left" vertical="center"/>
    </xf>
    <xf numFmtId="164" fontId="7" fillId="0" borderId="131" xfId="4" applyNumberFormat="1" applyFont="1" applyBorder="1" applyAlignment="1">
      <alignment horizontal="right"/>
    </xf>
    <xf numFmtId="0" fontId="7" fillId="0" borderId="320" xfId="4" applyFont="1" applyBorder="1" applyAlignment="1">
      <alignment horizontal="center"/>
    </xf>
    <xf numFmtId="0" fontId="7" fillId="0" borderId="320" xfId="4" applyFont="1" applyBorder="1"/>
    <xf numFmtId="0" fontId="6" fillId="0" borderId="298" xfId="4" applyFont="1" applyBorder="1"/>
    <xf numFmtId="0" fontId="6" fillId="0" borderId="294" xfId="4" applyFont="1" applyBorder="1" applyAlignment="1">
      <alignment horizontal="right"/>
    </xf>
    <xf numFmtId="0" fontId="6" fillId="0" borderId="295" xfId="4" applyFont="1" applyBorder="1"/>
    <xf numFmtId="0" fontId="6" fillId="0" borderId="296" xfId="4" applyFont="1" applyBorder="1"/>
    <xf numFmtId="0" fontId="7" fillId="0" borderId="330" xfId="4" applyFont="1" applyBorder="1" applyAlignment="1">
      <alignment horizontal="center"/>
    </xf>
    <xf numFmtId="0" fontId="4" fillId="0" borderId="320" xfId="4" applyFont="1" applyBorder="1" applyAlignment="1">
      <alignment horizontal="center" vertical="center"/>
    </xf>
    <xf numFmtId="0" fontId="10" fillId="0" borderId="320" xfId="4" applyFont="1" applyBorder="1" applyAlignment="1" applyProtection="1">
      <alignment horizontal="center" vertical="center"/>
      <protection locked="0"/>
    </xf>
    <xf numFmtId="0" fontId="62" fillId="12" borderId="0" xfId="4" applyFill="1" applyAlignment="1">
      <alignment vertical="center"/>
    </xf>
    <xf numFmtId="0" fontId="62" fillId="0" borderId="0" xfId="0" applyFont="1" applyAlignment="1">
      <alignment horizontal="left" vertical="center"/>
    </xf>
    <xf numFmtId="0" fontId="6" fillId="12" borderId="332" xfId="4" applyFont="1" applyFill="1" applyBorder="1"/>
    <xf numFmtId="0" fontId="6" fillId="12" borderId="333" xfId="4" applyFont="1" applyFill="1" applyBorder="1" applyAlignment="1">
      <alignment horizontal="center"/>
    </xf>
    <xf numFmtId="0" fontId="62" fillId="0" borderId="0" xfId="0" applyFont="1" applyAlignment="1">
      <alignment horizontal="center" vertical="center"/>
    </xf>
    <xf numFmtId="0" fontId="6" fillId="0" borderId="312" xfId="4" applyFont="1" applyBorder="1"/>
    <xf numFmtId="0" fontId="28" fillId="0" borderId="312" xfId="4" applyFont="1" applyBorder="1" applyAlignment="1">
      <alignment horizontal="center" vertical="center"/>
    </xf>
    <xf numFmtId="0" fontId="62" fillId="0" borderId="146" xfId="4" applyBorder="1" applyProtection="1">
      <protection locked="0"/>
    </xf>
    <xf numFmtId="0" fontId="7" fillId="12" borderId="334" xfId="4" applyFont="1" applyFill="1" applyBorder="1" applyAlignment="1">
      <alignment horizontal="center"/>
    </xf>
    <xf numFmtId="0" fontId="6" fillId="12" borderId="335" xfId="4" applyFont="1" applyFill="1" applyBorder="1"/>
    <xf numFmtId="0" fontId="6" fillId="12" borderId="336" xfId="4" applyFont="1" applyFill="1" applyBorder="1"/>
    <xf numFmtId="0" fontId="7" fillId="12" borderId="0" xfId="4" quotePrefix="1" applyFont="1" applyFill="1"/>
    <xf numFmtId="0" fontId="8" fillId="14" borderId="0" xfId="4" applyFont="1" applyFill="1"/>
    <xf numFmtId="0" fontId="10" fillId="14" borderId="0" xfId="4" applyFont="1" applyFill="1" applyAlignment="1">
      <alignment horizontal="center"/>
    </xf>
    <xf numFmtId="0" fontId="7" fillId="14" borderId="0" xfId="4" applyFont="1" applyFill="1" applyAlignment="1">
      <alignment vertical="center"/>
    </xf>
    <xf numFmtId="0" fontId="5" fillId="14" borderId="0" xfId="4" applyFont="1" applyFill="1"/>
    <xf numFmtId="0" fontId="7" fillId="14" borderId="0" xfId="4" applyFont="1" applyFill="1"/>
    <xf numFmtId="0" fontId="7" fillId="14" borderId="0" xfId="4" applyFont="1" applyFill="1" applyAlignment="1">
      <alignment horizontal="right"/>
    </xf>
    <xf numFmtId="0" fontId="6" fillId="14" borderId="0" xfId="4" applyFont="1" applyFill="1"/>
    <xf numFmtId="0" fontId="6" fillId="4" borderId="43" xfId="4" applyFont="1" applyFill="1" applyBorder="1" applyAlignment="1">
      <alignment horizontal="center"/>
    </xf>
    <xf numFmtId="0" fontId="6" fillId="13" borderId="43" xfId="0" applyFont="1" applyFill="1" applyBorder="1"/>
    <xf numFmtId="0" fontId="7" fillId="12" borderId="0" xfId="0" applyFont="1" applyFill="1" applyAlignment="1">
      <alignment vertical="center"/>
    </xf>
    <xf numFmtId="0" fontId="62" fillId="13" borderId="0" xfId="0" applyFont="1" applyFill="1" applyAlignment="1">
      <alignment horizontal="right"/>
    </xf>
    <xf numFmtId="4" fontId="62" fillId="5" borderId="313" xfId="0" applyNumberFormat="1" applyFont="1" applyFill="1" applyBorder="1" applyAlignment="1" applyProtection="1">
      <alignment horizontal="center" vertical="center"/>
      <protection locked="0"/>
    </xf>
    <xf numFmtId="0" fontId="6" fillId="4" borderId="340" xfId="0" applyFont="1" applyFill="1" applyBorder="1"/>
    <xf numFmtId="0" fontId="7" fillId="4" borderId="313" xfId="0" applyFont="1" applyFill="1" applyBorder="1" applyAlignment="1">
      <alignment horizontal="left"/>
    </xf>
    <xf numFmtId="0" fontId="8" fillId="4" borderId="313" xfId="0" applyFont="1" applyFill="1" applyBorder="1"/>
    <xf numFmtId="0" fontId="7" fillId="4" borderId="313" xfId="0" applyFont="1" applyFill="1" applyBorder="1" applyAlignment="1">
      <alignment horizontal="center" vertical="center"/>
    </xf>
    <xf numFmtId="4" fontId="62" fillId="4" borderId="145" xfId="0" applyNumberFormat="1" applyFont="1" applyFill="1" applyBorder="1" applyAlignment="1" applyProtection="1">
      <alignment horizontal="center" vertical="center"/>
      <protection locked="0"/>
    </xf>
    <xf numFmtId="0" fontId="6" fillId="4" borderId="341" xfId="0" applyFont="1" applyFill="1" applyBorder="1"/>
    <xf numFmtId="0" fontId="8" fillId="4" borderId="295" xfId="0" applyFont="1" applyFill="1" applyBorder="1" applyAlignment="1">
      <alignment horizontal="left"/>
    </xf>
    <xf numFmtId="3" fontId="6" fillId="4" borderId="295" xfId="0" applyNumberFormat="1" applyFont="1" applyFill="1" applyBorder="1" applyAlignment="1" applyProtection="1">
      <alignment horizontal="left" vertical="center"/>
      <protection locked="0"/>
    </xf>
    <xf numFmtId="3" fontId="15" fillId="4" borderId="295" xfId="0" applyNumberFormat="1" applyFont="1" applyFill="1" applyBorder="1" applyAlignment="1" applyProtection="1">
      <alignment vertical="center"/>
      <protection locked="0"/>
    </xf>
    <xf numFmtId="0" fontId="18" fillId="5" borderId="0" xfId="0" applyFont="1" applyFill="1" applyAlignment="1">
      <alignment vertical="center"/>
    </xf>
    <xf numFmtId="0" fontId="62" fillId="5" borderId="0" xfId="0" applyFont="1" applyFill="1"/>
    <xf numFmtId="0" fontId="6" fillId="5" borderId="0" xfId="0" applyFont="1" applyFill="1" applyAlignment="1">
      <alignment vertical="center"/>
    </xf>
    <xf numFmtId="0" fontId="7" fillId="5" borderId="0" xfId="0" applyFont="1" applyFill="1" applyAlignment="1">
      <alignment vertical="center"/>
    </xf>
    <xf numFmtId="0" fontId="7" fillId="4" borderId="0" xfId="0" applyFont="1" applyFill="1" applyAlignment="1">
      <alignment horizontal="left" vertical="center" wrapText="1" indent="4"/>
    </xf>
    <xf numFmtId="0" fontId="7" fillId="4" borderId="0" xfId="0" applyFont="1" applyFill="1" applyAlignment="1">
      <alignment horizontal="center" vertical="center" wrapText="1"/>
    </xf>
    <xf numFmtId="0" fontId="7" fillId="12" borderId="0" xfId="4" quotePrefix="1" applyFont="1" applyFill="1" applyAlignment="1">
      <alignment vertical="center"/>
    </xf>
    <xf numFmtId="0" fontId="23" fillId="10" borderId="322" xfId="11" applyFont="1" applyFill="1" applyBorder="1" applyAlignment="1">
      <alignment vertical="top"/>
    </xf>
    <xf numFmtId="0" fontId="23" fillId="10" borderId="13" xfId="11" applyFont="1" applyFill="1" applyBorder="1" applyAlignment="1">
      <alignment vertical="top"/>
    </xf>
    <xf numFmtId="0" fontId="11" fillId="0" borderId="289" xfId="11" applyFont="1" applyBorder="1" applyAlignment="1">
      <alignment vertical="top" wrapText="1"/>
    </xf>
    <xf numFmtId="0" fontId="5" fillId="0" borderId="289" xfId="11" applyFont="1" applyBorder="1"/>
    <xf numFmtId="0" fontId="5" fillId="10" borderId="322" xfId="11" applyFont="1" applyFill="1" applyBorder="1"/>
    <xf numFmtId="0" fontId="5" fillId="10" borderId="0" xfId="11" applyFont="1" applyFill="1"/>
    <xf numFmtId="0" fontId="5" fillId="10" borderId="13" xfId="11" applyFont="1" applyFill="1" applyBorder="1"/>
    <xf numFmtId="0" fontId="4" fillId="12" borderId="342" xfId="11" applyFont="1" applyFill="1" applyBorder="1" applyAlignment="1">
      <alignment horizontal="center" vertical="center" wrapText="1"/>
    </xf>
    <xf numFmtId="0" fontId="4" fillId="12" borderId="344" xfId="11" applyFont="1" applyFill="1" applyBorder="1" applyAlignment="1">
      <alignment horizontal="center" vertical="center" wrapText="1"/>
    </xf>
    <xf numFmtId="0" fontId="5" fillId="12" borderId="344" xfId="11" applyFont="1" applyFill="1" applyBorder="1"/>
    <xf numFmtId="0" fontId="5" fillId="12" borderId="343" xfId="11" applyFont="1" applyFill="1" applyBorder="1"/>
    <xf numFmtId="0" fontId="4" fillId="0" borderId="323" xfId="11" applyFont="1" applyBorder="1"/>
    <xf numFmtId="0" fontId="23" fillId="0" borderId="323" xfId="11" applyFont="1" applyBorder="1" applyAlignment="1">
      <alignment vertical="top"/>
    </xf>
    <xf numFmtId="0" fontId="17" fillId="0" borderId="323" xfId="4" applyFont="1" applyBorder="1" applyAlignment="1">
      <alignment vertical="center" wrapText="1"/>
    </xf>
    <xf numFmtId="0" fontId="11" fillId="0" borderId="141" xfId="11" applyFont="1" applyBorder="1" applyAlignment="1">
      <alignment horizontal="center" vertical="top" wrapText="1"/>
    </xf>
    <xf numFmtId="0" fontId="5" fillId="0" borderId="295" xfId="11" applyFont="1" applyBorder="1"/>
    <xf numFmtId="0" fontId="5" fillId="12" borderId="141" xfId="11" applyFont="1" applyFill="1" applyBorder="1"/>
    <xf numFmtId="0" fontId="5" fillId="12" borderId="295" xfId="11" applyFont="1" applyFill="1" applyBorder="1"/>
    <xf numFmtId="0" fontId="5" fillId="11" borderId="339" xfId="11" applyFont="1" applyFill="1" applyBorder="1"/>
    <xf numFmtId="0" fontId="7" fillId="11" borderId="313" xfId="4" applyFont="1" applyFill="1" applyBorder="1" applyAlignment="1">
      <alignment horizontal="justify" vertical="top"/>
    </xf>
    <xf numFmtId="0" fontId="5" fillId="11" borderId="330" xfId="11" applyFont="1" applyFill="1" applyBorder="1"/>
    <xf numFmtId="0" fontId="8" fillId="12" borderId="330" xfId="4" applyFont="1" applyFill="1" applyBorder="1" applyAlignment="1">
      <alignment horizontal="center" vertical="center" wrapText="1"/>
    </xf>
    <xf numFmtId="0" fontId="6" fillId="0" borderId="295" xfId="4" applyFont="1" applyBorder="1" applyAlignment="1">
      <alignment horizontal="center" vertical="center" wrapText="1"/>
    </xf>
    <xf numFmtId="0" fontId="62" fillId="0" borderId="0" xfId="4" applyAlignment="1">
      <alignment vertical="top"/>
    </xf>
    <xf numFmtId="0" fontId="62" fillId="0" borderId="0" xfId="4" applyAlignment="1" applyProtection="1">
      <alignment vertical="center"/>
      <protection locked="0"/>
    </xf>
    <xf numFmtId="0" fontId="8" fillId="12" borderId="320" xfId="4" applyFont="1" applyFill="1" applyBorder="1"/>
    <xf numFmtId="0" fontId="6" fillId="12" borderId="320" xfId="4" applyFont="1" applyFill="1" applyBorder="1"/>
    <xf numFmtId="0" fontId="8" fillId="12" borderId="320" xfId="4" applyFont="1" applyFill="1" applyBorder="1" applyAlignment="1" applyProtection="1">
      <alignment vertical="center"/>
      <protection locked="0"/>
    </xf>
    <xf numFmtId="0" fontId="12" fillId="12" borderId="320" xfId="4" applyFont="1" applyFill="1" applyBorder="1" applyAlignment="1">
      <alignment horizontal="center" vertical="center"/>
    </xf>
    <xf numFmtId="49" fontId="12" fillId="12" borderId="320" xfId="4" applyNumberFormat="1" applyFont="1" applyFill="1" applyBorder="1" applyAlignment="1">
      <alignment horizontal="center" vertical="center"/>
    </xf>
    <xf numFmtId="0" fontId="36" fillId="12" borderId="320" xfId="4" applyFont="1" applyFill="1" applyBorder="1" applyAlignment="1" applyProtection="1">
      <alignment horizontal="center" vertical="center"/>
      <protection locked="0"/>
    </xf>
    <xf numFmtId="0" fontId="6" fillId="12" borderId="320" xfId="25" applyFont="1" applyFill="1" applyBorder="1" applyAlignment="1">
      <alignment vertical="center"/>
    </xf>
    <xf numFmtId="0" fontId="6" fillId="12" borderId="320" xfId="25" applyFont="1" applyFill="1" applyBorder="1" applyAlignment="1">
      <alignment horizontal="left" vertical="center"/>
    </xf>
    <xf numFmtId="0" fontId="6" fillId="12" borderId="298" xfId="25" applyFont="1" applyFill="1" applyBorder="1" applyAlignment="1">
      <alignment horizontal="left" vertical="center"/>
    </xf>
    <xf numFmtId="0" fontId="7" fillId="0" borderId="289" xfId="4" applyFont="1" applyBorder="1" applyAlignment="1">
      <alignment horizontal="center" vertical="center" wrapText="1"/>
    </xf>
    <xf numFmtId="0" fontId="7" fillId="3" borderId="294" xfId="4" applyFont="1" applyFill="1" applyBorder="1" applyAlignment="1">
      <alignment horizontal="center"/>
    </xf>
    <xf numFmtId="0" fontId="7" fillId="3" borderId="295" xfId="4" applyFont="1" applyFill="1" applyBorder="1"/>
    <xf numFmtId="0" fontId="6" fillId="3" borderId="295" xfId="4" applyFont="1" applyFill="1" applyBorder="1"/>
    <xf numFmtId="0" fontId="5" fillId="3" borderId="295" xfId="4" applyFont="1" applyFill="1" applyBorder="1"/>
    <xf numFmtId="0" fontId="8" fillId="3" borderId="295" xfId="4" applyFont="1" applyFill="1" applyBorder="1" applyAlignment="1" applyProtection="1">
      <alignment vertical="center"/>
      <protection locked="0"/>
    </xf>
    <xf numFmtId="0" fontId="6" fillId="3" borderId="295" xfId="4" applyFont="1" applyFill="1" applyBorder="1" applyAlignment="1">
      <alignment horizontal="center"/>
    </xf>
    <xf numFmtId="0" fontId="8" fillId="3" borderId="295" xfId="4" applyFont="1" applyFill="1" applyBorder="1" applyAlignment="1" applyProtection="1">
      <alignment vertical="center" wrapText="1"/>
      <protection locked="0"/>
    </xf>
    <xf numFmtId="0" fontId="7" fillId="3" borderId="295" xfId="25" applyFont="1" applyFill="1" applyBorder="1" applyAlignment="1">
      <alignment horizontal="right" vertical="center"/>
    </xf>
    <xf numFmtId="0" fontId="6" fillId="3" borderId="295" xfId="25" applyFont="1" applyFill="1" applyBorder="1" applyAlignment="1">
      <alignment horizontal="left" vertical="center"/>
    </xf>
    <xf numFmtId="0" fontId="6" fillId="3" borderId="296" xfId="25" applyFont="1" applyFill="1" applyBorder="1" applyAlignment="1">
      <alignment horizontal="left" vertical="center"/>
    </xf>
    <xf numFmtId="0" fontId="9" fillId="11" borderId="36" xfId="4" applyFont="1" applyFill="1" applyBorder="1" applyAlignment="1">
      <alignment vertical="center" wrapText="1"/>
    </xf>
    <xf numFmtId="0" fontId="8" fillId="3" borderId="0" xfId="4" applyFont="1" applyFill="1" applyAlignment="1">
      <alignment horizontal="center" vertical="top" wrapText="1"/>
    </xf>
    <xf numFmtId="0" fontId="8" fillId="0" borderId="43" xfId="4" applyFont="1" applyBorder="1" applyAlignment="1">
      <alignment horizontal="center" wrapText="1"/>
    </xf>
    <xf numFmtId="0" fontId="8" fillId="0" borderId="289" xfId="4" applyFont="1" applyBorder="1" applyAlignment="1">
      <alignment horizontal="center" wrapText="1"/>
    </xf>
    <xf numFmtId="0" fontId="12" fillId="0" borderId="0" xfId="4" applyFont="1" applyAlignment="1">
      <alignment horizontal="left" vertical="center" wrapText="1"/>
    </xf>
    <xf numFmtId="0" fontId="62" fillId="0" borderId="43" xfId="4" applyBorder="1" applyAlignment="1">
      <alignment horizontal="center" vertical="center"/>
    </xf>
    <xf numFmtId="0" fontId="5" fillId="12" borderId="289" xfId="4" applyFont="1" applyFill="1" applyBorder="1"/>
    <xf numFmtId="0" fontId="7" fillId="12" borderId="289" xfId="4" applyFont="1" applyFill="1" applyBorder="1" applyAlignment="1">
      <alignment horizontal="left"/>
    </xf>
    <xf numFmtId="0" fontId="8" fillId="12" borderId="289" xfId="4" applyFont="1" applyFill="1" applyBorder="1" applyAlignment="1">
      <alignment horizontal="left"/>
    </xf>
    <xf numFmtId="0" fontId="36" fillId="0" borderId="0" xfId="4" applyFont="1" applyAlignment="1" applyProtection="1">
      <alignment horizontal="center" vertical="center" wrapText="1"/>
      <protection locked="0"/>
    </xf>
    <xf numFmtId="0" fontId="36" fillId="0" borderId="320" xfId="4" applyFont="1" applyBorder="1" applyAlignment="1" applyProtection="1">
      <alignment horizontal="center" vertical="center" wrapText="1"/>
      <protection locked="0"/>
    </xf>
    <xf numFmtId="0" fontId="8" fillId="0" borderId="320" xfId="4" applyFont="1" applyBorder="1" applyAlignment="1">
      <alignment horizontal="left"/>
    </xf>
    <xf numFmtId="0" fontId="8" fillId="0" borderId="298" xfId="4" applyFont="1" applyBorder="1" applyAlignment="1">
      <alignment horizontal="left"/>
    </xf>
    <xf numFmtId="164" fontId="7" fillId="0" borderId="43" xfId="4" applyNumberFormat="1" applyFont="1" applyBorder="1" applyAlignment="1">
      <alignment horizontal="center"/>
    </xf>
    <xf numFmtId="0" fontId="6" fillId="0" borderId="0" xfId="4" applyFont="1" applyAlignment="1" applyProtection="1">
      <alignment vertical="center"/>
      <protection locked="0"/>
    </xf>
    <xf numFmtId="0" fontId="6" fillId="0" borderId="289" xfId="4" applyFont="1" applyBorder="1" applyAlignment="1" applyProtection="1">
      <alignment horizontal="center" vertical="center"/>
      <protection locked="0"/>
    </xf>
    <xf numFmtId="0" fontId="7" fillId="0" borderId="300" xfId="4" applyFont="1" applyBorder="1" applyAlignment="1">
      <alignment horizontal="center"/>
    </xf>
    <xf numFmtId="0" fontId="6" fillId="0" borderId="330" xfId="4" applyFont="1" applyBorder="1"/>
    <xf numFmtId="0" fontId="7" fillId="0" borderId="330" xfId="4" applyFont="1" applyBorder="1"/>
    <xf numFmtId="0" fontId="7" fillId="0" borderId="301" xfId="4" applyFont="1" applyBorder="1" applyAlignment="1">
      <alignment horizontal="center"/>
    </xf>
    <xf numFmtId="0" fontId="8" fillId="0" borderId="289" xfId="4" applyFont="1" applyBorder="1" applyAlignment="1">
      <alignment horizontal="center"/>
    </xf>
    <xf numFmtId="0" fontId="7" fillId="0" borderId="43" xfId="4" applyFont="1" applyBorder="1" applyAlignment="1">
      <alignment horizontal="center" vertical="top"/>
    </xf>
    <xf numFmtId="0" fontId="7" fillId="0" borderId="298" xfId="4" applyFont="1" applyBorder="1" applyAlignment="1">
      <alignment horizontal="center"/>
    </xf>
    <xf numFmtId="0" fontId="7" fillId="0" borderId="0" xfId="4" applyFont="1" applyAlignment="1">
      <alignment horizontal="left" vertical="center" indent="1"/>
    </xf>
    <xf numFmtId="0" fontId="7" fillId="0" borderId="294" xfId="4" applyFont="1" applyBorder="1" applyAlignment="1">
      <alignment horizontal="center"/>
    </xf>
    <xf numFmtId="0" fontId="7" fillId="0" borderId="295" xfId="4" applyFont="1" applyBorder="1" applyAlignment="1">
      <alignment horizontal="center"/>
    </xf>
    <xf numFmtId="0" fontId="7" fillId="0" borderId="295" xfId="4" applyFont="1" applyBorder="1"/>
    <xf numFmtId="0" fontId="7" fillId="0" borderId="296" xfId="4" applyFont="1" applyBorder="1" applyAlignment="1">
      <alignment horizontal="center"/>
    </xf>
    <xf numFmtId="0" fontId="7" fillId="0" borderId="36" xfId="4" applyFont="1" applyBorder="1" applyAlignment="1">
      <alignment horizontal="center"/>
    </xf>
    <xf numFmtId="2" fontId="7" fillId="0" borderId="79" xfId="4" quotePrefix="1" applyNumberFormat="1" applyFont="1" applyBorder="1" applyAlignment="1">
      <alignment horizontal="center" vertical="center"/>
    </xf>
    <xf numFmtId="0" fontId="7" fillId="3" borderId="43" xfId="4" applyFont="1" applyFill="1" applyBorder="1" applyAlignment="1">
      <alignment horizontal="center"/>
    </xf>
    <xf numFmtId="0" fontId="6" fillId="3" borderId="289" xfId="25" applyFont="1" applyFill="1" applyBorder="1" applyAlignment="1">
      <alignment horizontal="left" vertical="center"/>
    </xf>
    <xf numFmtId="0" fontId="7" fillId="0" borderId="313" xfId="4" applyFont="1" applyBorder="1" applyAlignment="1">
      <alignment horizontal="center" vertical="center"/>
    </xf>
    <xf numFmtId="0" fontId="12" fillId="0" borderId="313" xfId="4" applyFont="1" applyBorder="1" applyAlignment="1" applyProtection="1">
      <alignment horizontal="center" vertical="center"/>
      <protection locked="0"/>
    </xf>
    <xf numFmtId="0" fontId="6" fillId="0" borderId="313" xfId="4" applyFont="1" applyBorder="1" applyAlignment="1">
      <alignment horizontal="center" vertical="center"/>
    </xf>
    <xf numFmtId="0" fontId="7" fillId="0" borderId="313" xfId="4" applyFont="1" applyBorder="1" applyAlignment="1">
      <alignment vertical="center" wrapText="1"/>
    </xf>
    <xf numFmtId="0" fontId="12" fillId="0" borderId="313" xfId="4" applyFont="1" applyBorder="1" applyAlignment="1">
      <alignment horizontal="center" vertical="center"/>
    </xf>
    <xf numFmtId="0" fontId="8" fillId="0" borderId="313" xfId="4" applyFont="1" applyBorder="1" applyAlignment="1" applyProtection="1">
      <alignment vertical="center"/>
      <protection locked="0"/>
    </xf>
    <xf numFmtId="0" fontId="7" fillId="0" borderId="313" xfId="4" applyFont="1" applyBorder="1"/>
    <xf numFmtId="0" fontId="7" fillId="0" borderId="313" xfId="25" applyFont="1" applyBorder="1"/>
    <xf numFmtId="0" fontId="6" fillId="0" borderId="313" xfId="25" applyFont="1" applyBorder="1" applyAlignment="1">
      <alignment horizontal="left" vertical="center"/>
    </xf>
    <xf numFmtId="0" fontId="6" fillId="0" borderId="298" xfId="25" applyFont="1" applyBorder="1" applyAlignment="1">
      <alignment horizontal="left" vertical="center"/>
    </xf>
    <xf numFmtId="0" fontId="36" fillId="3" borderId="0" xfId="4" applyFont="1" applyFill="1" applyAlignment="1" applyProtection="1">
      <alignment horizontal="center" vertical="center" wrapText="1"/>
      <protection locked="0"/>
    </xf>
    <xf numFmtId="0" fontId="8" fillId="3" borderId="289" xfId="4" applyFont="1" applyFill="1" applyBorder="1" applyAlignment="1">
      <alignment horizontal="left"/>
    </xf>
    <xf numFmtId="0" fontId="7" fillId="11" borderId="43" xfId="4" applyFont="1" applyFill="1" applyBorder="1" applyAlignment="1">
      <alignment horizontal="center"/>
    </xf>
    <xf numFmtId="0" fontId="7" fillId="4" borderId="143" xfId="4" applyFont="1" applyFill="1" applyBorder="1" applyAlignment="1">
      <alignment horizontal="center"/>
    </xf>
    <xf numFmtId="0" fontId="7" fillId="14" borderId="347" xfId="4" applyFont="1" applyFill="1" applyBorder="1" applyAlignment="1">
      <alignment horizontal="center"/>
    </xf>
    <xf numFmtId="0" fontId="8" fillId="14" borderId="347" xfId="4" applyFont="1" applyFill="1" applyBorder="1" applyAlignment="1">
      <alignment vertical="top"/>
    </xf>
    <xf numFmtId="0" fontId="6" fillId="14" borderId="347" xfId="4" applyFont="1" applyFill="1" applyBorder="1"/>
    <xf numFmtId="0" fontId="7" fillId="5" borderId="347" xfId="4" applyFont="1" applyFill="1" applyBorder="1" applyAlignment="1">
      <alignment horizontal="center"/>
    </xf>
    <xf numFmtId="4" fontId="10" fillId="5" borderId="347" xfId="4" applyNumberFormat="1" applyFont="1" applyFill="1" applyBorder="1" applyAlignment="1">
      <alignment horizontal="center" vertical="center" wrapText="1"/>
    </xf>
    <xf numFmtId="4" fontId="10" fillId="3" borderId="347" xfId="4" applyNumberFormat="1" applyFont="1" applyFill="1" applyBorder="1" applyAlignment="1">
      <alignment horizontal="center" vertical="center" wrapText="1"/>
    </xf>
    <xf numFmtId="3" fontId="10" fillId="5" borderId="347" xfId="4" applyNumberFormat="1" applyFont="1" applyFill="1" applyBorder="1" applyAlignment="1">
      <alignment vertical="center" wrapText="1"/>
    </xf>
    <xf numFmtId="0" fontId="6" fillId="4" borderId="0" xfId="4" applyFont="1" applyFill="1" applyAlignment="1">
      <alignment horizontal="left" vertical="center" textRotation="180" wrapText="1"/>
    </xf>
    <xf numFmtId="0" fontId="8" fillId="4" borderId="0" xfId="4" applyFont="1" applyFill="1" applyAlignment="1">
      <alignment horizontal="left" vertical="center" textRotation="180" wrapText="1"/>
    </xf>
    <xf numFmtId="0" fontId="6" fillId="4" borderId="0" xfId="4" applyFont="1" applyFill="1" applyAlignment="1">
      <alignment horizontal="left" textRotation="180" wrapText="1"/>
    </xf>
    <xf numFmtId="0" fontId="6" fillId="4" borderId="0" xfId="4" applyFont="1" applyFill="1" applyAlignment="1">
      <alignment horizontal="center" vertical="center" textRotation="180" wrapText="1"/>
    </xf>
    <xf numFmtId="0" fontId="6" fillId="5" borderId="0" xfId="4" applyFont="1" applyFill="1" applyAlignment="1">
      <alignment horizontal="left" vertical="center" textRotation="180" wrapText="1"/>
    </xf>
    <xf numFmtId="0" fontId="6" fillId="4" borderId="140" xfId="0" applyFont="1" applyFill="1" applyBorder="1"/>
    <xf numFmtId="0" fontId="18" fillId="4" borderId="0" xfId="0" applyFont="1" applyFill="1" applyAlignment="1">
      <alignment vertical="center"/>
    </xf>
    <xf numFmtId="0" fontId="72" fillId="4" borderId="0" xfId="0" applyFont="1" applyFill="1" applyAlignment="1">
      <alignment vertical="center"/>
    </xf>
    <xf numFmtId="0" fontId="7" fillId="4" borderId="0" xfId="0" applyFont="1" applyFill="1" applyAlignment="1">
      <alignment vertical="center" wrapText="1"/>
    </xf>
    <xf numFmtId="3" fontId="6" fillId="4" borderId="0" xfId="1" applyNumberFormat="1" applyFont="1" applyFill="1" applyBorder="1" applyAlignment="1" applyProtection="1">
      <alignment vertical="center"/>
    </xf>
    <xf numFmtId="0" fontId="6" fillId="4" borderId="349" xfId="0" applyFont="1" applyFill="1" applyBorder="1"/>
    <xf numFmtId="0" fontId="72" fillId="4" borderId="339" xfId="0" applyFont="1" applyFill="1" applyBorder="1" applyAlignment="1">
      <alignment horizontal="left" vertical="center"/>
    </xf>
    <xf numFmtId="0" fontId="72" fillId="4" borderId="339" xfId="0" applyFont="1" applyFill="1" applyBorder="1" applyAlignment="1">
      <alignment vertical="center"/>
    </xf>
    <xf numFmtId="0" fontId="72" fillId="4" borderId="339" xfId="0" applyFont="1" applyFill="1" applyBorder="1"/>
    <xf numFmtId="0" fontId="6" fillId="4" borderId="339" xfId="0" applyFont="1" applyFill="1" applyBorder="1"/>
    <xf numFmtId="0" fontId="6" fillId="4" borderId="350" xfId="0" applyFont="1" applyFill="1" applyBorder="1"/>
    <xf numFmtId="0" fontId="18" fillId="4" borderId="0" xfId="0" applyFont="1" applyFill="1" applyAlignment="1">
      <alignment horizontal="left" vertical="center"/>
    </xf>
    <xf numFmtId="0" fontId="18" fillId="4" borderId="339" xfId="0" applyFont="1" applyFill="1" applyBorder="1" applyAlignment="1">
      <alignment horizontal="left" vertical="center"/>
    </xf>
    <xf numFmtId="0" fontId="71" fillId="4" borderId="339" xfId="0" applyFont="1" applyFill="1" applyBorder="1" applyAlignment="1">
      <alignment vertical="center"/>
    </xf>
    <xf numFmtId="0" fontId="7" fillId="11" borderId="352" xfId="0" applyFont="1" applyFill="1" applyBorder="1" applyAlignment="1">
      <alignment horizontal="left" vertical="center"/>
    </xf>
    <xf numFmtId="0" fontId="7" fillId="11" borderId="352" xfId="0" applyFont="1" applyFill="1" applyBorder="1" applyAlignment="1">
      <alignment vertical="center"/>
    </xf>
    <xf numFmtId="0" fontId="6" fillId="11" borderId="352" xfId="0" applyFont="1" applyFill="1" applyBorder="1"/>
    <xf numFmtId="0" fontId="6" fillId="11" borderId="351" xfId="0" applyFont="1" applyFill="1" applyBorder="1"/>
    <xf numFmtId="0" fontId="6" fillId="11" borderId="131" xfId="0" applyFont="1" applyFill="1" applyBorder="1"/>
    <xf numFmtId="0" fontId="7" fillId="11" borderId="313" xfId="0" applyFont="1" applyFill="1" applyBorder="1" applyAlignment="1">
      <alignment horizontal="left" vertical="center"/>
    </xf>
    <xf numFmtId="0" fontId="7" fillId="11" borderId="313" xfId="0" applyFont="1" applyFill="1" applyBorder="1" applyAlignment="1">
      <alignment vertical="center"/>
    </xf>
    <xf numFmtId="0" fontId="6" fillId="11" borderId="313" xfId="0" applyFont="1" applyFill="1" applyBorder="1"/>
    <xf numFmtId="0" fontId="6" fillId="11" borderId="298" xfId="0" applyFont="1" applyFill="1" applyBorder="1"/>
    <xf numFmtId="0" fontId="7" fillId="12" borderId="292" xfId="4" applyFont="1" applyFill="1" applyBorder="1" applyAlignment="1">
      <alignment horizontal="center"/>
    </xf>
    <xf numFmtId="0" fontId="8" fillId="12" borderId="161" xfId="4" applyFont="1" applyFill="1" applyBorder="1"/>
    <xf numFmtId="0" fontId="6" fillId="12" borderId="161" xfId="4" applyFont="1" applyFill="1" applyBorder="1"/>
    <xf numFmtId="0" fontId="8" fillId="12" borderId="161" xfId="4" applyFont="1" applyFill="1" applyBorder="1" applyAlignment="1" applyProtection="1">
      <alignment vertical="center"/>
      <protection locked="0"/>
    </xf>
    <xf numFmtId="0" fontId="12" fillId="12" borderId="161" xfId="4" applyFont="1" applyFill="1" applyBorder="1" applyAlignment="1">
      <alignment horizontal="center" vertical="center"/>
    </xf>
    <xf numFmtId="49" fontId="12" fillId="12" borderId="161" xfId="4" applyNumberFormat="1" applyFont="1" applyFill="1" applyBorder="1" applyAlignment="1">
      <alignment horizontal="center" vertical="center"/>
    </xf>
    <xf numFmtId="0" fontId="36" fillId="12" borderId="161" xfId="4" applyFont="1" applyFill="1" applyBorder="1" applyAlignment="1" applyProtection="1">
      <alignment horizontal="center" vertical="center"/>
      <protection locked="0"/>
    </xf>
    <xf numFmtId="0" fontId="6" fillId="12" borderId="161" xfId="25" applyFont="1" applyFill="1" applyBorder="1" applyAlignment="1">
      <alignment vertical="center"/>
    </xf>
    <xf numFmtId="0" fontId="6" fillId="12" borderId="161" xfId="25" applyFont="1" applyFill="1" applyBorder="1" applyAlignment="1">
      <alignment horizontal="left" vertical="center"/>
    </xf>
    <xf numFmtId="0" fontId="6" fillId="12" borderId="163" xfId="25" applyFont="1" applyFill="1" applyBorder="1" applyAlignment="1">
      <alignment horizontal="left" vertical="center"/>
    </xf>
    <xf numFmtId="0" fontId="7" fillId="12" borderId="161" xfId="4" applyFont="1" applyFill="1" applyBorder="1"/>
    <xf numFmtId="0" fontId="5" fillId="12" borderId="161" xfId="4" applyFont="1" applyFill="1" applyBorder="1"/>
    <xf numFmtId="0" fontId="6" fillId="12" borderId="161" xfId="4" applyFont="1" applyFill="1" applyBorder="1" applyAlignment="1">
      <alignment horizontal="center"/>
    </xf>
    <xf numFmtId="0" fontId="8" fillId="12" borderId="161" xfId="4" applyFont="1" applyFill="1" applyBorder="1" applyAlignment="1" applyProtection="1">
      <alignment vertical="center" wrapText="1"/>
      <protection locked="0"/>
    </xf>
    <xf numFmtId="0" fontId="7" fillId="12" borderId="161" xfId="25" applyFont="1" applyFill="1" applyBorder="1" applyAlignment="1">
      <alignment horizontal="right" vertical="center"/>
    </xf>
    <xf numFmtId="0" fontId="9" fillId="4" borderId="36" xfId="0" applyFont="1" applyFill="1" applyBorder="1" applyAlignment="1">
      <alignment vertical="center" wrapText="1"/>
    </xf>
    <xf numFmtId="0" fontId="6" fillId="0" borderId="36" xfId="0" applyFont="1" applyBorder="1" applyAlignment="1">
      <alignment horizontal="right"/>
    </xf>
    <xf numFmtId="0" fontId="6" fillId="0" borderId="140" xfId="0" applyFont="1" applyBorder="1"/>
    <xf numFmtId="0" fontId="0" fillId="4" borderId="140" xfId="0" applyFill="1" applyBorder="1"/>
    <xf numFmtId="0" fontId="11" fillId="4" borderId="140" xfId="0" applyFont="1" applyFill="1" applyBorder="1"/>
    <xf numFmtId="0" fontId="6" fillId="4" borderId="43" xfId="0" applyFont="1" applyFill="1" applyBorder="1" applyAlignment="1">
      <alignment vertical="center"/>
    </xf>
    <xf numFmtId="0" fontId="13" fillId="4" borderId="0" xfId="0" applyFont="1" applyFill="1" applyAlignment="1">
      <alignment horizontal="left"/>
    </xf>
    <xf numFmtId="0" fontId="6" fillId="4" borderId="140" xfId="0" applyFont="1" applyFill="1" applyBorder="1" applyAlignment="1">
      <alignment vertical="center"/>
    </xf>
    <xf numFmtId="0" fontId="6" fillId="4" borderId="313" xfId="0" applyFont="1" applyFill="1" applyBorder="1" applyAlignment="1">
      <alignment horizontal="left"/>
    </xf>
    <xf numFmtId="3" fontId="15" fillId="4" borderId="313" xfId="0" applyNumberFormat="1" applyFont="1" applyFill="1" applyBorder="1" applyAlignment="1" applyProtection="1">
      <alignment horizontal="right" vertical="center"/>
      <protection locked="0"/>
    </xf>
    <xf numFmtId="0" fontId="6" fillId="11" borderId="43" xfId="0" applyFont="1" applyFill="1" applyBorder="1"/>
    <xf numFmtId="0" fontId="6" fillId="11" borderId="140" xfId="0" applyFont="1" applyFill="1" applyBorder="1"/>
    <xf numFmtId="0" fontId="7" fillId="4" borderId="0" xfId="0" quotePrefix="1" applyFont="1" applyFill="1" applyAlignment="1">
      <alignment horizontal="left"/>
    </xf>
    <xf numFmtId="0" fontId="7" fillId="4" borderId="313" xfId="0" applyFont="1" applyFill="1" applyBorder="1" applyAlignment="1">
      <alignment vertical="center"/>
    </xf>
    <xf numFmtId="0" fontId="14" fillId="4" borderId="313" xfId="0" applyFont="1" applyFill="1" applyBorder="1" applyAlignment="1">
      <alignment vertical="center"/>
    </xf>
    <xf numFmtId="0" fontId="14" fillId="4" borderId="0" xfId="0" applyFont="1" applyFill="1" applyAlignment="1">
      <alignment vertical="top"/>
    </xf>
    <xf numFmtId="0" fontId="7" fillId="4" borderId="330" xfId="0" applyFont="1" applyFill="1" applyBorder="1" applyAlignment="1">
      <alignment horizontal="left"/>
    </xf>
    <xf numFmtId="0" fontId="8" fillId="4" borderId="330" xfId="0" applyFont="1" applyFill="1" applyBorder="1"/>
    <xf numFmtId="0" fontId="6" fillId="4" borderId="330" xfId="0" applyFont="1" applyFill="1" applyBorder="1"/>
    <xf numFmtId="0" fontId="0" fillId="0" borderId="330" xfId="0" applyBorder="1" applyAlignment="1">
      <alignment vertical="center"/>
    </xf>
    <xf numFmtId="0" fontId="6" fillId="4" borderId="355" xfId="0" applyFont="1" applyFill="1" applyBorder="1"/>
    <xf numFmtId="0" fontId="0" fillId="0" borderId="355" xfId="0" applyBorder="1" applyAlignment="1">
      <alignment vertical="center"/>
    </xf>
    <xf numFmtId="0" fontId="6" fillId="4" borderId="295" xfId="0" applyFont="1" applyFill="1" applyBorder="1" applyAlignment="1">
      <alignment horizontal="left"/>
    </xf>
    <xf numFmtId="3" fontId="7" fillId="4" borderId="0" xfId="0" applyNumberFormat="1" applyFont="1" applyFill="1" applyAlignment="1" applyProtection="1">
      <alignment vertical="center"/>
      <protection locked="0"/>
    </xf>
    <xf numFmtId="0" fontId="6" fillId="13" borderId="140" xfId="0" applyFont="1" applyFill="1" applyBorder="1"/>
    <xf numFmtId="0" fontId="82" fillId="13" borderId="0" xfId="0" applyFont="1" applyFill="1" applyAlignment="1">
      <alignment horizontal="left"/>
    </xf>
    <xf numFmtId="0" fontId="76" fillId="13" borderId="0" xfId="0" applyFont="1" applyFill="1" applyAlignment="1">
      <alignment horizontal="left"/>
    </xf>
    <xf numFmtId="0" fontId="8" fillId="0" borderId="295" xfId="0" applyFont="1" applyBorder="1"/>
    <xf numFmtId="0" fontId="7" fillId="0" borderId="295" xfId="0" applyFont="1" applyBorder="1"/>
    <xf numFmtId="0" fontId="7" fillId="4" borderId="36" xfId="0" applyFont="1" applyFill="1" applyBorder="1" applyAlignment="1">
      <alignment horizontal="left"/>
    </xf>
    <xf numFmtId="3" fontId="62" fillId="4" borderId="36" xfId="0" applyNumberFormat="1" applyFont="1" applyFill="1" applyBorder="1" applyAlignment="1" applyProtection="1">
      <alignment horizontal="right" vertical="center"/>
      <protection locked="0"/>
    </xf>
    <xf numFmtId="0" fontId="7" fillId="12" borderId="295" xfId="4" applyFont="1" applyFill="1" applyBorder="1" applyAlignment="1">
      <alignment horizontal="center"/>
    </xf>
    <xf numFmtId="0" fontId="0" fillId="12" borderId="294" xfId="0" applyFill="1" applyBorder="1"/>
    <xf numFmtId="0" fontId="0" fillId="12" borderId="295" xfId="0" applyFill="1" applyBorder="1"/>
    <xf numFmtId="0" fontId="7" fillId="12" borderId="295" xfId="0" applyFont="1" applyFill="1" applyBorder="1" applyAlignment="1">
      <alignment horizontal="center"/>
    </xf>
    <xf numFmtId="0" fontId="0" fillId="12" borderId="296" xfId="0" applyFill="1" applyBorder="1"/>
    <xf numFmtId="0" fontId="7" fillId="12" borderId="0" xfId="4" applyFont="1" applyFill="1" applyAlignment="1">
      <alignment horizontal="left"/>
    </xf>
    <xf numFmtId="0" fontId="0" fillId="3" borderId="131" xfId="0" applyFill="1" applyBorder="1"/>
    <xf numFmtId="0" fontId="7" fillId="3" borderId="365" xfId="4" quotePrefix="1" applyFont="1" applyFill="1" applyBorder="1" applyAlignment="1">
      <alignment horizontal="center"/>
    </xf>
    <xf numFmtId="0" fontId="62" fillId="3" borderId="131" xfId="4" applyFill="1" applyBorder="1"/>
    <xf numFmtId="0" fontId="6" fillId="3" borderId="294" xfId="4" applyFont="1" applyFill="1" applyBorder="1"/>
    <xf numFmtId="0" fontId="62" fillId="3" borderId="295" xfId="4" applyFill="1" applyBorder="1"/>
    <xf numFmtId="0" fontId="11" fillId="3" borderId="295" xfId="4" applyFont="1" applyFill="1" applyBorder="1"/>
    <xf numFmtId="0" fontId="62" fillId="3" borderId="296" xfId="4" applyFill="1" applyBorder="1"/>
    <xf numFmtId="0" fontId="6" fillId="5" borderId="43" xfId="4" applyFont="1" applyFill="1" applyBorder="1"/>
    <xf numFmtId="0" fontId="6" fillId="3" borderId="140" xfId="4" applyFont="1" applyFill="1" applyBorder="1"/>
    <xf numFmtId="0" fontId="6" fillId="5" borderId="295" xfId="4" applyFont="1" applyFill="1" applyBorder="1"/>
    <xf numFmtId="0" fontId="6" fillId="5" borderId="36" xfId="4" applyFont="1" applyFill="1" applyBorder="1"/>
    <xf numFmtId="0" fontId="62" fillId="3" borderId="36" xfId="4" applyFill="1" applyBorder="1" applyAlignment="1">
      <alignment vertical="center" wrapText="1"/>
    </xf>
    <xf numFmtId="0" fontId="6" fillId="3" borderId="36" xfId="4" applyFont="1" applyFill="1" applyBorder="1"/>
    <xf numFmtId="0" fontId="10" fillId="12" borderId="31" xfId="26" applyFont="1" applyFill="1" applyBorder="1" applyAlignment="1">
      <alignment vertical="center"/>
    </xf>
    <xf numFmtId="0" fontId="10" fillId="12" borderId="141" xfId="26" applyFont="1" applyFill="1" applyBorder="1" applyAlignment="1">
      <alignment vertical="center"/>
    </xf>
    <xf numFmtId="0" fontId="10" fillId="12" borderId="37" xfId="26" applyFont="1" applyFill="1" applyBorder="1" applyAlignment="1">
      <alignment vertical="center"/>
    </xf>
    <xf numFmtId="0" fontId="10" fillId="12" borderId="79" xfId="26" applyFont="1" applyFill="1" applyBorder="1" applyAlignment="1">
      <alignment vertical="center"/>
    </xf>
    <xf numFmtId="0" fontId="10" fillId="12" borderId="0" xfId="26" applyFont="1" applyFill="1" applyAlignment="1">
      <alignment vertical="center"/>
    </xf>
    <xf numFmtId="0" fontId="10" fillId="12" borderId="289" xfId="26" applyFont="1" applyFill="1" applyBorder="1" applyAlignment="1">
      <alignment vertical="center"/>
    </xf>
    <xf numFmtId="0" fontId="6" fillId="12" borderId="340" xfId="26" applyFont="1" applyFill="1" applyBorder="1" applyAlignment="1">
      <alignment vertical="center"/>
    </xf>
    <xf numFmtId="0" fontId="6" fillId="12" borderId="320" xfId="26" applyFont="1" applyFill="1" applyBorder="1" applyAlignment="1">
      <alignment vertical="center"/>
    </xf>
    <xf numFmtId="0" fontId="6" fillId="12" borderId="341" xfId="26" applyFont="1" applyFill="1" applyBorder="1" applyAlignment="1">
      <alignment vertical="center"/>
    </xf>
    <xf numFmtId="0" fontId="6" fillId="0" borderId="289" xfId="26" applyFont="1" applyBorder="1" applyAlignment="1">
      <alignment vertical="center"/>
    </xf>
    <xf numFmtId="0" fontId="6" fillId="0" borderId="340" xfId="26" applyFont="1" applyBorder="1" applyAlignment="1">
      <alignment vertical="center"/>
    </xf>
    <xf numFmtId="0" fontId="6" fillId="0" borderId="320" xfId="26" applyFont="1" applyBorder="1" applyAlignment="1">
      <alignment vertical="center"/>
    </xf>
    <xf numFmtId="0" fontId="6" fillId="0" borderId="341" xfId="26" applyFont="1" applyBorder="1" applyAlignment="1">
      <alignment vertical="center"/>
    </xf>
    <xf numFmtId="0" fontId="6" fillId="12" borderId="79" xfId="26" applyFont="1" applyFill="1" applyBorder="1" applyAlignment="1">
      <alignment vertical="center"/>
    </xf>
    <xf numFmtId="0" fontId="6" fillId="12" borderId="0" xfId="26" applyFont="1" applyFill="1" applyAlignment="1">
      <alignment vertical="center"/>
    </xf>
    <xf numFmtId="0" fontId="4" fillId="12" borderId="0" xfId="26" applyFont="1" applyFill="1" applyAlignment="1">
      <alignment vertical="center"/>
    </xf>
    <xf numFmtId="0" fontId="7" fillId="12" borderId="0" xfId="26" applyFont="1" applyFill="1" applyAlignment="1">
      <alignment vertical="center"/>
    </xf>
    <xf numFmtId="0" fontId="6" fillId="0" borderId="294" xfId="26" applyFont="1" applyBorder="1" applyAlignment="1">
      <alignment vertical="center"/>
    </xf>
    <xf numFmtId="0" fontId="6" fillId="0" borderId="295" xfId="26" applyFont="1" applyBorder="1" applyAlignment="1">
      <alignment vertical="center"/>
    </xf>
    <xf numFmtId="0" fontId="6" fillId="0" borderId="296" xfId="26" applyFont="1" applyBorder="1" applyAlignment="1">
      <alignment vertical="center"/>
    </xf>
    <xf numFmtId="0" fontId="6" fillId="3" borderId="289" xfId="4" applyFont="1" applyFill="1" applyBorder="1" applyAlignment="1">
      <alignment horizontal="center"/>
    </xf>
    <xf numFmtId="0" fontId="82" fillId="4" borderId="0" xfId="0" quotePrefix="1" applyFont="1" applyFill="1" applyAlignment="1">
      <alignment horizontal="center" vertical="center"/>
    </xf>
    <xf numFmtId="0" fontId="82" fillId="4" borderId="0" xfId="0" applyFont="1" applyFill="1" applyAlignment="1">
      <alignment vertical="top"/>
    </xf>
    <xf numFmtId="0" fontId="76" fillId="4" borderId="0" xfId="0" applyFont="1" applyFill="1" applyAlignment="1">
      <alignment vertical="center"/>
    </xf>
    <xf numFmtId="0" fontId="82" fillId="4" borderId="0" xfId="0" applyFont="1" applyFill="1" applyAlignment="1">
      <alignment vertical="center"/>
    </xf>
    <xf numFmtId="0" fontId="82" fillId="4" borderId="0" xfId="0" applyFont="1" applyFill="1"/>
    <xf numFmtId="0" fontId="76" fillId="4" borderId="0" xfId="0" applyFont="1" applyFill="1"/>
    <xf numFmtId="0" fontId="7" fillId="0" borderId="36" xfId="0" applyFont="1" applyBorder="1" applyAlignment="1">
      <alignment horizontal="left"/>
    </xf>
    <xf numFmtId="0" fontId="7" fillId="4" borderId="313" xfId="0" applyFont="1" applyFill="1" applyBorder="1" applyAlignment="1">
      <alignment horizontal="center"/>
    </xf>
    <xf numFmtId="0" fontId="62" fillId="4" borderId="313" xfId="0" applyFont="1" applyFill="1" applyBorder="1" applyAlignment="1">
      <alignment horizontal="right"/>
    </xf>
    <xf numFmtId="0" fontId="85" fillId="4" borderId="313" xfId="0" applyFont="1" applyFill="1" applyBorder="1" applyAlignment="1">
      <alignment horizontal="right"/>
    </xf>
    <xf numFmtId="0" fontId="6" fillId="13" borderId="340" xfId="0" applyFont="1" applyFill="1" applyBorder="1"/>
    <xf numFmtId="0" fontId="6" fillId="13" borderId="313" xfId="0" applyFont="1" applyFill="1" applyBorder="1" applyAlignment="1">
      <alignment horizontal="left"/>
    </xf>
    <xf numFmtId="0" fontId="8" fillId="13" borderId="313" xfId="0" applyFont="1" applyFill="1" applyBorder="1"/>
    <xf numFmtId="0" fontId="8" fillId="12" borderId="313" xfId="0" applyFont="1" applyFill="1" applyBorder="1"/>
    <xf numFmtId="0" fontId="6" fillId="12" borderId="313" xfId="0" applyFont="1" applyFill="1" applyBorder="1"/>
    <xf numFmtId="0" fontId="7" fillId="12" borderId="313" xfId="0" applyFont="1" applyFill="1" applyBorder="1" applyAlignment="1">
      <alignment horizontal="center" vertical="center"/>
    </xf>
    <xf numFmtId="3" fontId="15" fillId="12" borderId="313" xfId="0" applyNumberFormat="1" applyFont="1" applyFill="1" applyBorder="1" applyAlignment="1" applyProtection="1">
      <alignment horizontal="right" vertical="center"/>
      <protection locked="0"/>
    </xf>
    <xf numFmtId="3" fontId="15" fillId="13" borderId="313" xfId="0" applyNumberFormat="1" applyFont="1" applyFill="1" applyBorder="1" applyAlignment="1" applyProtection="1">
      <alignment horizontal="right" vertical="center"/>
      <protection locked="0"/>
    </xf>
    <xf numFmtId="0" fontId="6" fillId="13" borderId="341" xfId="0" applyFont="1" applyFill="1" applyBorder="1"/>
    <xf numFmtId="0" fontId="8" fillId="4" borderId="295" xfId="0" applyFont="1" applyFill="1" applyBorder="1" applyAlignment="1">
      <alignment vertical="top"/>
    </xf>
    <xf numFmtId="4" fontId="62" fillId="4" borderId="295" xfId="0" applyNumberFormat="1" applyFont="1" applyFill="1" applyBorder="1" applyAlignment="1" applyProtection="1">
      <alignment horizontal="center" vertical="center"/>
      <protection locked="0"/>
    </xf>
    <xf numFmtId="164" fontId="7" fillId="0" borderId="79" xfId="4" applyNumberFormat="1" applyFont="1" applyBorder="1" applyAlignment="1">
      <alignment horizontal="right"/>
    </xf>
    <xf numFmtId="0" fontId="7" fillId="0" borderId="289" xfId="4" applyFont="1" applyBorder="1" applyAlignment="1">
      <alignment horizontal="right"/>
    </xf>
    <xf numFmtId="4" fontId="62" fillId="4" borderId="0" xfId="0" applyNumberFormat="1" applyFont="1" applyFill="1" applyAlignment="1">
      <alignment horizontal="center" vertical="center"/>
    </xf>
    <xf numFmtId="4" fontId="62" fillId="4" borderId="355" xfId="0" applyNumberFormat="1" applyFont="1" applyFill="1" applyBorder="1" applyAlignment="1" applyProtection="1">
      <alignment horizontal="center" vertical="center"/>
      <protection locked="0"/>
    </xf>
    <xf numFmtId="0" fontId="82" fillId="0" borderId="0" xfId="0" quotePrefix="1" applyFont="1" applyAlignment="1">
      <alignment horizontal="right"/>
    </xf>
    <xf numFmtId="0" fontId="75" fillId="0" borderId="0" xfId="0" applyFont="1"/>
    <xf numFmtId="0" fontId="6" fillId="0" borderId="372" xfId="0" applyFont="1" applyBorder="1"/>
    <xf numFmtId="0" fontId="63" fillId="4" borderId="372" xfId="0" applyFont="1" applyFill="1" applyBorder="1" applyAlignment="1">
      <alignment horizontal="center" vertical="center"/>
    </xf>
    <xf numFmtId="0" fontId="8" fillId="4" borderId="372" xfId="0" applyFont="1" applyFill="1" applyBorder="1" applyAlignment="1">
      <alignment horizontal="center" vertical="center"/>
    </xf>
    <xf numFmtId="0" fontId="8" fillId="4" borderId="372" xfId="0" applyFont="1" applyFill="1" applyBorder="1" applyAlignment="1">
      <alignment horizontal="left" vertical="center"/>
    </xf>
    <xf numFmtId="0" fontId="8" fillId="4" borderId="372" xfId="0" applyFont="1" applyFill="1" applyBorder="1" applyAlignment="1">
      <alignment vertical="center"/>
    </xf>
    <xf numFmtId="0" fontId="82" fillId="4" borderId="372" xfId="0" applyFont="1" applyFill="1" applyBorder="1" applyAlignment="1">
      <alignment horizontal="center" vertical="center"/>
    </xf>
    <xf numFmtId="4" fontId="62" fillId="4" borderId="372" xfId="0" applyNumberFormat="1" applyFont="1" applyFill="1" applyBorder="1" applyAlignment="1" applyProtection="1">
      <alignment horizontal="center" vertical="center"/>
      <protection locked="0"/>
    </xf>
    <xf numFmtId="0" fontId="7" fillId="4" borderId="372" xfId="0" applyFont="1" applyFill="1" applyBorder="1" applyAlignment="1">
      <alignment horizontal="right"/>
    </xf>
    <xf numFmtId="0" fontId="76" fillId="5" borderId="0" xfId="4" applyFont="1" applyFill="1" applyAlignment="1">
      <alignment horizontal="left" vertical="top"/>
    </xf>
    <xf numFmtId="0" fontId="12" fillId="0" borderId="0" xfId="4" applyFont="1" applyAlignment="1">
      <alignment vertical="center" wrapText="1"/>
    </xf>
    <xf numFmtId="0" fontId="15" fillId="0" borderId="0" xfId="4" applyFont="1" applyAlignment="1">
      <alignment horizontal="center" vertical="center" textRotation="180" wrapText="1"/>
    </xf>
    <xf numFmtId="0" fontId="6" fillId="0" borderId="0" xfId="4" applyFont="1" applyAlignment="1">
      <alignment horizontal="right" vertical="center"/>
    </xf>
    <xf numFmtId="1" fontId="7" fillId="0" borderId="0" xfId="4" applyNumberFormat="1" applyFont="1" applyAlignment="1">
      <alignment horizontal="left" vertical="center"/>
    </xf>
    <xf numFmtId="0" fontId="62" fillId="4" borderId="43" xfId="4" applyFill="1" applyBorder="1" applyAlignment="1">
      <alignment horizontal="center"/>
    </xf>
    <xf numFmtId="0" fontId="6" fillId="0" borderId="43" xfId="4" applyFont="1" applyBorder="1" applyAlignment="1">
      <alignment vertical="center"/>
    </xf>
    <xf numFmtId="0" fontId="7" fillId="0" borderId="43" xfId="4" applyFont="1" applyBorder="1" applyAlignment="1">
      <alignment vertical="center"/>
    </xf>
    <xf numFmtId="0" fontId="7" fillId="16" borderId="0" xfId="4" applyFont="1" applyFill="1"/>
    <xf numFmtId="0" fontId="7" fillId="0" borderId="43" xfId="4" applyFont="1" applyBorder="1"/>
    <xf numFmtId="0" fontId="8" fillId="0" borderId="320" xfId="4" applyFont="1" applyBorder="1" applyAlignment="1" applyProtection="1">
      <alignment vertical="center" wrapText="1"/>
      <protection locked="0"/>
    </xf>
    <xf numFmtId="0" fontId="5" fillId="0" borderId="43" xfId="4" applyFont="1" applyBorder="1"/>
    <xf numFmtId="0" fontId="7" fillId="0" borderId="43" xfId="4" applyFont="1" applyBorder="1" applyAlignment="1">
      <alignment horizontal="left"/>
    </xf>
    <xf numFmtId="0" fontId="5" fillId="16" borderId="0" xfId="4" applyFont="1" applyFill="1"/>
    <xf numFmtId="0" fontId="8" fillId="16" borderId="0" xfId="4" applyFont="1" applyFill="1" applyAlignment="1">
      <alignment vertical="top"/>
    </xf>
    <xf numFmtId="0" fontId="8" fillId="0" borderId="320" xfId="4" applyFont="1" applyBorder="1" applyAlignment="1" applyProtection="1">
      <alignment vertical="center"/>
      <protection locked="0"/>
    </xf>
    <xf numFmtId="0" fontId="4" fillId="0" borderId="352" xfId="4" applyFont="1" applyBorder="1"/>
    <xf numFmtId="0" fontId="5" fillId="0" borderId="352" xfId="4" applyFont="1" applyBorder="1"/>
    <xf numFmtId="0" fontId="6" fillId="0" borderId="322" xfId="26" applyFont="1" applyBorder="1" applyAlignment="1">
      <alignment vertical="center"/>
    </xf>
    <xf numFmtId="0" fontId="7" fillId="0" borderId="322" xfId="26" applyFont="1" applyBorder="1" applyAlignment="1">
      <alignment vertical="center"/>
    </xf>
    <xf numFmtId="0" fontId="7" fillId="0" borderId="36" xfId="4" applyFont="1" applyBorder="1" applyAlignment="1">
      <alignment vertical="center" wrapText="1"/>
    </xf>
    <xf numFmtId="0" fontId="7" fillId="0" borderId="138" xfId="25" quotePrefix="1" applyFont="1" applyBorder="1" applyAlignment="1">
      <alignment horizontal="right"/>
    </xf>
    <xf numFmtId="0" fontId="62" fillId="0" borderId="0" xfId="4" applyAlignment="1">
      <alignment horizontal="center" vertical="center" wrapText="1"/>
    </xf>
    <xf numFmtId="0" fontId="10" fillId="0" borderId="0" xfId="4" applyFont="1" applyAlignment="1">
      <alignment horizontal="left" wrapText="1"/>
    </xf>
    <xf numFmtId="3" fontId="15" fillId="0" borderId="0" xfId="4" applyNumberFormat="1" applyFont="1" applyAlignment="1">
      <alignment vertical="center"/>
    </xf>
    <xf numFmtId="0" fontId="6" fillId="0" borderId="0" xfId="4" applyFont="1" applyAlignment="1">
      <alignment horizontal="left" vertical="center" textRotation="180" wrapText="1"/>
    </xf>
    <xf numFmtId="4" fontId="62" fillId="0" borderId="0" xfId="4" applyNumberFormat="1" applyAlignment="1">
      <alignment vertical="center"/>
    </xf>
    <xf numFmtId="39" fontId="62" fillId="0" borderId="0" xfId="1" applyNumberFormat="1" applyFill="1" applyBorder="1" applyAlignment="1">
      <alignment horizontal="center" vertical="center"/>
    </xf>
    <xf numFmtId="39" fontId="9" fillId="0" borderId="0" xfId="1" applyNumberFormat="1" applyFont="1" applyFill="1" applyBorder="1" applyAlignment="1">
      <alignment horizontal="center" vertical="center"/>
    </xf>
    <xf numFmtId="3" fontId="28" fillId="0" borderId="0" xfId="4" applyNumberFormat="1" applyFont="1" applyAlignment="1">
      <alignment horizontal="center" vertical="center" wrapText="1"/>
    </xf>
    <xf numFmtId="3" fontId="28" fillId="0" borderId="0" xfId="4" applyNumberFormat="1" applyFont="1" applyAlignment="1">
      <alignment horizontal="center" vertical="center"/>
    </xf>
    <xf numFmtId="4" fontId="28" fillId="0" borderId="0" xfId="4" applyNumberFormat="1" applyFont="1" applyAlignment="1">
      <alignment horizontal="center" vertical="center" wrapText="1"/>
    </xf>
    <xf numFmtId="0" fontId="5" fillId="4" borderId="43" xfId="4" applyFont="1" applyFill="1" applyBorder="1"/>
    <xf numFmtId="0" fontId="6" fillId="0" borderId="31" xfId="0" applyFont="1" applyBorder="1" applyAlignment="1">
      <alignment vertical="center"/>
    </xf>
    <xf numFmtId="0" fontId="6" fillId="0" borderId="30" xfId="0" applyFont="1" applyBorder="1" applyAlignment="1">
      <alignment vertical="center"/>
    </xf>
    <xf numFmtId="0" fontId="6" fillId="0" borderId="30" xfId="0" applyFont="1" applyBorder="1" applyAlignment="1">
      <alignment horizontal="right" vertical="center"/>
    </xf>
    <xf numFmtId="0" fontId="6" fillId="0" borderId="37" xfId="0" applyFont="1" applyBorder="1" applyAlignment="1">
      <alignment vertical="center"/>
    </xf>
    <xf numFmtId="0" fontId="6" fillId="4" borderId="365" xfId="0" applyFont="1" applyFill="1" applyBorder="1"/>
    <xf numFmtId="0" fontId="6" fillId="4" borderId="353" xfId="0" applyFont="1" applyFill="1" applyBorder="1" applyAlignment="1">
      <alignment horizontal="left" vertical="center"/>
    </xf>
    <xf numFmtId="0" fontId="7" fillId="4" borderId="353" xfId="0" applyFont="1" applyFill="1" applyBorder="1" applyAlignment="1">
      <alignment horizontal="center"/>
    </xf>
    <xf numFmtId="0" fontId="8" fillId="4" borderId="353" xfId="0" applyFont="1" applyFill="1" applyBorder="1"/>
    <xf numFmtId="0" fontId="6" fillId="0" borderId="353" xfId="0" applyFont="1" applyBorder="1"/>
    <xf numFmtId="0" fontId="6" fillId="4" borderId="353" xfId="0" applyFont="1" applyFill="1" applyBorder="1"/>
    <xf numFmtId="0" fontId="7" fillId="4" borderId="353" xfId="0" applyFont="1" applyFill="1" applyBorder="1" applyAlignment="1">
      <alignment horizontal="center" vertical="center"/>
    </xf>
    <xf numFmtId="3" fontId="15" fillId="4" borderId="353" xfId="0" applyNumberFormat="1" applyFont="1" applyFill="1" applyBorder="1" applyAlignment="1" applyProtection="1">
      <alignment horizontal="right" vertical="center"/>
      <protection locked="0"/>
    </xf>
    <xf numFmtId="4" fontId="7" fillId="4" borderId="0" xfId="0" quotePrefix="1" applyNumberFormat="1" applyFont="1" applyFill="1" applyAlignment="1" applyProtection="1">
      <alignment horizontal="right" vertical="center"/>
      <protection locked="0"/>
    </xf>
    <xf numFmtId="0" fontId="7" fillId="0" borderId="295" xfId="4" applyFont="1" applyBorder="1" applyAlignment="1">
      <alignment horizontal="left" vertical="center"/>
    </xf>
    <xf numFmtId="0" fontId="8" fillId="0" borderId="295" xfId="4" applyFont="1" applyBorder="1" applyAlignment="1" applyProtection="1">
      <alignment vertical="center" wrapText="1"/>
      <protection locked="0"/>
    </xf>
    <xf numFmtId="0" fontId="8" fillId="0" borderId="295" xfId="4" applyFont="1" applyBorder="1" applyProtection="1">
      <protection locked="0"/>
    </xf>
    <xf numFmtId="0" fontId="6" fillId="0" borderId="295" xfId="4" applyFont="1" applyBorder="1" applyAlignment="1">
      <alignment vertical="center"/>
    </xf>
    <xf numFmtId="0" fontId="7" fillId="0" borderId="295" xfId="4" applyFont="1" applyBorder="1" applyAlignment="1">
      <alignment vertical="center"/>
    </xf>
    <xf numFmtId="0" fontId="8" fillId="0" borderId="295" xfId="4" applyFont="1" applyBorder="1"/>
    <xf numFmtId="0" fontId="7" fillId="0" borderId="295" xfId="4" applyFont="1" applyBorder="1" applyAlignment="1" applyProtection="1">
      <alignment vertical="center" wrapText="1"/>
      <protection locked="0"/>
    </xf>
    <xf numFmtId="0" fontId="7" fillId="0" borderId="295" xfId="4" applyFont="1" applyBorder="1" applyAlignment="1">
      <alignment horizontal="center" vertical="center" wrapText="1"/>
    </xf>
    <xf numFmtId="0" fontId="6" fillId="0" borderId="294" xfId="4" applyFont="1" applyBorder="1"/>
    <xf numFmtId="0" fontId="5" fillId="0" borderId="295" xfId="4" applyFont="1" applyBorder="1"/>
    <xf numFmtId="0" fontId="4" fillId="0" borderId="295" xfId="4" applyFont="1" applyBorder="1"/>
    <xf numFmtId="0" fontId="6" fillId="0" borderId="294" xfId="4" applyFont="1" applyBorder="1" applyAlignment="1">
      <alignment horizontal="center"/>
    </xf>
    <xf numFmtId="0" fontId="6" fillId="0" borderId="295" xfId="4" applyFont="1" applyBorder="1" applyAlignment="1">
      <alignment horizontal="center"/>
    </xf>
    <xf numFmtId="0" fontId="6" fillId="0" borderId="295" xfId="25" applyFont="1" applyBorder="1" applyAlignment="1">
      <alignment horizontal="right" vertical="center"/>
    </xf>
    <xf numFmtId="0" fontId="7" fillId="0" borderId="295" xfId="4" applyFont="1" applyBorder="1" applyAlignment="1">
      <alignment horizontal="center" vertical="center"/>
    </xf>
    <xf numFmtId="0" fontId="102" fillId="0" borderId="295" xfId="4" applyFont="1" applyBorder="1" applyAlignment="1">
      <alignment vertical="center"/>
    </xf>
    <xf numFmtId="0" fontId="5" fillId="0" borderId="295" xfId="4" applyFont="1" applyBorder="1" applyAlignment="1">
      <alignment vertical="center" wrapText="1"/>
    </xf>
    <xf numFmtId="0" fontId="7" fillId="0" borderId="295" xfId="4" applyFont="1" applyBorder="1" applyAlignment="1">
      <alignment horizontal="left" vertical="center" wrapText="1"/>
    </xf>
    <xf numFmtId="0" fontId="8" fillId="0" borderId="295" xfId="4" applyFont="1" applyBorder="1" applyAlignment="1">
      <alignment vertical="center"/>
    </xf>
    <xf numFmtId="0" fontId="7" fillId="0" borderId="295" xfId="26" applyFont="1" applyBorder="1" applyAlignment="1">
      <alignment horizontal="center" vertical="center"/>
    </xf>
    <xf numFmtId="0" fontId="62" fillId="0" borderId="295" xfId="4" applyBorder="1" applyAlignment="1">
      <alignment vertical="center"/>
    </xf>
    <xf numFmtId="0" fontId="4" fillId="0" borderId="295" xfId="4" applyFont="1" applyBorder="1" applyAlignment="1">
      <alignment vertical="center"/>
    </xf>
    <xf numFmtId="0" fontId="8" fillId="0" borderId="295" xfId="26" applyFont="1" applyBorder="1" applyAlignment="1">
      <alignment vertical="center"/>
    </xf>
    <xf numFmtId="0" fontId="6" fillId="0" borderId="295" xfId="25" applyFont="1" applyBorder="1" applyAlignment="1">
      <alignment vertical="center"/>
    </xf>
    <xf numFmtId="0" fontId="8" fillId="0" borderId="295" xfId="25" applyFont="1" applyBorder="1" applyAlignment="1">
      <alignment vertical="center"/>
    </xf>
    <xf numFmtId="0" fontId="6" fillId="0" borderId="295" xfId="28" applyFont="1" applyBorder="1" applyAlignment="1">
      <alignment vertical="center"/>
    </xf>
    <xf numFmtId="0" fontId="103" fillId="0" borderId="295" xfId="4" applyFont="1" applyBorder="1" applyAlignment="1">
      <alignment horizontal="center" vertical="center"/>
    </xf>
    <xf numFmtId="0" fontId="5" fillId="0" borderId="295" xfId="4" applyFont="1" applyBorder="1" applyAlignment="1">
      <alignment vertical="center"/>
    </xf>
    <xf numFmtId="0" fontId="7" fillId="0" borderId="295" xfId="26" applyFont="1" applyBorder="1" applyAlignment="1">
      <alignment horizontal="right" vertical="center"/>
    </xf>
    <xf numFmtId="0" fontId="7" fillId="12" borderId="320" xfId="25" applyFont="1" applyFill="1" applyBorder="1" applyAlignment="1">
      <alignment horizontal="right" vertical="center"/>
    </xf>
    <xf numFmtId="0" fontId="10" fillId="12" borderId="0" xfId="4" applyFont="1" applyFill="1" applyAlignment="1">
      <alignment horizontal="center" vertical="top"/>
    </xf>
    <xf numFmtId="0" fontId="7" fillId="0" borderId="394" xfId="4" applyFont="1" applyBorder="1"/>
    <xf numFmtId="0" fontId="62" fillId="0" borderId="0" xfId="4" applyAlignment="1">
      <alignment horizontal="center" vertical="top"/>
    </xf>
    <xf numFmtId="0" fontId="6" fillId="12" borderId="320" xfId="4" applyFont="1" applyFill="1" applyBorder="1" applyAlignment="1">
      <alignment horizontal="center"/>
    </xf>
    <xf numFmtId="0" fontId="4" fillId="0" borderId="295" xfId="4" applyFont="1" applyBorder="1" applyAlignment="1">
      <alignment horizontal="center" vertical="center"/>
    </xf>
    <xf numFmtId="0" fontId="62" fillId="0" borderId="0" xfId="4" applyAlignment="1">
      <alignment horizontal="left" vertical="top" wrapText="1"/>
    </xf>
    <xf numFmtId="0" fontId="7" fillId="0" borderId="394" xfId="4" applyFont="1" applyBorder="1" applyAlignment="1">
      <alignment horizontal="center"/>
    </xf>
    <xf numFmtId="0" fontId="8" fillId="12" borderId="320" xfId="4" applyFont="1" applyFill="1" applyBorder="1" applyAlignment="1" applyProtection="1">
      <alignment vertical="center" wrapText="1"/>
      <protection locked="0"/>
    </xf>
    <xf numFmtId="0" fontId="14" fillId="0" borderId="295" xfId="4" applyFont="1" applyBorder="1" applyAlignment="1">
      <alignment horizontal="center" vertical="center"/>
    </xf>
    <xf numFmtId="0" fontId="7" fillId="0" borderId="141" xfId="4" applyFont="1" applyBorder="1" applyAlignment="1">
      <alignment vertical="center" wrapText="1"/>
    </xf>
    <xf numFmtId="0" fontId="7" fillId="11" borderId="141" xfId="4" applyFont="1" applyFill="1" applyBorder="1" applyAlignment="1">
      <alignment horizontal="center" vertical="center" wrapText="1"/>
    </xf>
    <xf numFmtId="0" fontId="7" fillId="0" borderId="0" xfId="25" quotePrefix="1" applyFont="1" applyAlignment="1">
      <alignment horizontal="right"/>
    </xf>
    <xf numFmtId="0" fontId="7" fillId="12" borderId="313" xfId="25" applyFont="1" applyFill="1" applyBorder="1" applyAlignment="1">
      <alignment horizontal="right" vertical="center"/>
    </xf>
    <xf numFmtId="0" fontId="7" fillId="0" borderId="141" xfId="4" applyFont="1" applyBorder="1" applyAlignment="1">
      <alignment horizontal="center" wrapText="1"/>
    </xf>
    <xf numFmtId="0" fontId="8" fillId="0" borderId="0" xfId="4" applyFont="1" applyAlignment="1" applyProtection="1">
      <alignment horizontal="center" vertical="center" wrapText="1"/>
      <protection locked="0"/>
    </xf>
    <xf numFmtId="0" fontId="8" fillId="0" borderId="313" xfId="4" applyFont="1" applyBorder="1" applyAlignment="1">
      <alignment horizontal="left"/>
    </xf>
    <xf numFmtId="0" fontId="7" fillId="0" borderId="320" xfId="25" quotePrefix="1" applyFont="1" applyBorder="1"/>
    <xf numFmtId="0" fontId="7" fillId="0" borderId="320" xfId="25" applyFont="1" applyBorder="1"/>
    <xf numFmtId="4" fontId="62" fillId="4" borderId="209" xfId="4" applyNumberFormat="1" applyFill="1" applyBorder="1" applyAlignment="1" applyProtection="1">
      <alignment vertical="center"/>
      <protection locked="0"/>
    </xf>
    <xf numFmtId="4" fontId="62" fillId="4" borderId="166" xfId="4" applyNumberFormat="1" applyFill="1" applyBorder="1" applyAlignment="1" applyProtection="1">
      <alignment vertical="center"/>
      <protection locked="0"/>
    </xf>
    <xf numFmtId="4" fontId="62" fillId="4" borderId="168" xfId="4" applyNumberFormat="1" applyFill="1" applyBorder="1" applyAlignment="1" applyProtection="1">
      <alignment vertical="center"/>
      <protection locked="0"/>
    </xf>
    <xf numFmtId="4" fontId="62" fillId="4" borderId="166" xfId="4" applyNumberFormat="1" applyFill="1" applyBorder="1" applyAlignment="1" applyProtection="1">
      <alignment vertical="center" wrapText="1"/>
      <protection locked="0"/>
    </xf>
    <xf numFmtId="4" fontId="62" fillId="4" borderId="168" xfId="4" applyNumberFormat="1" applyFill="1" applyBorder="1" applyAlignment="1" applyProtection="1">
      <alignment vertical="center" wrapText="1"/>
      <protection locked="0"/>
    </xf>
    <xf numFmtId="39" fontId="62" fillId="0" borderId="413" xfId="1" applyNumberFormat="1" applyBorder="1" applyAlignment="1">
      <alignment vertical="center"/>
    </xf>
    <xf numFmtId="4" fontId="10" fillId="4" borderId="165" xfId="4" applyNumberFormat="1" applyFont="1" applyFill="1" applyBorder="1" applyAlignment="1">
      <alignment vertical="center" wrapText="1"/>
    </xf>
    <xf numFmtId="3" fontId="7" fillId="0" borderId="0" xfId="4" applyNumberFormat="1" applyFont="1" applyAlignment="1" applyProtection="1">
      <alignment horizontal="right" vertical="center"/>
      <protection locked="0"/>
    </xf>
    <xf numFmtId="3" fontId="15" fillId="0" borderId="0" xfId="4" applyNumberFormat="1" applyFont="1" applyAlignment="1" applyProtection="1">
      <alignment horizontal="center" vertical="center"/>
      <protection locked="0"/>
    </xf>
    <xf numFmtId="3" fontId="15" fillId="0" borderId="0" xfId="4" applyNumberFormat="1" applyFont="1" applyAlignment="1" applyProtection="1">
      <alignment horizontal="right" vertical="center"/>
      <protection locked="0"/>
    </xf>
    <xf numFmtId="0" fontId="22" fillId="0" borderId="0" xfId="4" applyFont="1" applyAlignment="1">
      <alignment horizontal="center"/>
    </xf>
    <xf numFmtId="0" fontId="7" fillId="0" borderId="322" xfId="26" applyFont="1" applyBorder="1" applyAlignment="1">
      <alignment horizontal="center" vertical="center"/>
    </xf>
    <xf numFmtId="0" fontId="8" fillId="0" borderId="322" xfId="26" applyFont="1" applyBorder="1" applyAlignment="1">
      <alignment horizontal="center" vertical="center"/>
    </xf>
    <xf numFmtId="0" fontId="7" fillId="4" borderId="466" xfId="4" applyFont="1" applyFill="1" applyBorder="1"/>
    <xf numFmtId="0" fontId="4" fillId="4" borderId="141" xfId="4" applyFont="1" applyFill="1" applyBorder="1"/>
    <xf numFmtId="0" fontId="7" fillId="4" borderId="141" xfId="4" applyFont="1" applyFill="1" applyBorder="1"/>
    <xf numFmtId="0" fontId="12" fillId="0" borderId="141" xfId="4" applyFont="1" applyBorder="1" applyAlignment="1">
      <alignment wrapText="1"/>
    </xf>
    <xf numFmtId="0" fontId="62" fillId="0" borderId="141" xfId="4" applyBorder="1" applyAlignment="1">
      <alignment vertical="center" wrapText="1"/>
    </xf>
    <xf numFmtId="0" fontId="62" fillId="0" borderId="467" xfId="4" applyBorder="1" applyAlignment="1">
      <alignment vertical="center" wrapText="1"/>
    </xf>
    <xf numFmtId="0" fontId="8" fillId="0" borderId="79" xfId="4" applyFont="1" applyBorder="1"/>
    <xf numFmtId="0" fontId="11" fillId="0" borderId="0" xfId="4" applyFont="1" applyAlignment="1">
      <alignment vertical="top"/>
    </xf>
    <xf numFmtId="0" fontId="11" fillId="0" borderId="289" xfId="4" applyFont="1" applyBorder="1"/>
    <xf numFmtId="0" fontId="62" fillId="0" borderId="79" xfId="4" applyBorder="1"/>
    <xf numFmtId="0" fontId="19" fillId="0" borderId="0" xfId="4" applyFont="1" applyAlignment="1">
      <alignment horizontal="left" readingOrder="2"/>
    </xf>
    <xf numFmtId="0" fontId="62" fillId="0" borderId="0" xfId="4" applyAlignment="1">
      <alignment horizontal="right" vertical="center"/>
    </xf>
    <xf numFmtId="0" fontId="20" fillId="0" borderId="0" xfId="4" applyFont="1" applyAlignment="1">
      <alignment horizontal="left" readingOrder="2"/>
    </xf>
    <xf numFmtId="0" fontId="21" fillId="0" borderId="0" xfId="4" applyFont="1" applyAlignment="1">
      <alignment horizontal="left" readingOrder="2"/>
    </xf>
    <xf numFmtId="3" fontId="15" fillId="0" borderId="0" xfId="4" applyNumberFormat="1" applyFont="1" applyAlignment="1" applyProtection="1">
      <alignment vertical="center"/>
      <protection locked="0"/>
    </xf>
    <xf numFmtId="0" fontId="22" fillId="0" borderId="79" xfId="4" applyFont="1" applyBorder="1" applyAlignment="1">
      <alignment horizontal="center"/>
    </xf>
    <xf numFmtId="0" fontId="22" fillId="0" borderId="289" xfId="4" applyFont="1" applyBorder="1" applyAlignment="1">
      <alignment horizontal="center"/>
    </xf>
    <xf numFmtId="0" fontId="3" fillId="0" borderId="0" xfId="4" applyFont="1" applyAlignment="1">
      <alignment horizontal="left"/>
    </xf>
    <xf numFmtId="0" fontId="11" fillId="0" borderId="0" xfId="4" applyFont="1" applyAlignment="1">
      <alignment horizontal="left"/>
    </xf>
    <xf numFmtId="0" fontId="3" fillId="0" borderId="0" xfId="4" applyFont="1" applyAlignment="1">
      <alignment horizontal="left" vertical="top"/>
    </xf>
    <xf numFmtId="3" fontId="7" fillId="0" borderId="0" xfId="4" applyNumberFormat="1" applyFont="1" applyAlignment="1" applyProtection="1">
      <alignment vertical="center"/>
      <protection locked="0"/>
    </xf>
    <xf numFmtId="0" fontId="14" fillId="0" borderId="0" xfId="4" applyFont="1" applyAlignment="1">
      <alignment horizontal="right" vertical="center"/>
    </xf>
    <xf numFmtId="3" fontId="36" fillId="0" borderId="0" xfId="4" applyNumberFormat="1" applyFont="1" applyAlignment="1" applyProtection="1">
      <alignment horizontal="right" vertical="center"/>
      <protection locked="0"/>
    </xf>
    <xf numFmtId="0" fontId="8" fillId="0" borderId="289" xfId="4" applyFont="1" applyBorder="1"/>
    <xf numFmtId="0" fontId="8" fillId="0" borderId="295" xfId="4" applyFont="1" applyBorder="1" applyAlignment="1">
      <alignment horizontal="left"/>
    </xf>
    <xf numFmtId="0" fontId="6" fillId="0" borderId="295" xfId="4" applyFont="1" applyBorder="1" applyAlignment="1">
      <alignment horizontal="right"/>
    </xf>
    <xf numFmtId="0" fontId="7" fillId="12" borderId="160" xfId="4" applyFont="1" applyFill="1" applyBorder="1" applyAlignment="1">
      <alignment horizontal="left"/>
    </xf>
    <xf numFmtId="0" fontId="7" fillId="12" borderId="161" xfId="4" applyFont="1" applyFill="1" applyBorder="1" applyAlignment="1">
      <alignment horizontal="left"/>
    </xf>
    <xf numFmtId="0" fontId="7" fillId="12" borderId="161" xfId="4" applyFont="1" applyFill="1" applyBorder="1" applyAlignment="1">
      <alignment horizontal="left" vertical="center" wrapText="1"/>
    </xf>
    <xf numFmtId="0" fontId="6" fillId="12" borderId="468" xfId="4" applyFont="1" applyFill="1" applyBorder="1" applyAlignment="1">
      <alignment horizontal="center" vertical="center"/>
    </xf>
    <xf numFmtId="0" fontId="7" fillId="12" borderId="162" xfId="4" applyFont="1" applyFill="1" applyBorder="1"/>
    <xf numFmtId="0" fontId="7" fillId="12" borderId="0" xfId="4" applyFont="1" applyFill="1" applyAlignment="1">
      <alignment horizontal="left" vertical="center" wrapText="1"/>
    </xf>
    <xf numFmtId="0" fontId="6" fillId="12" borderId="472" xfId="4" applyFont="1" applyFill="1" applyBorder="1" applyAlignment="1">
      <alignment horizontal="center" vertical="center"/>
    </xf>
    <xf numFmtId="0" fontId="7" fillId="12" borderId="0" xfId="4" applyFont="1" applyFill="1" applyAlignment="1">
      <alignment horizontal="left" vertical="top" wrapText="1"/>
    </xf>
    <xf numFmtId="0" fontId="7" fillId="12" borderId="0" xfId="4" applyFont="1" applyFill="1" applyAlignment="1">
      <alignment vertical="center" wrapText="1"/>
    </xf>
    <xf numFmtId="0" fontId="7" fillId="12" borderId="472" xfId="4" applyFont="1" applyFill="1" applyBorder="1" applyAlignment="1">
      <alignment vertical="center" wrapText="1"/>
    </xf>
    <xf numFmtId="0" fontId="8" fillId="12" borderId="162" xfId="4" applyFont="1" applyFill="1" applyBorder="1"/>
    <xf numFmtId="0" fontId="8" fillId="12" borderId="469" xfId="4" applyFont="1" applyFill="1" applyBorder="1" applyAlignment="1" applyProtection="1">
      <alignment vertical="center" wrapText="1"/>
      <protection locked="0"/>
    </xf>
    <xf numFmtId="0" fontId="8" fillId="12" borderId="470" xfId="4" applyFont="1" applyFill="1" applyBorder="1" applyAlignment="1" applyProtection="1">
      <alignment vertical="center" wrapText="1"/>
      <protection locked="0"/>
    </xf>
    <xf numFmtId="0" fontId="6" fillId="12" borderId="470" xfId="4" applyFont="1" applyFill="1" applyBorder="1"/>
    <xf numFmtId="0" fontId="7" fillId="12" borderId="470" xfId="4" applyFont="1" applyFill="1" applyBorder="1" applyAlignment="1">
      <alignment vertical="center" wrapText="1"/>
    </xf>
    <xf numFmtId="0" fontId="7" fillId="12" borderId="471" xfId="4" applyFont="1" applyFill="1" applyBorder="1" applyAlignment="1">
      <alignment vertical="center" wrapText="1"/>
    </xf>
    <xf numFmtId="0" fontId="7" fillId="12" borderId="160" xfId="4" applyFont="1" applyFill="1" applyBorder="1" applyAlignment="1">
      <alignment vertical="top"/>
    </xf>
    <xf numFmtId="0" fontId="7" fillId="12" borderId="161" xfId="4" applyFont="1" applyFill="1" applyBorder="1" applyAlignment="1">
      <alignment vertical="top"/>
    </xf>
    <xf numFmtId="0" fontId="8" fillId="12" borderId="468" xfId="4" applyFont="1" applyFill="1" applyBorder="1" applyAlignment="1" applyProtection="1">
      <alignment vertical="center" wrapText="1"/>
      <protection locked="0"/>
    </xf>
    <xf numFmtId="0" fontId="8" fillId="12" borderId="469" xfId="4" applyFont="1" applyFill="1" applyBorder="1" applyProtection="1">
      <protection locked="0"/>
    </xf>
    <xf numFmtId="0" fontId="8" fillId="12" borderId="470" xfId="4" applyFont="1" applyFill="1" applyBorder="1" applyProtection="1">
      <protection locked="0"/>
    </xf>
    <xf numFmtId="0" fontId="7" fillId="12" borderId="470" xfId="4" applyFont="1" applyFill="1" applyBorder="1" applyAlignment="1">
      <alignment horizontal="left" vertical="top" wrapText="1"/>
    </xf>
    <xf numFmtId="0" fontId="8" fillId="12" borderId="471" xfId="4" applyFont="1" applyFill="1" applyBorder="1" applyAlignment="1" applyProtection="1">
      <alignment vertical="center" wrapText="1"/>
      <protection locked="0"/>
    </xf>
    <xf numFmtId="0" fontId="6" fillId="0" borderId="0" xfId="30" applyFont="1" applyAlignment="1">
      <alignment horizontal="center" vertical="top"/>
    </xf>
    <xf numFmtId="0" fontId="7" fillId="0" borderId="439" xfId="30" applyFont="1" applyBorder="1"/>
    <xf numFmtId="0" fontId="7" fillId="12" borderId="468" xfId="4" applyFont="1" applyFill="1" applyBorder="1"/>
    <xf numFmtId="0" fontId="8" fillId="12" borderId="469" xfId="4" applyFont="1" applyFill="1" applyBorder="1" applyAlignment="1">
      <alignment horizontal="left" vertical="top"/>
    </xf>
    <xf numFmtId="0" fontId="8" fillId="12" borderId="470" xfId="4" applyFont="1" applyFill="1" applyBorder="1"/>
    <xf numFmtId="0" fontId="8" fillId="12" borderId="471" xfId="4" applyFont="1" applyFill="1" applyBorder="1"/>
    <xf numFmtId="0" fontId="6" fillId="12" borderId="160" xfId="30" applyFont="1" applyFill="1" applyBorder="1" applyAlignment="1">
      <alignment vertical="top"/>
    </xf>
    <xf numFmtId="0" fontId="7" fillId="12" borderId="161" xfId="30" applyFont="1" applyFill="1" applyBorder="1" applyAlignment="1">
      <alignment horizontal="left" vertical="top"/>
    </xf>
    <xf numFmtId="0" fontId="6" fillId="12" borderId="161" xfId="30" applyFont="1" applyFill="1" applyBorder="1" applyAlignment="1">
      <alignment vertical="top"/>
    </xf>
    <xf numFmtId="0" fontId="6" fillId="12" borderId="468" xfId="30" applyFont="1" applyFill="1" applyBorder="1" applyAlignment="1">
      <alignment vertical="top"/>
    </xf>
    <xf numFmtId="0" fontId="6" fillId="12" borderId="162" xfId="30" applyFont="1" applyFill="1" applyBorder="1" applyAlignment="1">
      <alignment vertical="top"/>
    </xf>
    <xf numFmtId="0" fontId="7" fillId="12" borderId="0" xfId="30" applyFont="1" applyFill="1" applyAlignment="1">
      <alignment horizontal="left" vertical="top"/>
    </xf>
    <xf numFmtId="0" fontId="6" fillId="12" borderId="0" xfId="30" applyFont="1" applyFill="1" applyAlignment="1">
      <alignment vertical="top"/>
    </xf>
    <xf numFmtId="0" fontId="7" fillId="12" borderId="0" xfId="30" applyFont="1" applyFill="1" applyAlignment="1">
      <alignment vertical="top"/>
    </xf>
    <xf numFmtId="0" fontId="6" fillId="12" borderId="472" xfId="30" applyFont="1" applyFill="1" applyBorder="1" applyAlignment="1">
      <alignment vertical="top"/>
    </xf>
    <xf numFmtId="0" fontId="8" fillId="12" borderId="0" xfId="30" applyFont="1" applyFill="1" applyAlignment="1">
      <alignment horizontal="left" vertical="top"/>
    </xf>
    <xf numFmtId="0" fontId="6" fillId="12" borderId="0" xfId="30" applyFont="1" applyFill="1" applyAlignment="1">
      <alignment horizontal="left" vertical="top"/>
    </xf>
    <xf numFmtId="0" fontId="6" fillId="12" borderId="469" xfId="30" applyFont="1" applyFill="1" applyBorder="1" applyAlignment="1">
      <alignment vertical="top"/>
    </xf>
    <xf numFmtId="0" fontId="6" fillId="12" borderId="470" xfId="30" applyFont="1" applyFill="1" applyBorder="1" applyAlignment="1">
      <alignment horizontal="left" vertical="top"/>
    </xf>
    <xf numFmtId="0" fontId="6" fillId="12" borderId="470" xfId="30" applyFont="1" applyFill="1" applyBorder="1" applyAlignment="1">
      <alignment vertical="top"/>
    </xf>
    <xf numFmtId="0" fontId="6" fillId="12" borderId="471" xfId="30" applyFont="1" applyFill="1" applyBorder="1" applyAlignment="1">
      <alignment vertical="top"/>
    </xf>
    <xf numFmtId="0" fontId="7" fillId="12" borderId="162" xfId="4" applyFont="1" applyFill="1" applyBorder="1" applyAlignment="1">
      <alignment horizontal="left"/>
    </xf>
    <xf numFmtId="0" fontId="8" fillId="12" borderId="162" xfId="4" applyFont="1" applyFill="1" applyBorder="1" applyAlignment="1">
      <alignment horizontal="left"/>
    </xf>
    <xf numFmtId="0" fontId="7" fillId="12" borderId="160" xfId="30" applyFont="1" applyFill="1" applyBorder="1"/>
    <xf numFmtId="0" fontId="7" fillId="12" borderId="161" xfId="30" applyFont="1" applyFill="1" applyBorder="1"/>
    <xf numFmtId="0" fontId="7" fillId="12" borderId="468" xfId="30" applyFont="1" applyFill="1" applyBorder="1"/>
    <xf numFmtId="0" fontId="7" fillId="12" borderId="162" xfId="30" applyFont="1" applyFill="1" applyBorder="1"/>
    <xf numFmtId="0" fontId="7" fillId="12" borderId="0" xfId="30" applyFont="1" applyFill="1"/>
    <xf numFmtId="0" fontId="7" fillId="12" borderId="0" xfId="30" applyFont="1" applyFill="1" applyAlignment="1">
      <alignment vertical="center"/>
    </xf>
    <xf numFmtId="0" fontId="7" fillId="12" borderId="472" xfId="30" applyFont="1" applyFill="1" applyBorder="1"/>
    <xf numFmtId="0" fontId="6" fillId="12" borderId="162" xfId="30" applyFont="1" applyFill="1" applyBorder="1"/>
    <xf numFmtId="0" fontId="7" fillId="12" borderId="162" xfId="30" applyFont="1" applyFill="1" applyBorder="1" applyAlignment="1">
      <alignment vertical="top"/>
    </xf>
    <xf numFmtId="0" fontId="8" fillId="12" borderId="0" xfId="30" applyFont="1" applyFill="1"/>
    <xf numFmtId="0" fontId="8" fillId="12" borderId="162" xfId="30" applyFont="1" applyFill="1" applyBorder="1" applyAlignment="1">
      <alignment vertical="top"/>
    </xf>
    <xf numFmtId="0" fontId="8" fillId="12" borderId="162" xfId="30" applyFont="1" applyFill="1" applyBorder="1"/>
    <xf numFmtId="0" fontId="8" fillId="12" borderId="0" xfId="30" applyFont="1" applyFill="1" applyAlignment="1">
      <alignment vertical="top"/>
    </xf>
    <xf numFmtId="0" fontId="7" fillId="12" borderId="469" xfId="30" applyFont="1" applyFill="1" applyBorder="1"/>
    <xf numFmtId="0" fontId="7" fillId="12" borderId="470" xfId="30" applyFont="1" applyFill="1" applyBorder="1"/>
    <xf numFmtId="0" fontId="7" fillId="12" borderId="471" xfId="30" applyFont="1" applyFill="1" applyBorder="1"/>
    <xf numFmtId="0" fontId="6" fillId="12" borderId="160" xfId="30" applyFont="1" applyFill="1" applyBorder="1"/>
    <xf numFmtId="0" fontId="6" fillId="12" borderId="161" xfId="30" applyFont="1" applyFill="1" applyBorder="1"/>
    <xf numFmtId="0" fontId="6" fillId="12" borderId="0" xfId="30" applyFont="1" applyFill="1"/>
    <xf numFmtId="0" fontId="6" fillId="12" borderId="0" xfId="30" applyFont="1" applyFill="1" applyAlignment="1">
      <alignment horizontal="center" vertical="top"/>
    </xf>
    <xf numFmtId="0" fontId="6" fillId="12" borderId="472" xfId="30" applyFont="1" applyFill="1" applyBorder="1" applyAlignment="1">
      <alignment horizontal="center" vertical="top"/>
    </xf>
    <xf numFmtId="0" fontId="8" fillId="12" borderId="0" xfId="4" applyFont="1" applyFill="1" applyAlignment="1">
      <alignment vertical="top"/>
    </xf>
    <xf numFmtId="0" fontId="8" fillId="12" borderId="472" xfId="4" applyFont="1" applyFill="1" applyBorder="1" applyAlignment="1">
      <alignment vertical="top"/>
    </xf>
    <xf numFmtId="0" fontId="6" fillId="12" borderId="0" xfId="30" applyFont="1" applyFill="1" applyAlignment="1">
      <alignment horizontal="center" vertical="center"/>
    </xf>
    <xf numFmtId="0" fontId="6" fillId="12" borderId="472" xfId="30" applyFont="1" applyFill="1" applyBorder="1" applyAlignment="1">
      <alignment horizontal="center" vertical="center"/>
    </xf>
    <xf numFmtId="0" fontId="6" fillId="12" borderId="0" xfId="30" applyFont="1" applyFill="1" applyAlignment="1">
      <alignment horizontal="center"/>
    </xf>
    <xf numFmtId="0" fontId="6" fillId="12" borderId="472" xfId="30" applyFont="1" applyFill="1" applyBorder="1" applyAlignment="1">
      <alignment horizontal="center"/>
    </xf>
    <xf numFmtId="0" fontId="8" fillId="12" borderId="0" xfId="30" applyFont="1" applyFill="1" applyAlignment="1">
      <alignment horizontal="center" vertical="center"/>
    </xf>
    <xf numFmtId="0" fontId="122" fillId="12" borderId="162" xfId="4" applyFont="1" applyFill="1" applyBorder="1"/>
    <xf numFmtId="0" fontId="122" fillId="12" borderId="0" xfId="4" applyFont="1" applyFill="1"/>
    <xf numFmtId="0" fontId="8" fillId="12" borderId="0" xfId="30" applyFont="1" applyFill="1" applyAlignment="1">
      <alignment horizontal="left" vertical="center"/>
    </xf>
    <xf numFmtId="0" fontId="8" fillId="12" borderId="0" xfId="30" applyFont="1" applyFill="1" applyAlignment="1">
      <alignment horizontal="right" vertical="center"/>
    </xf>
    <xf numFmtId="0" fontId="8" fillId="12" borderId="162" xfId="30" applyFont="1" applyFill="1" applyBorder="1" applyAlignment="1">
      <alignment horizontal="left" vertical="top"/>
    </xf>
    <xf numFmtId="0" fontId="8" fillId="12" borderId="0" xfId="30" applyFont="1" applyFill="1" applyAlignment="1">
      <alignment horizontal="center" vertical="top"/>
    </xf>
    <xf numFmtId="0" fontId="8" fillId="12" borderId="0" xfId="30" applyFont="1" applyFill="1" applyAlignment="1">
      <alignment horizontal="right" vertical="top"/>
    </xf>
    <xf numFmtId="0" fontId="6" fillId="12" borderId="469" xfId="30" applyFont="1" applyFill="1" applyBorder="1" applyAlignment="1">
      <alignment horizontal="center" vertical="center"/>
    </xf>
    <xf numFmtId="0" fontId="6" fillId="12" borderId="470" xfId="30" applyFont="1" applyFill="1" applyBorder="1" applyAlignment="1">
      <alignment horizontal="center" vertical="center"/>
    </xf>
    <xf numFmtId="0" fontId="6" fillId="12" borderId="470" xfId="30" applyFont="1" applyFill="1" applyBorder="1" applyAlignment="1">
      <alignment horizontal="right" vertical="center"/>
    </xf>
    <xf numFmtId="0" fontId="6" fillId="12" borderId="471" xfId="30" applyFont="1" applyFill="1" applyBorder="1" applyAlignment="1">
      <alignment horizontal="center" vertical="center"/>
    </xf>
    <xf numFmtId="0" fontId="6" fillId="12" borderId="468" xfId="4" applyFont="1" applyFill="1" applyBorder="1"/>
    <xf numFmtId="0" fontId="6" fillId="12" borderId="472" xfId="4" applyFont="1" applyFill="1" applyBorder="1"/>
    <xf numFmtId="0" fontId="6" fillId="12" borderId="471" xfId="4" applyFont="1" applyFill="1" applyBorder="1"/>
    <xf numFmtId="0" fontId="5" fillId="12" borderId="470" xfId="4" applyFont="1" applyFill="1" applyBorder="1"/>
    <xf numFmtId="0" fontId="7" fillId="12" borderId="471" xfId="4" applyFont="1" applyFill="1" applyBorder="1"/>
    <xf numFmtId="0" fontId="7" fillId="12" borderId="160" xfId="26" applyFont="1" applyFill="1" applyBorder="1" applyAlignment="1">
      <alignment vertical="center"/>
    </xf>
    <xf numFmtId="0" fontId="7" fillId="12" borderId="161" xfId="26" applyFont="1" applyFill="1" applyBorder="1" applyAlignment="1">
      <alignment vertical="center"/>
    </xf>
    <xf numFmtId="0" fontId="6" fillId="12" borderId="470" xfId="26" applyFont="1" applyFill="1" applyBorder="1" applyAlignment="1">
      <alignment vertical="center"/>
    </xf>
    <xf numFmtId="0" fontId="6" fillId="12" borderId="471" xfId="26" applyFont="1" applyFill="1" applyBorder="1" applyAlignment="1">
      <alignment vertical="center"/>
    </xf>
    <xf numFmtId="0" fontId="7" fillId="0" borderId="0" xfId="25" applyFont="1" applyAlignment="1">
      <alignment vertical="center"/>
    </xf>
    <xf numFmtId="0" fontId="6" fillId="12" borderId="161" xfId="25" applyFont="1" applyFill="1" applyBorder="1"/>
    <xf numFmtId="0" fontId="7" fillId="12" borderId="161" xfId="25" applyFont="1" applyFill="1" applyBorder="1" applyAlignment="1">
      <alignment vertical="center"/>
    </xf>
    <xf numFmtId="0" fontId="7" fillId="12" borderId="470" xfId="4" applyFont="1" applyFill="1" applyBorder="1"/>
    <xf numFmtId="0" fontId="6" fillId="12" borderId="468" xfId="25" applyFont="1" applyFill="1" applyBorder="1"/>
    <xf numFmtId="0" fontId="7" fillId="12" borderId="468" xfId="4" applyFont="1" applyFill="1" applyBorder="1" applyAlignment="1">
      <alignment horizontal="left" vertical="center"/>
    </xf>
    <xf numFmtId="0" fontId="7" fillId="12" borderId="470" xfId="4" applyFont="1" applyFill="1" applyBorder="1" applyAlignment="1">
      <alignment horizontal="center"/>
    </xf>
    <xf numFmtId="0" fontId="7" fillId="12" borderId="471" xfId="4" applyFont="1" applyFill="1" applyBorder="1" applyAlignment="1">
      <alignment horizontal="left" vertical="center"/>
    </xf>
    <xf numFmtId="0" fontId="5" fillId="12" borderId="160" xfId="4" applyFont="1" applyFill="1" applyBorder="1" applyAlignment="1">
      <alignment horizontal="center"/>
    </xf>
    <xf numFmtId="0" fontId="5" fillId="12" borderId="161" xfId="4" applyFont="1" applyFill="1" applyBorder="1" applyAlignment="1">
      <alignment horizontal="center"/>
    </xf>
    <xf numFmtId="0" fontId="5" fillId="12" borderId="161" xfId="4" applyFont="1" applyFill="1" applyBorder="1" applyAlignment="1">
      <alignment vertical="center"/>
    </xf>
    <xf numFmtId="0" fontId="5" fillId="12" borderId="468" xfId="4" applyFont="1" applyFill="1" applyBorder="1"/>
    <xf numFmtId="0" fontId="5" fillId="12" borderId="162" xfId="4" applyFont="1" applyFill="1" applyBorder="1" applyAlignment="1">
      <alignment horizontal="center"/>
    </xf>
    <xf numFmtId="0" fontId="5" fillId="12" borderId="0" xfId="4" applyFont="1" applyFill="1" applyAlignment="1">
      <alignment horizontal="center"/>
    </xf>
    <xf numFmtId="0" fontId="4" fillId="12" borderId="472" xfId="4" applyFont="1" applyFill="1" applyBorder="1" applyAlignment="1">
      <alignment vertical="center"/>
    </xf>
    <xf numFmtId="0" fontId="5" fillId="12" borderId="472" xfId="4" applyFont="1" applyFill="1" applyBorder="1"/>
    <xf numFmtId="0" fontId="5" fillId="12" borderId="0" xfId="4" applyFont="1" applyFill="1" applyAlignment="1">
      <alignment horizontal="right"/>
    </xf>
    <xf numFmtId="0" fontId="5" fillId="12" borderId="0" xfId="4" applyFont="1" applyFill="1" applyAlignment="1">
      <alignment horizontal="right" vertical="center"/>
    </xf>
    <xf numFmtId="0" fontId="4" fillId="12" borderId="0" xfId="4" applyFont="1" applyFill="1" applyAlignment="1">
      <alignment horizontal="right" vertical="center"/>
    </xf>
    <xf numFmtId="0" fontId="5" fillId="12" borderId="469" xfId="4" applyFont="1" applyFill="1" applyBorder="1" applyAlignment="1">
      <alignment horizontal="center"/>
    </xf>
    <xf numFmtId="0" fontId="5" fillId="12" borderId="470" xfId="4" applyFont="1" applyFill="1" applyBorder="1" applyAlignment="1">
      <alignment horizontal="center"/>
    </xf>
    <xf numFmtId="0" fontId="4" fillId="12" borderId="470" xfId="4" applyFont="1" applyFill="1" applyBorder="1" applyAlignment="1">
      <alignment vertical="center"/>
    </xf>
    <xf numFmtId="0" fontId="4" fillId="12" borderId="471" xfId="4" applyFont="1" applyFill="1" applyBorder="1" applyAlignment="1">
      <alignment vertical="center"/>
    </xf>
    <xf numFmtId="0" fontId="7" fillId="12" borderId="468" xfId="26" applyFont="1" applyFill="1" applyBorder="1" applyAlignment="1">
      <alignment vertical="center"/>
    </xf>
    <xf numFmtId="0" fontId="8" fillId="12" borderId="469" xfId="26" applyFont="1" applyFill="1" applyBorder="1" applyAlignment="1">
      <alignment vertical="center"/>
    </xf>
    <xf numFmtId="0" fontId="7" fillId="0" borderId="439" xfId="4" applyFont="1" applyBorder="1" applyAlignment="1">
      <alignment horizontal="center"/>
    </xf>
    <xf numFmtId="0" fontId="7" fillId="0" borderId="131" xfId="4" applyFont="1" applyBorder="1"/>
    <xf numFmtId="0" fontId="7" fillId="0" borderId="439" xfId="4" applyFont="1" applyBorder="1"/>
    <xf numFmtId="0" fontId="7" fillId="0" borderId="316" xfId="4" applyFont="1" applyBorder="1"/>
    <xf numFmtId="0" fontId="9" fillId="0" borderId="141" xfId="4" applyFont="1" applyBorder="1" applyAlignment="1">
      <alignment vertical="center" wrapText="1"/>
    </xf>
    <xf numFmtId="0" fontId="6" fillId="0" borderId="0" xfId="25" applyFont="1" applyAlignment="1">
      <alignment horizontal="center"/>
    </xf>
    <xf numFmtId="0" fontId="6" fillId="0" borderId="0" xfId="25" applyFont="1" applyAlignment="1">
      <alignment horizontal="center" vertical="center"/>
    </xf>
    <xf numFmtId="0" fontId="127" fillId="0" borderId="0" xfId="0" applyFont="1" applyAlignment="1">
      <alignment horizontal="center" vertical="center"/>
    </xf>
    <xf numFmtId="0" fontId="12" fillId="0" borderId="0" xfId="0" applyFont="1" applyAlignment="1">
      <alignment horizontal="right"/>
    </xf>
    <xf numFmtId="0" fontId="6" fillId="12" borderId="322" xfId="26" applyFont="1" applyFill="1" applyBorder="1" applyAlignment="1">
      <alignment vertical="center"/>
    </xf>
    <xf numFmtId="0" fontId="6" fillId="12" borderId="322" xfId="26" applyFont="1" applyFill="1" applyBorder="1" applyAlignment="1">
      <alignment horizontal="right" vertical="center"/>
    </xf>
    <xf numFmtId="0" fontId="6" fillId="0" borderId="0" xfId="28" applyFont="1" applyAlignment="1">
      <alignment vertical="center"/>
    </xf>
    <xf numFmtId="0" fontId="8" fillId="0" borderId="289" xfId="4" applyFont="1" applyBorder="1" applyAlignment="1">
      <alignment horizontal="center" vertical="top"/>
    </xf>
    <xf numFmtId="0" fontId="9" fillId="4" borderId="0" xfId="4" applyFont="1" applyFill="1" applyAlignment="1">
      <alignment horizontal="left"/>
    </xf>
    <xf numFmtId="0" fontId="62" fillId="4" borderId="0" xfId="4" applyFill="1" applyAlignment="1">
      <alignment horizontal="center"/>
    </xf>
    <xf numFmtId="0" fontId="13" fillId="4" borderId="0" xfId="4" applyFont="1" applyFill="1" applyAlignment="1">
      <alignment horizontal="left" vertical="center"/>
    </xf>
    <xf numFmtId="0" fontId="7" fillId="0" borderId="0" xfId="4" applyFont="1" applyAlignment="1">
      <alignment horizontal="center" vertical="top" wrapText="1"/>
    </xf>
    <xf numFmtId="0" fontId="7" fillId="0" borderId="0" xfId="4" applyFont="1" applyAlignment="1">
      <alignment horizontal="left" vertical="top" wrapText="1"/>
    </xf>
    <xf numFmtId="0" fontId="7" fillId="0" borderId="439" xfId="4" applyFont="1" applyBorder="1" applyAlignment="1">
      <alignment horizontal="left" vertical="center"/>
    </xf>
    <xf numFmtId="0" fontId="5" fillId="0" borderId="439" xfId="4" applyFont="1" applyBorder="1"/>
    <xf numFmtId="0" fontId="5" fillId="0" borderId="316" xfId="4" applyFont="1" applyBorder="1"/>
    <xf numFmtId="0" fontId="7" fillId="0" borderId="0" xfId="28" applyFont="1" applyAlignment="1">
      <alignment horizontal="right"/>
    </xf>
    <xf numFmtId="0" fontId="7" fillId="0" borderId="0" xfId="25" applyFont="1" applyAlignment="1">
      <alignment horizontal="left" vertical="center"/>
    </xf>
    <xf numFmtId="0" fontId="7" fillId="0" borderId="0" xfId="25" applyFont="1" applyAlignment="1">
      <alignment horizontal="left"/>
    </xf>
    <xf numFmtId="0" fontId="7" fillId="0" borderId="0" xfId="28" applyFont="1"/>
    <xf numFmtId="0" fontId="7" fillId="0" borderId="0" xfId="25" applyFont="1" applyAlignment="1">
      <alignment horizontal="center"/>
    </xf>
    <xf numFmtId="0" fontId="8" fillId="0" borderId="0" xfId="25" applyFont="1" applyAlignment="1">
      <alignment horizontal="left" vertical="center"/>
    </xf>
    <xf numFmtId="0" fontId="6" fillId="0" borderId="0" xfId="28" applyFont="1"/>
    <xf numFmtId="0" fontId="6" fillId="0" borderId="0" xfId="25" applyFont="1"/>
    <xf numFmtId="0" fontId="6" fillId="0" borderId="0" xfId="25" applyFont="1" applyAlignment="1">
      <alignment horizontal="right" vertical="center"/>
    </xf>
    <xf numFmtId="0" fontId="6" fillId="0" borderId="0" xfId="25" applyFont="1" applyAlignment="1">
      <alignment horizontal="right"/>
    </xf>
    <xf numFmtId="0" fontId="8" fillId="0" borderId="0" xfId="25" applyFont="1" applyAlignment="1">
      <alignment vertical="top"/>
    </xf>
    <xf numFmtId="0" fontId="7" fillId="0" borderId="0" xfId="28" applyFont="1" applyAlignment="1">
      <alignment vertical="top"/>
    </xf>
    <xf numFmtId="0" fontId="8" fillId="0" borderId="0" xfId="25" applyFont="1"/>
    <xf numFmtId="0" fontId="7" fillId="0" borderId="0" xfId="25" applyFont="1" applyAlignment="1">
      <alignment horizontal="center" vertical="center"/>
    </xf>
    <xf numFmtId="0" fontId="5" fillId="0" borderId="131" xfId="4" applyFont="1" applyBorder="1"/>
    <xf numFmtId="0" fontId="4" fillId="0" borderId="439" xfId="4" applyFont="1" applyBorder="1"/>
    <xf numFmtId="0" fontId="7" fillId="0" borderId="439" xfId="4" applyFont="1" applyBorder="1" applyAlignment="1">
      <alignment horizontal="center" vertical="center"/>
    </xf>
    <xf numFmtId="0" fontId="7" fillId="0" borderId="439" xfId="4" applyFont="1" applyBorder="1" applyAlignment="1">
      <alignment vertical="center"/>
    </xf>
    <xf numFmtId="0" fontId="6" fillId="0" borderId="439" xfId="4" applyFont="1" applyBorder="1"/>
    <xf numFmtId="0" fontId="6" fillId="0" borderId="439" xfId="4" applyFont="1" applyBorder="1" applyAlignment="1">
      <alignment vertical="center"/>
    </xf>
    <xf numFmtId="0" fontId="6" fillId="0" borderId="439" xfId="25" applyFont="1" applyBorder="1" applyAlignment="1">
      <alignment vertical="center"/>
    </xf>
    <xf numFmtId="0" fontId="102" fillId="0" borderId="439" xfId="4" applyFont="1" applyBorder="1" applyAlignment="1">
      <alignment vertical="center"/>
    </xf>
    <xf numFmtId="0" fontId="102" fillId="0" borderId="0" xfId="4" applyFont="1" applyAlignment="1">
      <alignment vertical="center"/>
    </xf>
    <xf numFmtId="0" fontId="7" fillId="0" borderId="0" xfId="25" applyFont="1" applyAlignment="1">
      <alignment vertical="top"/>
    </xf>
    <xf numFmtId="0" fontId="102" fillId="0" borderId="0" xfId="4" applyFont="1" applyAlignment="1">
      <alignment horizontal="center" vertical="center"/>
    </xf>
    <xf numFmtId="0" fontId="5" fillId="0" borderId="294" xfId="4" applyFont="1" applyBorder="1"/>
    <xf numFmtId="0" fontId="15" fillId="0" borderId="295" xfId="4" applyFont="1" applyBorder="1" applyAlignment="1" applyProtection="1">
      <alignment horizontal="center" vertical="center"/>
      <protection locked="0"/>
    </xf>
    <xf numFmtId="0" fontId="5" fillId="0" borderId="296" xfId="4" applyFont="1" applyBorder="1"/>
    <xf numFmtId="0" fontId="5" fillId="0" borderId="466" xfId="4" applyFont="1" applyBorder="1"/>
    <xf numFmtId="0" fontId="4" fillId="0" borderId="141" xfId="4" applyFont="1" applyBorder="1"/>
    <xf numFmtId="0" fontId="5" fillId="0" borderId="141" xfId="4" applyFont="1" applyBorder="1"/>
    <xf numFmtId="0" fontId="7" fillId="0" borderId="141" xfId="4" applyFont="1" applyBorder="1" applyAlignment="1">
      <alignment vertical="center"/>
    </xf>
    <xf numFmtId="0" fontId="6" fillId="0" borderId="141" xfId="4" applyFont="1" applyBorder="1" applyAlignment="1">
      <alignment vertical="center"/>
    </xf>
    <xf numFmtId="0" fontId="6" fillId="0" borderId="141" xfId="25" applyFont="1" applyBorder="1" applyAlignment="1">
      <alignment vertical="center"/>
    </xf>
    <xf numFmtId="0" fontId="102" fillId="0" borderId="141" xfId="4" applyFont="1" applyBorder="1" applyAlignment="1">
      <alignment vertical="center"/>
    </xf>
    <xf numFmtId="0" fontId="5" fillId="0" borderId="467" xfId="4" applyFont="1" applyBorder="1"/>
    <xf numFmtId="0" fontId="7" fillId="0" borderId="289" xfId="4" applyFont="1" applyBorder="1" applyAlignment="1">
      <alignment vertical="center"/>
    </xf>
    <xf numFmtId="0" fontId="6" fillId="0" borderId="43" xfId="26" applyFont="1" applyBorder="1" applyAlignment="1">
      <alignment horizontal="right" vertical="center"/>
    </xf>
    <xf numFmtId="0" fontId="26" fillId="0" borderId="0" xfId="4" applyFont="1" applyAlignment="1">
      <alignment horizontal="left" vertical="center" readingOrder="2"/>
    </xf>
    <xf numFmtId="0" fontId="9" fillId="4" borderId="0" xfId="4" applyFont="1" applyFill="1" applyAlignment="1">
      <alignment horizontal="left" vertical="center"/>
    </xf>
    <xf numFmtId="0" fontId="24" fillId="0" borderId="0" xfId="26" applyFont="1" applyAlignment="1">
      <alignment vertical="center"/>
    </xf>
    <xf numFmtId="0" fontId="8" fillId="0" borderId="43" xfId="26" applyFont="1" applyBorder="1" applyAlignment="1">
      <alignment horizontal="right" vertical="center"/>
    </xf>
    <xf numFmtId="0" fontId="27" fillId="0" borderId="0" xfId="4" applyFont="1" applyAlignment="1">
      <alignment horizontal="left" vertical="center" readingOrder="2"/>
    </xf>
    <xf numFmtId="0" fontId="25" fillId="0" borderId="0" xfId="26" applyFont="1" applyAlignment="1">
      <alignment vertical="center"/>
    </xf>
    <xf numFmtId="0" fontId="8" fillId="0" borderId="289" xfId="26" applyFont="1" applyBorder="1" applyAlignment="1">
      <alignment vertical="center"/>
    </xf>
    <xf numFmtId="0" fontId="7" fillId="0" borderId="43" xfId="26" quotePrefix="1" applyFont="1" applyBorder="1" applyAlignment="1">
      <alignment horizontal="right" vertical="center"/>
    </xf>
    <xf numFmtId="0" fontId="8" fillId="0" borderId="131" xfId="26" applyFont="1" applyBorder="1" applyAlignment="1">
      <alignment horizontal="right" vertical="center"/>
    </xf>
    <xf numFmtId="0" fontId="8" fillId="0" borderId="439" xfId="26" applyFont="1" applyBorder="1" applyAlignment="1">
      <alignment vertical="center"/>
    </xf>
    <xf numFmtId="0" fontId="7" fillId="0" borderId="439" xfId="26" applyFont="1" applyBorder="1" applyAlignment="1">
      <alignment vertical="center"/>
    </xf>
    <xf numFmtId="0" fontId="6" fillId="0" borderId="439" xfId="26" applyFont="1" applyBorder="1" applyAlignment="1">
      <alignment vertical="center"/>
    </xf>
    <xf numFmtId="0" fontId="62" fillId="0" borderId="439" xfId="4" applyBorder="1" applyAlignment="1">
      <alignment vertical="center"/>
    </xf>
    <xf numFmtId="3" fontId="17" fillId="0" borderId="439" xfId="4" applyNumberFormat="1" applyFont="1" applyBorder="1" applyAlignment="1">
      <alignment horizontal="center" vertical="center"/>
    </xf>
    <xf numFmtId="0" fontId="62" fillId="0" borderId="439" xfId="4" applyBorder="1" applyAlignment="1">
      <alignment horizontal="center" vertical="center"/>
    </xf>
    <xf numFmtId="0" fontId="62" fillId="0" borderId="316" xfId="4" applyBorder="1" applyAlignment="1">
      <alignment vertical="center"/>
    </xf>
    <xf numFmtId="3" fontId="17" fillId="0" borderId="0" xfId="4" applyNumberFormat="1" applyFont="1" applyAlignment="1">
      <alignment horizontal="center" vertical="center"/>
    </xf>
    <xf numFmtId="0" fontId="62" fillId="0" borderId="289" xfId="4" applyBorder="1" applyAlignment="1">
      <alignment vertical="center"/>
    </xf>
    <xf numFmtId="0" fontId="6" fillId="0" borderId="475" xfId="26" applyFont="1" applyBorder="1" applyAlignment="1">
      <alignment vertical="center"/>
    </xf>
    <xf numFmtId="0" fontId="6" fillId="0" borderId="392" xfId="26" applyFont="1" applyBorder="1" applyAlignment="1">
      <alignment vertical="center"/>
    </xf>
    <xf numFmtId="0" fontId="7" fillId="0" borderId="392" xfId="26" applyFont="1" applyBorder="1" applyAlignment="1">
      <alignment vertical="center"/>
    </xf>
    <xf numFmtId="0" fontId="6" fillId="0" borderId="393" xfId="26" applyFont="1" applyBorder="1" applyAlignment="1">
      <alignment vertical="center"/>
    </xf>
    <xf numFmtId="0" fontId="6" fillId="12" borderId="475" xfId="26" applyFont="1" applyFill="1" applyBorder="1" applyAlignment="1">
      <alignment vertical="center"/>
    </xf>
    <xf numFmtId="0" fontId="6" fillId="12" borderId="392" xfId="26" applyFont="1" applyFill="1" applyBorder="1" applyAlignment="1">
      <alignment vertical="center"/>
    </xf>
    <xf numFmtId="0" fontId="6" fillId="12" borderId="393" xfId="26" applyFont="1" applyFill="1" applyBorder="1" applyAlignment="1">
      <alignment vertical="center"/>
    </xf>
    <xf numFmtId="0" fontId="6" fillId="0" borderId="13" xfId="26" applyFont="1" applyBorder="1" applyAlignment="1">
      <alignment vertical="center"/>
    </xf>
    <xf numFmtId="0" fontId="7" fillId="0" borderId="13" xfId="26" applyFont="1" applyBorder="1" applyAlignment="1">
      <alignment horizontal="center" vertical="center"/>
    </xf>
    <xf numFmtId="0" fontId="8" fillId="0" borderId="0" xfId="26" applyFont="1" applyAlignment="1">
      <alignment horizontal="center" vertical="center"/>
    </xf>
    <xf numFmtId="0" fontId="8" fillId="0" borderId="13" xfId="26" applyFont="1" applyBorder="1" applyAlignment="1">
      <alignment horizontal="center" vertical="center"/>
    </xf>
    <xf numFmtId="0" fontId="6" fillId="0" borderId="465" xfId="26" applyFont="1" applyBorder="1" applyAlignment="1">
      <alignment vertical="center"/>
    </xf>
    <xf numFmtId="0" fontId="6" fillId="0" borderId="440" xfId="26" applyFont="1" applyBorder="1" applyAlignment="1">
      <alignment vertical="center"/>
    </xf>
    <xf numFmtId="0" fontId="8" fillId="0" borderId="439" xfId="26" applyFont="1" applyBorder="1" applyAlignment="1">
      <alignment horizontal="center" vertical="center"/>
    </xf>
    <xf numFmtId="0" fontId="8" fillId="0" borderId="440" xfId="26" applyFont="1" applyBorder="1" applyAlignment="1">
      <alignment horizontal="center" vertical="center"/>
    </xf>
    <xf numFmtId="0" fontId="6" fillId="12" borderId="13" xfId="26" applyFont="1" applyFill="1" applyBorder="1" applyAlignment="1">
      <alignment vertical="center"/>
    </xf>
    <xf numFmtId="0" fontId="7" fillId="0" borderId="465" xfId="26" applyFont="1" applyBorder="1" applyAlignment="1">
      <alignment vertical="center"/>
    </xf>
    <xf numFmtId="0" fontId="6" fillId="12" borderId="0" xfId="26" applyFont="1" applyFill="1" applyAlignment="1">
      <alignment horizontal="right" vertical="center"/>
    </xf>
    <xf numFmtId="0" fontId="6" fillId="12" borderId="13" xfId="26" applyFont="1" applyFill="1" applyBorder="1" applyAlignment="1">
      <alignment horizontal="right" vertical="center"/>
    </xf>
    <xf numFmtId="0" fontId="4" fillId="0" borderId="289" xfId="4" applyFont="1" applyBorder="1" applyAlignment="1">
      <alignment vertical="center"/>
    </xf>
    <xf numFmtId="0" fontId="6" fillId="0" borderId="294" xfId="26" applyFont="1" applyBorder="1" applyAlignment="1">
      <alignment horizontal="right" vertical="center"/>
    </xf>
    <xf numFmtId="0" fontId="7" fillId="0" borderId="296" xfId="26" applyFont="1" applyBorder="1" applyAlignment="1">
      <alignment horizontal="right" vertical="center"/>
    </xf>
    <xf numFmtId="0" fontId="7" fillId="0" borderId="43" xfId="26" applyFont="1" applyBorder="1" applyAlignment="1">
      <alignment horizontal="right" vertical="center"/>
    </xf>
    <xf numFmtId="0" fontId="7" fillId="0" borderId="289" xfId="26" applyFont="1" applyBorder="1" applyAlignment="1">
      <alignment vertical="center"/>
    </xf>
    <xf numFmtId="0" fontId="103" fillId="0" borderId="0" xfId="4" applyFont="1" applyAlignment="1">
      <alignment horizontal="center" vertical="center"/>
    </xf>
    <xf numFmtId="0" fontId="8" fillId="0" borderId="0" xfId="25" applyFont="1" applyAlignment="1">
      <alignment vertical="center"/>
    </xf>
    <xf numFmtId="0" fontId="17" fillId="0" borderId="289" xfId="4" applyFont="1" applyBorder="1" applyAlignment="1">
      <alignment vertical="center"/>
    </xf>
    <xf numFmtId="0" fontId="47" fillId="0" borderId="0" xfId="4" applyFont="1" applyAlignment="1" applyProtection="1">
      <alignment vertical="center"/>
      <protection locked="0"/>
    </xf>
    <xf numFmtId="0" fontId="103" fillId="0" borderId="0" xfId="4" applyFont="1" applyAlignment="1">
      <alignment vertical="center"/>
    </xf>
    <xf numFmtId="0" fontId="6" fillId="0" borderId="131" xfId="26" applyFont="1" applyBorder="1" applyAlignment="1">
      <alignment horizontal="right" vertical="center"/>
    </xf>
    <xf numFmtId="0" fontId="8" fillId="0" borderId="439" xfId="25" applyFont="1" applyBorder="1" applyAlignment="1">
      <alignment vertical="center"/>
    </xf>
    <xf numFmtId="0" fontId="6" fillId="0" borderId="439" xfId="28" applyFont="1" applyBorder="1" applyAlignment="1">
      <alignment vertical="center"/>
    </xf>
    <xf numFmtId="0" fontId="103" fillId="0" borderId="439" xfId="4" applyFont="1" applyBorder="1" applyAlignment="1">
      <alignment horizontal="center" vertical="center"/>
    </xf>
    <xf numFmtId="0" fontId="5" fillId="0" borderId="439" xfId="4" applyFont="1" applyBorder="1" applyAlignment="1">
      <alignment vertical="center"/>
    </xf>
    <xf numFmtId="0" fontId="6" fillId="0" borderId="316" xfId="26" applyFont="1" applyBorder="1" applyAlignment="1">
      <alignment vertical="center"/>
    </xf>
    <xf numFmtId="0" fontId="15" fillId="0" borderId="0" xfId="4" applyFont="1" applyAlignment="1" applyProtection="1">
      <alignment vertical="center"/>
      <protection locked="0"/>
    </xf>
    <xf numFmtId="0" fontId="4" fillId="0" borderId="296" xfId="4" applyFont="1" applyBorder="1" applyAlignment="1">
      <alignment vertical="center"/>
    </xf>
    <xf numFmtId="0" fontId="6" fillId="0" borderId="466" xfId="26" applyFont="1" applyBorder="1" applyAlignment="1">
      <alignment horizontal="right" vertical="center"/>
    </xf>
    <xf numFmtId="0" fontId="6" fillId="0" borderId="141" xfId="26" applyFont="1" applyBorder="1" applyAlignment="1">
      <alignment vertical="center"/>
    </xf>
    <xf numFmtId="0" fontId="6" fillId="0" borderId="467" xfId="26" applyFont="1" applyBorder="1" applyAlignment="1">
      <alignment vertical="center"/>
    </xf>
    <xf numFmtId="0" fontId="120" fillId="0" borderId="0" xfId="4" applyFont="1" applyAlignment="1" applyProtection="1">
      <alignment vertical="center"/>
      <protection locked="0"/>
    </xf>
    <xf numFmtId="0" fontId="8" fillId="0" borderId="0" xfId="25" applyFont="1" applyAlignment="1">
      <alignment horizontal="center" vertical="center"/>
    </xf>
    <xf numFmtId="0" fontId="6" fillId="0" borderId="466" xfId="26" applyFont="1" applyBorder="1" applyAlignment="1">
      <alignment vertical="center"/>
    </xf>
    <xf numFmtId="0" fontId="6" fillId="0" borderId="43" xfId="26" applyFont="1" applyBorder="1" applyAlignment="1">
      <alignment vertical="center"/>
    </xf>
    <xf numFmtId="0" fontId="6" fillId="0" borderId="141" xfId="26" applyFont="1" applyBorder="1" applyAlignment="1">
      <alignment horizontal="right" vertical="center"/>
    </xf>
    <xf numFmtId="0" fontId="8" fillId="0" borderId="141" xfId="26" applyFont="1" applyBorder="1" applyAlignment="1">
      <alignment vertical="center"/>
    </xf>
    <xf numFmtId="0" fontId="8" fillId="0" borderId="141" xfId="25" applyFont="1" applyBorder="1" applyAlignment="1">
      <alignment vertical="center"/>
    </xf>
    <xf numFmtId="0" fontId="6" fillId="0" borderId="141" xfId="28" applyFont="1" applyBorder="1" applyAlignment="1">
      <alignment vertical="center"/>
    </xf>
    <xf numFmtId="0" fontId="103" fillId="0" borderId="141" xfId="4" applyFont="1" applyBorder="1" applyAlignment="1">
      <alignment horizontal="center" vertical="center"/>
    </xf>
    <xf numFmtId="0" fontId="5" fillId="0" borderId="141" xfId="4" applyFont="1" applyBorder="1" applyAlignment="1">
      <alignment vertical="center"/>
    </xf>
    <xf numFmtId="0" fontId="62" fillId="0" borderId="141" xfId="4" applyBorder="1" applyAlignment="1">
      <alignment vertical="center"/>
    </xf>
    <xf numFmtId="0" fontId="6" fillId="0" borderId="0" xfId="4" applyFont="1" applyAlignment="1">
      <alignment vertical="center" wrapText="1"/>
    </xf>
    <xf numFmtId="0" fontId="8" fillId="0" borderId="0" xfId="4" applyFont="1" applyAlignment="1">
      <alignment vertical="center" wrapText="1"/>
    </xf>
    <xf numFmtId="0" fontId="12" fillId="0" borderId="0" xfId="26" applyFont="1" applyAlignment="1">
      <alignment vertical="center"/>
    </xf>
    <xf numFmtId="0" fontId="7" fillId="0" borderId="0" xfId="28" applyFont="1" applyAlignment="1">
      <alignment horizontal="right" vertical="center"/>
    </xf>
    <xf numFmtId="0" fontId="7" fillId="0" borderId="0" xfId="28" applyFont="1" applyAlignment="1">
      <alignment vertical="center"/>
    </xf>
    <xf numFmtId="0" fontId="7" fillId="0" borderId="43" xfId="28" applyFont="1" applyBorder="1" applyAlignment="1">
      <alignment horizontal="right" vertical="center"/>
    </xf>
    <xf numFmtId="0" fontId="7" fillId="0" borderId="131" xfId="4" applyFont="1" applyBorder="1" applyAlignment="1">
      <alignment horizontal="right" vertical="center"/>
    </xf>
    <xf numFmtId="0" fontId="8" fillId="0" borderId="439" xfId="4" applyFont="1" applyBorder="1" applyAlignment="1" applyProtection="1">
      <alignment vertical="center"/>
      <protection locked="0"/>
    </xf>
    <xf numFmtId="0" fontId="7" fillId="0" borderId="439" xfId="4" applyFont="1" applyBorder="1" applyAlignment="1">
      <alignment horizontal="left" vertical="center" wrapText="1"/>
    </xf>
    <xf numFmtId="0" fontId="8" fillId="0" borderId="439" xfId="4" applyFont="1" applyBorder="1" applyAlignment="1">
      <alignment vertical="center"/>
    </xf>
    <xf numFmtId="0" fontId="7" fillId="0" borderId="439" xfId="26" applyFont="1" applyBorder="1" applyAlignment="1">
      <alignment horizontal="center" vertical="center"/>
    </xf>
    <xf numFmtId="0" fontId="41" fillId="0" borderId="0" xfId="4" applyFont="1" applyAlignment="1">
      <alignment horizontal="left" vertical="center" readingOrder="2"/>
    </xf>
    <xf numFmtId="0" fontId="3" fillId="0" borderId="439" xfId="4" applyFont="1" applyBorder="1" applyAlignment="1">
      <alignment vertical="center"/>
    </xf>
    <xf numFmtId="0" fontId="12" fillId="0" borderId="439" xfId="26" applyFont="1" applyBorder="1" applyAlignment="1">
      <alignment vertical="center"/>
    </xf>
    <xf numFmtId="0" fontId="26" fillId="0" borderId="439" xfId="4" applyFont="1" applyBorder="1" applyAlignment="1">
      <alignment horizontal="left" vertical="center" readingOrder="2"/>
    </xf>
    <xf numFmtId="0" fontId="10" fillId="0" borderId="439" xfId="4" applyFont="1" applyBorder="1" applyAlignment="1">
      <alignment vertical="center"/>
    </xf>
    <xf numFmtId="0" fontId="24" fillId="0" borderId="439" xfId="26" applyFont="1" applyBorder="1" applyAlignment="1">
      <alignment vertical="center"/>
    </xf>
    <xf numFmtId="0" fontId="6" fillId="0" borderId="289" xfId="25" applyFont="1" applyBorder="1" applyAlignment="1">
      <alignment vertical="center"/>
    </xf>
    <xf numFmtId="0" fontId="6" fillId="0" borderId="439" xfId="4" applyFont="1" applyBorder="1" applyAlignment="1">
      <alignment horizontal="center"/>
    </xf>
    <xf numFmtId="0" fontId="8" fillId="0" borderId="439" xfId="4" applyFont="1" applyBorder="1" applyAlignment="1" applyProtection="1">
      <alignment vertical="center" wrapText="1"/>
      <protection locked="0"/>
    </xf>
    <xf numFmtId="0" fontId="4" fillId="0" borderId="0" xfId="4" applyFont="1" applyAlignment="1">
      <alignment horizontal="left" vertical="center" wrapText="1"/>
    </xf>
    <xf numFmtId="0" fontId="8" fillId="0" borderId="289" xfId="4" applyFont="1" applyBorder="1" applyAlignment="1" applyProtection="1">
      <alignment vertical="center"/>
      <protection locked="0"/>
    </xf>
    <xf numFmtId="0" fontId="7" fillId="0" borderId="294" xfId="4" applyFont="1" applyBorder="1" applyAlignment="1">
      <alignment horizontal="right" vertical="center"/>
    </xf>
    <xf numFmtId="0" fontId="102" fillId="0" borderId="296" xfId="4" applyFont="1" applyBorder="1" applyAlignment="1">
      <alignment vertical="center"/>
    </xf>
    <xf numFmtId="0" fontId="5" fillId="0" borderId="0" xfId="4" applyFont="1" applyAlignment="1">
      <alignment horizontal="center"/>
    </xf>
    <xf numFmtId="0" fontId="5" fillId="0" borderId="289" xfId="4" applyFont="1" applyBorder="1" applyAlignment="1">
      <alignment horizontal="center"/>
    </xf>
    <xf numFmtId="0" fontId="62" fillId="4" borderId="289" xfId="4" applyFill="1" applyBorder="1" applyAlignment="1">
      <alignment horizontal="center"/>
    </xf>
    <xf numFmtId="0" fontId="7" fillId="0" borderId="289" xfId="25" applyFont="1" applyBorder="1"/>
    <xf numFmtId="0" fontId="6" fillId="0" borderId="289" xfId="25" applyFont="1" applyBorder="1"/>
    <xf numFmtId="0" fontId="8" fillId="0" borderId="0" xfId="25" applyFont="1" applyAlignment="1">
      <alignment horizontal="left"/>
    </xf>
    <xf numFmtId="0" fontId="6" fillId="0" borderId="131" xfId="4" applyFont="1" applyBorder="1"/>
    <xf numFmtId="0" fontId="7" fillId="0" borderId="439" xfId="28" applyFont="1" applyBorder="1"/>
    <xf numFmtId="0" fontId="6" fillId="0" borderId="439" xfId="25" applyFont="1" applyBorder="1" applyAlignment="1">
      <alignment horizontal="right"/>
    </xf>
    <xf numFmtId="0" fontId="8" fillId="0" borderId="439" xfId="25" applyFont="1" applyBorder="1" applyAlignment="1">
      <alignment vertical="top"/>
    </xf>
    <xf numFmtId="0" fontId="6" fillId="0" borderId="439" xfId="25" applyFont="1" applyBorder="1"/>
    <xf numFmtId="0" fontId="6" fillId="0" borderId="439" xfId="28" applyFont="1" applyBorder="1"/>
    <xf numFmtId="0" fontId="102" fillId="0" borderId="439" xfId="4" applyFont="1" applyBorder="1" applyAlignment="1">
      <alignment horizontal="center" vertical="center"/>
    </xf>
    <xf numFmtId="0" fontId="6" fillId="0" borderId="316" xfId="4" applyFont="1" applyBorder="1"/>
    <xf numFmtId="0" fontId="7" fillId="0" borderId="439" xfId="4" applyFont="1" applyBorder="1" applyAlignment="1">
      <alignment horizontal="center" vertical="center" wrapText="1"/>
    </xf>
    <xf numFmtId="0" fontId="8" fillId="0" borderId="439" xfId="4" applyFont="1" applyBorder="1" applyProtection="1">
      <protection locked="0"/>
    </xf>
    <xf numFmtId="0" fontId="7" fillId="0" borderId="439" xfId="4" applyFont="1" applyBorder="1" applyAlignment="1">
      <alignment horizontal="left" vertical="top" wrapText="1"/>
    </xf>
    <xf numFmtId="0" fontId="8" fillId="0" borderId="439" xfId="4" applyFont="1" applyBorder="1"/>
    <xf numFmtId="0" fontId="6" fillId="0" borderId="289" xfId="4" applyFont="1" applyBorder="1" applyAlignment="1">
      <alignment horizontal="left" vertical="center"/>
    </xf>
    <xf numFmtId="0" fontId="7" fillId="0" borderId="295" xfId="28" applyFont="1" applyBorder="1"/>
    <xf numFmtId="0" fontId="6" fillId="0" borderId="295" xfId="25" applyFont="1" applyBorder="1" applyAlignment="1">
      <alignment horizontal="right"/>
    </xf>
    <xf numFmtId="0" fontId="8" fillId="0" borderId="295" xfId="25" applyFont="1" applyBorder="1" applyAlignment="1">
      <alignment vertical="top"/>
    </xf>
    <xf numFmtId="0" fontId="6" fillId="0" borderId="295" xfId="25" applyFont="1" applyBorder="1"/>
    <xf numFmtId="0" fontId="6" fillId="0" borderId="295" xfId="28" applyFont="1" applyBorder="1"/>
    <xf numFmtId="0" fontId="7" fillId="0" borderId="295" xfId="25" applyFont="1" applyBorder="1" applyAlignment="1">
      <alignment vertical="center"/>
    </xf>
    <xf numFmtId="0" fontId="6" fillId="0" borderId="296" xfId="4" applyFont="1" applyBorder="1" applyAlignment="1">
      <alignment horizontal="left" vertical="center"/>
    </xf>
    <xf numFmtId="0" fontId="7" fillId="0" borderId="141" xfId="28" applyFont="1" applyBorder="1"/>
    <xf numFmtId="0" fontId="6" fillId="0" borderId="141" xfId="25" applyFont="1" applyBorder="1" applyAlignment="1">
      <alignment horizontal="right"/>
    </xf>
    <xf numFmtId="0" fontId="8" fillId="0" borderId="141" xfId="25" applyFont="1" applyBorder="1" applyAlignment="1">
      <alignment vertical="top"/>
    </xf>
    <xf numFmtId="0" fontId="6" fillId="0" borderId="141" xfId="25" applyFont="1" applyBorder="1"/>
    <xf numFmtId="0" fontId="6" fillId="0" borderId="141" xfId="28" applyFont="1" applyBorder="1"/>
    <xf numFmtId="0" fontId="7" fillId="0" borderId="141" xfId="25" applyFont="1" applyBorder="1" applyAlignment="1">
      <alignment vertical="center"/>
    </xf>
    <xf numFmtId="0" fontId="6" fillId="0" borderId="141" xfId="4" applyFont="1" applyBorder="1" applyAlignment="1">
      <alignment horizontal="left" vertical="center"/>
    </xf>
    <xf numFmtId="0" fontId="7" fillId="0" borderId="466" xfId="4" applyFont="1" applyBorder="1"/>
    <xf numFmtId="0" fontId="7" fillId="0" borderId="141" xfId="4" applyFont="1" applyBorder="1" applyAlignment="1">
      <alignment horizontal="left" vertical="center"/>
    </xf>
    <xf numFmtId="0" fontId="6" fillId="0" borderId="467" xfId="4" applyFont="1" applyBorder="1"/>
    <xf numFmtId="0" fontId="5" fillId="0" borderId="0" xfId="4" applyFont="1" applyAlignment="1">
      <alignment horizontal="right"/>
    </xf>
    <xf numFmtId="0" fontId="10" fillId="0" borderId="439" xfId="4" applyFont="1" applyBorder="1" applyAlignment="1">
      <alignment horizontal="center" vertical="center"/>
    </xf>
    <xf numFmtId="0" fontId="5" fillId="0" borderId="316" xfId="4" applyFont="1" applyBorder="1" applyAlignment="1">
      <alignment horizontal="left" vertical="center"/>
    </xf>
    <xf numFmtId="0" fontId="8" fillId="0" borderId="0" xfId="25" applyFont="1" applyAlignment="1">
      <alignment horizontal="center"/>
    </xf>
    <xf numFmtId="0" fontId="7" fillId="0" borderId="439" xfId="25" applyFont="1" applyBorder="1" applyAlignment="1">
      <alignment horizontal="center"/>
    </xf>
    <xf numFmtId="0" fontId="7" fillId="0" borderId="439" xfId="25" applyFont="1" applyBorder="1" applyAlignment="1">
      <alignment horizontal="center" vertical="center"/>
    </xf>
    <xf numFmtId="0" fontId="4" fillId="0" borderId="439" xfId="4" applyFont="1" applyBorder="1" applyAlignment="1">
      <alignment vertical="center"/>
    </xf>
    <xf numFmtId="0" fontId="4" fillId="0" borderId="316" xfId="4" applyFont="1" applyBorder="1" applyAlignment="1">
      <alignment vertical="center"/>
    </xf>
    <xf numFmtId="0" fontId="4" fillId="0" borderId="289" xfId="4" applyFont="1" applyBorder="1"/>
    <xf numFmtId="0" fontId="23" fillId="0" borderId="289" xfId="4" applyFont="1" applyBorder="1"/>
    <xf numFmtId="0" fontId="7" fillId="0" borderId="0" xfId="30" applyFont="1"/>
    <xf numFmtId="0" fontId="8" fillId="0" borderId="0" xfId="30" applyFont="1"/>
    <xf numFmtId="0" fontId="8" fillId="0" borderId="0" xfId="30" applyFont="1" applyAlignment="1">
      <alignment vertical="top"/>
    </xf>
    <xf numFmtId="0" fontId="62" fillId="5" borderId="0" xfId="4" applyFill="1" applyAlignment="1">
      <alignment horizontal="center"/>
    </xf>
    <xf numFmtId="0" fontId="3" fillId="4" borderId="0" xfId="4" applyFont="1" applyFill="1" applyAlignment="1">
      <alignment horizontal="left"/>
    </xf>
    <xf numFmtId="2" fontId="7" fillId="0" borderId="0" xfId="4" applyNumberFormat="1" applyFont="1" applyAlignment="1">
      <alignment horizontal="left" vertical="center"/>
    </xf>
    <xf numFmtId="0" fontId="7" fillId="0" borderId="439" xfId="4" applyFont="1" applyBorder="1" applyAlignment="1" applyProtection="1">
      <alignment vertical="center" wrapText="1"/>
      <protection locked="0"/>
    </xf>
    <xf numFmtId="0" fontId="7" fillId="0" borderId="439" xfId="4" applyFont="1" applyBorder="1" applyAlignment="1">
      <alignment horizontal="center" vertical="top" wrapText="1"/>
    </xf>
    <xf numFmtId="0" fontId="8" fillId="0" borderId="0" xfId="30" applyFont="1" applyAlignment="1">
      <alignment vertical="top" wrapText="1"/>
    </xf>
    <xf numFmtId="0" fontId="8" fillId="0" borderId="439" xfId="4" applyFont="1" applyBorder="1" applyAlignment="1">
      <alignment horizontal="center" vertical="center" wrapText="1"/>
    </xf>
    <xf numFmtId="0" fontId="6" fillId="0" borderId="439" xfId="4" applyFont="1" applyBorder="1" applyAlignment="1">
      <alignment horizontal="center" vertical="center"/>
    </xf>
    <xf numFmtId="0" fontId="8" fillId="0" borderId="439" xfId="4" applyFont="1" applyBorder="1" applyAlignment="1">
      <alignment vertical="top"/>
    </xf>
    <xf numFmtId="0" fontId="7" fillId="0" borderId="392" xfId="4" applyFont="1" applyBorder="1" applyAlignment="1">
      <alignment vertical="center"/>
    </xf>
    <xf numFmtId="0" fontId="7" fillId="0" borderId="0" xfId="31" quotePrefix="1" applyFont="1" applyAlignment="1">
      <alignment vertical="center"/>
    </xf>
    <xf numFmtId="0" fontId="6" fillId="0" borderId="392" xfId="4" applyFont="1" applyBorder="1"/>
    <xf numFmtId="0" fontId="6" fillId="0" borderId="0" xfId="30" applyFont="1"/>
    <xf numFmtId="0" fontId="7" fillId="0" borderId="0" xfId="31" applyFont="1" applyAlignment="1">
      <alignment vertical="center"/>
    </xf>
    <xf numFmtId="0" fontId="7" fillId="0" borderId="0" xfId="30" applyFont="1" applyAlignment="1">
      <alignment vertical="center"/>
    </xf>
    <xf numFmtId="0" fontId="7" fillId="0" borderId="0" xfId="31" applyFont="1" applyAlignment="1">
      <alignment horizontal="right" vertical="center"/>
    </xf>
    <xf numFmtId="0" fontId="8" fillId="0" borderId="0" xfId="30" applyFont="1" applyAlignment="1">
      <alignment horizontal="left" vertical="top"/>
    </xf>
    <xf numFmtId="0" fontId="8" fillId="0" borderId="0" xfId="31" applyFont="1" applyAlignment="1">
      <alignment vertical="center" wrapText="1"/>
    </xf>
    <xf numFmtId="49" fontId="8" fillId="0" borderId="0" xfId="31" applyNumberFormat="1" applyFont="1" applyAlignment="1">
      <alignment vertical="center"/>
    </xf>
    <xf numFmtId="0" fontId="7" fillId="0" borderId="0" xfId="30" applyFont="1" applyAlignment="1">
      <alignment horizontal="left" vertical="center"/>
    </xf>
    <xf numFmtId="0" fontId="6" fillId="0" borderId="0" xfId="30" applyFont="1" applyAlignment="1">
      <alignment horizontal="center" vertical="center"/>
    </xf>
    <xf numFmtId="0" fontId="6" fillId="0" borderId="0" xfId="30" applyFont="1" applyAlignment="1">
      <alignment horizontal="right" vertical="center"/>
    </xf>
    <xf numFmtId="0" fontId="7" fillId="0" borderId="0" xfId="31" applyFont="1" applyAlignment="1">
      <alignment horizontal="left"/>
    </xf>
    <xf numFmtId="49" fontId="7" fillId="0" borderId="0" xfId="31" applyNumberFormat="1" applyFont="1" applyAlignment="1">
      <alignment horizontal="center"/>
    </xf>
    <xf numFmtId="0" fontId="7" fillId="0" borderId="0" xfId="31" applyFont="1" applyAlignment="1">
      <alignment horizontal="right"/>
    </xf>
    <xf numFmtId="0" fontId="7" fillId="0" borderId="0" xfId="31" applyFont="1"/>
    <xf numFmtId="0" fontId="7" fillId="0" borderId="0" xfId="31" applyFont="1" applyAlignment="1">
      <alignment horizontal="center" vertical="center"/>
    </xf>
    <xf numFmtId="0" fontId="6" fillId="0" borderId="0" xfId="30" applyFont="1" applyAlignment="1">
      <alignment vertical="top"/>
    </xf>
    <xf numFmtId="0" fontId="6" fillId="0" borderId="0" xfId="30" applyFont="1" applyAlignment="1">
      <alignment horizontal="center"/>
    </xf>
    <xf numFmtId="0" fontId="6" fillId="0" borderId="0" xfId="30" applyFont="1" applyAlignment="1">
      <alignment horizontal="right"/>
    </xf>
    <xf numFmtId="0" fontId="7" fillId="0" borderId="0" xfId="30" applyFont="1" applyAlignment="1">
      <alignment horizontal="left"/>
    </xf>
    <xf numFmtId="49" fontId="7" fillId="0" borderId="0" xfId="31" applyNumberFormat="1" applyFont="1" applyAlignment="1">
      <alignment horizontal="center" vertical="center"/>
    </xf>
    <xf numFmtId="0" fontId="7" fillId="0" borderId="0" xfId="31" applyFont="1" applyAlignment="1">
      <alignment vertical="top"/>
    </xf>
    <xf numFmtId="49" fontId="7" fillId="0" borderId="0" xfId="31" applyNumberFormat="1" applyFont="1" applyAlignment="1">
      <alignment horizontal="center" vertical="top"/>
    </xf>
    <xf numFmtId="0" fontId="7" fillId="0" borderId="0" xfId="31" applyFont="1" applyAlignment="1">
      <alignment horizontal="right" vertical="top"/>
    </xf>
    <xf numFmtId="0" fontId="6" fillId="0" borderId="0" xfId="31" applyFont="1" applyAlignment="1">
      <alignment vertical="top"/>
    </xf>
    <xf numFmtId="0" fontId="6" fillId="0" borderId="0" xfId="30" applyFont="1" applyAlignment="1">
      <alignment horizontal="right" vertical="top"/>
    </xf>
    <xf numFmtId="0" fontId="6" fillId="0" borderId="0" xfId="31" applyFont="1" applyAlignment="1">
      <alignment vertical="center"/>
    </xf>
    <xf numFmtId="49" fontId="7" fillId="0" borderId="0" xfId="31" applyNumberFormat="1" applyFont="1" applyAlignment="1">
      <alignment vertical="center"/>
    </xf>
    <xf numFmtId="0" fontId="101" fillId="0" borderId="0" xfId="30" applyFont="1"/>
    <xf numFmtId="0" fontId="100" fillId="0" borderId="0" xfId="31" applyFont="1" applyAlignment="1">
      <alignment vertical="center"/>
    </xf>
    <xf numFmtId="0" fontId="6" fillId="0" borderId="466" xfId="4" applyFont="1" applyBorder="1"/>
    <xf numFmtId="0" fontId="8" fillId="0" borderId="141" xfId="4" applyFont="1" applyBorder="1"/>
    <xf numFmtId="0" fontId="7" fillId="0" borderId="141" xfId="4" applyFont="1" applyBorder="1" applyAlignment="1" applyProtection="1">
      <alignment vertical="center" wrapText="1"/>
      <protection locked="0"/>
    </xf>
    <xf numFmtId="0" fontId="8" fillId="0" borderId="141" xfId="4" applyFont="1" applyBorder="1" applyProtection="1">
      <protection locked="0"/>
    </xf>
    <xf numFmtId="0" fontId="7" fillId="0" borderId="0" xfId="4" applyFont="1" applyAlignment="1" applyProtection="1">
      <alignment horizontal="right" vertical="center"/>
      <protection locked="0"/>
    </xf>
    <xf numFmtId="0" fontId="7" fillId="0" borderId="0" xfId="30" quotePrefix="1" applyFont="1" applyAlignment="1">
      <alignment vertical="top"/>
    </xf>
    <xf numFmtId="0" fontId="7" fillId="0" borderId="0" xfId="30" applyFont="1" applyAlignment="1">
      <alignment vertical="top"/>
    </xf>
    <xf numFmtId="0" fontId="123" fillId="0" borderId="0" xfId="30" applyFont="1"/>
    <xf numFmtId="0" fontId="124" fillId="0" borderId="0" xfId="30" applyFont="1" applyAlignment="1">
      <alignment vertical="top"/>
    </xf>
    <xf numFmtId="0" fontId="7" fillId="0" borderId="131" xfId="4" applyFont="1" applyBorder="1" applyAlignment="1">
      <alignment horizontal="left"/>
    </xf>
    <xf numFmtId="0" fontId="7" fillId="0" borderId="439" xfId="4" applyFont="1" applyBorder="1" applyAlignment="1">
      <alignment horizontal="left"/>
    </xf>
    <xf numFmtId="0" fontId="6" fillId="0" borderId="439" xfId="4" applyFont="1" applyBorder="1" applyAlignment="1">
      <alignment horizontal="left" vertical="center"/>
    </xf>
    <xf numFmtId="0" fontId="7" fillId="0" borderId="439" xfId="4" applyFont="1" applyBorder="1" applyAlignment="1" applyProtection="1">
      <alignment horizontal="right" vertical="center"/>
      <protection locked="0"/>
    </xf>
    <xf numFmtId="0" fontId="7" fillId="0" borderId="316" xfId="4" applyFont="1" applyBorder="1" applyAlignment="1">
      <alignment horizontal="right"/>
    </xf>
    <xf numFmtId="0" fontId="8" fillId="0" borderId="0" xfId="30" applyFont="1" applyAlignment="1">
      <alignment horizontal="left" vertical="top" wrapText="1"/>
    </xf>
    <xf numFmtId="0" fontId="7" fillId="0" borderId="0" xfId="30" applyFont="1" applyAlignment="1">
      <alignment wrapText="1"/>
    </xf>
    <xf numFmtId="49" fontId="8" fillId="0" borderId="0" xfId="31" applyNumberFormat="1" applyFont="1" applyAlignment="1">
      <alignment vertical="top"/>
    </xf>
    <xf numFmtId="0" fontId="7" fillId="0" borderId="0" xfId="30" applyFont="1" applyAlignment="1">
      <alignment horizontal="left" vertical="top"/>
    </xf>
    <xf numFmtId="0" fontId="7" fillId="0" borderId="0" xfId="31" applyFont="1" applyAlignment="1">
      <alignment horizontal="center" vertical="top"/>
    </xf>
    <xf numFmtId="49" fontId="7" fillId="0" borderId="0" xfId="30" applyNumberFormat="1" applyFont="1" applyAlignment="1">
      <alignment horizontal="left" vertical="top"/>
    </xf>
    <xf numFmtId="49" fontId="7" fillId="0" borderId="0" xfId="30" applyNumberFormat="1" applyFont="1" applyAlignment="1">
      <alignment horizontal="center"/>
    </xf>
    <xf numFmtId="49" fontId="7" fillId="0" borderId="0" xfId="30" applyNumberFormat="1" applyFont="1" applyAlignment="1">
      <alignment horizontal="left"/>
    </xf>
    <xf numFmtId="0" fontId="8" fillId="0" borderId="0" xfId="30" applyFont="1" applyAlignment="1">
      <alignment horizontal="left" vertical="center"/>
    </xf>
    <xf numFmtId="0" fontId="101" fillId="0" borderId="0" xfId="30" applyFont="1" applyAlignment="1">
      <alignment horizontal="center" vertical="center"/>
    </xf>
    <xf numFmtId="49" fontId="7" fillId="0" borderId="0" xfId="31" applyNumberFormat="1" applyFont="1" applyAlignment="1">
      <alignment vertical="top"/>
    </xf>
    <xf numFmtId="0" fontId="7" fillId="0" borderId="0" xfId="30" applyFont="1" applyAlignment="1">
      <alignment horizontal="right"/>
    </xf>
    <xf numFmtId="0" fontId="7" fillId="0" borderId="0" xfId="30" quotePrefix="1" applyFont="1"/>
    <xf numFmtId="0" fontId="101" fillId="0" borderId="0" xfId="30" applyFont="1" applyAlignment="1">
      <alignment vertical="top"/>
    </xf>
    <xf numFmtId="0" fontId="8" fillId="0" borderId="0" xfId="31" applyFont="1" applyAlignment="1">
      <alignment horizontal="left" vertical="top" wrapText="1"/>
    </xf>
    <xf numFmtId="0" fontId="8" fillId="0" borderId="0" xfId="31" applyFont="1" applyAlignment="1">
      <alignment vertical="top"/>
    </xf>
    <xf numFmtId="0" fontId="7" fillId="0" borderId="0" xfId="31" quotePrefix="1" applyFont="1" applyAlignment="1">
      <alignment horizontal="center"/>
    </xf>
    <xf numFmtId="0" fontId="6" fillId="0" borderId="0" xfId="31" applyFont="1"/>
    <xf numFmtId="0" fontId="8" fillId="0" borderId="0" xfId="30" applyFont="1" applyAlignment="1">
      <alignment horizontal="left"/>
    </xf>
    <xf numFmtId="49" fontId="8" fillId="0" borderId="0" xfId="31" applyNumberFormat="1" applyFont="1" applyAlignment="1">
      <alignment horizontal="center" vertical="top"/>
    </xf>
    <xf numFmtId="0" fontId="8" fillId="0" borderId="0" xfId="31" applyFont="1" applyAlignment="1">
      <alignment horizontal="right" vertical="top"/>
    </xf>
    <xf numFmtId="0" fontId="8" fillId="0" borderId="0" xfId="30" applyFont="1" applyAlignment="1">
      <alignment horizontal="right" vertical="top"/>
    </xf>
    <xf numFmtId="0" fontId="8" fillId="0" borderId="0" xfId="31" applyFont="1" applyAlignment="1">
      <alignment horizontal="left" wrapText="1"/>
    </xf>
    <xf numFmtId="0" fontId="8" fillId="0" borderId="0" xfId="31" applyFont="1" applyAlignment="1">
      <alignment vertical="center"/>
    </xf>
    <xf numFmtId="49" fontId="8" fillId="0" borderId="0" xfId="31" applyNumberFormat="1" applyFont="1" applyAlignment="1">
      <alignment horizontal="center" vertical="center"/>
    </xf>
    <xf numFmtId="0" fontId="8" fillId="0" borderId="0" xfId="31" applyFont="1" applyAlignment="1">
      <alignment horizontal="right" vertical="center"/>
    </xf>
    <xf numFmtId="0" fontId="8" fillId="0" borderId="0" xfId="30" applyFont="1" applyAlignment="1">
      <alignment horizontal="center" vertical="center"/>
    </xf>
    <xf numFmtId="0" fontId="8" fillId="0" borderId="0" xfId="30" applyFont="1" applyAlignment="1">
      <alignment horizontal="right" vertical="center"/>
    </xf>
    <xf numFmtId="0" fontId="8" fillId="0" borderId="0" xfId="31" applyFont="1" applyAlignment="1">
      <alignment horizontal="left" vertical="center" wrapText="1"/>
    </xf>
    <xf numFmtId="0" fontId="7" fillId="0" borderId="0" xfId="30" applyFont="1" applyAlignment="1">
      <alignment horizontal="left" wrapText="1"/>
    </xf>
    <xf numFmtId="0" fontId="8" fillId="0" borderId="0" xfId="30" applyFont="1" applyAlignment="1">
      <alignment horizontal="center" vertical="top"/>
    </xf>
    <xf numFmtId="0" fontId="6" fillId="3" borderId="0" xfId="30" applyFont="1" applyFill="1" applyAlignment="1">
      <alignment vertical="center"/>
    </xf>
    <xf numFmtId="0" fontId="7" fillId="3" borderId="0" xfId="31" applyFont="1" applyFill="1" applyAlignment="1">
      <alignment horizontal="center" vertical="center"/>
    </xf>
    <xf numFmtId="0" fontId="122" fillId="0" borderId="0" xfId="4" applyFont="1"/>
    <xf numFmtId="0" fontId="7" fillId="0" borderId="0" xfId="30" quotePrefix="1" applyFont="1" applyAlignment="1">
      <alignment horizontal="right" vertical="center"/>
    </xf>
    <xf numFmtId="49" fontId="7" fillId="0" borderId="0" xfId="30" applyNumberFormat="1" applyFont="1" applyAlignment="1">
      <alignment horizontal="left" vertical="center"/>
    </xf>
    <xf numFmtId="0" fontId="100" fillId="0" borderId="0" xfId="30" applyFont="1" applyAlignment="1">
      <alignment wrapText="1"/>
    </xf>
    <xf numFmtId="49" fontId="7" fillId="0" borderId="0" xfId="30" applyNumberFormat="1" applyFont="1"/>
    <xf numFmtId="0" fontId="6" fillId="0" borderId="439" xfId="30" applyFont="1" applyBorder="1"/>
    <xf numFmtId="0" fontId="7" fillId="0" borderId="439" xfId="31" applyFont="1" applyBorder="1" applyAlignment="1">
      <alignment vertical="center"/>
    </xf>
    <xf numFmtId="0" fontId="7" fillId="0" borderId="439" xfId="30" applyFont="1" applyBorder="1" applyAlignment="1">
      <alignment vertical="top"/>
    </xf>
    <xf numFmtId="0" fontId="8" fillId="0" borderId="0" xfId="30" quotePrefix="1" applyFont="1" applyAlignment="1">
      <alignment vertical="top"/>
    </xf>
    <xf numFmtId="0" fontId="6" fillId="0" borderId="289" xfId="4" applyFont="1" applyBorder="1" applyAlignment="1">
      <alignment horizontal="center"/>
    </xf>
    <xf numFmtId="0" fontId="6" fillId="0" borderId="0" xfId="30" applyFont="1" applyAlignment="1">
      <alignment horizontal="left" vertical="center"/>
    </xf>
    <xf numFmtId="0" fontId="14" fillId="0" borderId="0" xfId="30" applyFont="1" applyAlignment="1">
      <alignment vertical="center"/>
    </xf>
    <xf numFmtId="0" fontId="6" fillId="0" borderId="0" xfId="30" applyFont="1" applyAlignment="1">
      <alignment vertical="center"/>
    </xf>
    <xf numFmtId="0" fontId="6" fillId="0" borderId="0" xfId="30" applyFont="1" applyAlignment="1">
      <alignment wrapText="1"/>
    </xf>
    <xf numFmtId="0" fontId="6" fillId="0" borderId="131" xfId="4" applyFont="1" applyBorder="1" applyAlignment="1">
      <alignment horizontal="center"/>
    </xf>
    <xf numFmtId="0" fontId="6" fillId="0" borderId="316" xfId="4" applyFont="1" applyBorder="1" applyAlignment="1">
      <alignment horizontal="center"/>
    </xf>
    <xf numFmtId="0" fontId="5" fillId="0" borderId="439" xfId="30" applyFont="1" applyBorder="1"/>
    <xf numFmtId="0" fontId="4" fillId="0" borderId="439" xfId="31" applyFont="1" applyBorder="1" applyAlignment="1">
      <alignment vertical="center"/>
    </xf>
    <xf numFmtId="0" fontId="4" fillId="0" borderId="439" xfId="30" applyFont="1" applyBorder="1" applyAlignment="1">
      <alignment vertical="top"/>
    </xf>
    <xf numFmtId="0" fontId="23" fillId="0" borderId="439" xfId="30" applyFont="1" applyBorder="1" applyAlignment="1">
      <alignment vertical="top"/>
    </xf>
    <xf numFmtId="0" fontId="99" fillId="0" borderId="439" xfId="31" applyFont="1" applyBorder="1" applyAlignment="1">
      <alignment horizontal="center" vertical="center"/>
    </xf>
    <xf numFmtId="0" fontId="98" fillId="0" borderId="439" xfId="30" applyFont="1" applyBorder="1"/>
    <xf numFmtId="0" fontId="4" fillId="0" borderId="439" xfId="30" applyFont="1" applyBorder="1"/>
    <xf numFmtId="0" fontId="101" fillId="0" borderId="0" xfId="30" applyFont="1" applyAlignment="1">
      <alignment horizontal="right" vertical="center"/>
    </xf>
    <xf numFmtId="49" fontId="7" fillId="0" borderId="0" xfId="30" applyNumberFormat="1" applyFont="1" applyAlignment="1">
      <alignment horizontal="center" vertical="center"/>
    </xf>
    <xf numFmtId="0" fontId="8" fillId="0" borderId="439" xfId="30" applyFont="1" applyBorder="1"/>
    <xf numFmtId="0" fontId="7" fillId="0" borderId="439" xfId="30" applyFont="1" applyBorder="1" applyAlignment="1">
      <alignment vertical="center"/>
    </xf>
    <xf numFmtId="0" fontId="101" fillId="0" borderId="0" xfId="30" applyFont="1" applyAlignment="1">
      <alignment horizontal="right" wrapText="1"/>
    </xf>
    <xf numFmtId="0" fontId="101" fillId="0" borderId="0" xfId="30" applyFont="1" applyAlignment="1">
      <alignment wrapText="1"/>
    </xf>
    <xf numFmtId="0" fontId="6" fillId="0" borderId="296" xfId="4" applyFont="1" applyBorder="1" applyAlignment="1">
      <alignment horizontal="center"/>
    </xf>
    <xf numFmtId="0" fontId="8" fillId="11" borderId="0" xfId="4" applyFont="1" applyFill="1" applyBorder="1" applyAlignment="1">
      <alignment vertical="top"/>
    </xf>
    <xf numFmtId="0" fontId="62" fillId="3" borderId="0" xfId="4" applyFill="1" applyBorder="1"/>
    <xf numFmtId="0" fontId="11" fillId="3" borderId="0" xfId="4" applyFont="1" applyFill="1" applyBorder="1"/>
    <xf numFmtId="0" fontId="7" fillId="3" borderId="0" xfId="4" applyFont="1" applyFill="1" applyBorder="1" applyAlignment="1">
      <alignment horizontal="left" wrapText="1"/>
    </xf>
    <xf numFmtId="0" fontId="7" fillId="3" borderId="0" xfId="4" quotePrefix="1" applyFont="1" applyFill="1" applyBorder="1" applyAlignment="1">
      <alignment horizontal="center" vertical="center"/>
    </xf>
    <xf numFmtId="0" fontId="62" fillId="3" borderId="0" xfId="4" applyFill="1" applyBorder="1" applyAlignment="1">
      <alignment horizontal="left" vertical="top"/>
    </xf>
    <xf numFmtId="0" fontId="6" fillId="3" borderId="0" xfId="4" applyFont="1" applyFill="1" applyBorder="1"/>
    <xf numFmtId="0" fontId="62" fillId="3" borderId="289" xfId="4" applyFill="1" applyBorder="1"/>
    <xf numFmtId="0" fontId="0" fillId="3" borderId="79" xfId="0" applyFill="1" applyBorder="1"/>
    <xf numFmtId="0" fontId="0" fillId="3" borderId="0" xfId="0" applyFill="1" applyBorder="1"/>
    <xf numFmtId="0" fontId="0" fillId="12" borderId="0" xfId="0" applyFill="1" applyBorder="1"/>
    <xf numFmtId="0" fontId="0" fillId="12" borderId="289" xfId="0" applyFill="1" applyBorder="1"/>
    <xf numFmtId="0" fontId="62" fillId="3" borderId="322" xfId="4" applyFill="1" applyBorder="1"/>
    <xf numFmtId="0" fontId="0" fillId="12" borderId="322" xfId="0" applyFill="1" applyBorder="1"/>
    <xf numFmtId="0" fontId="0" fillId="3" borderId="466" xfId="0" applyFill="1" applyBorder="1"/>
    <xf numFmtId="0" fontId="0" fillId="3" borderId="141" xfId="0" applyFill="1" applyBorder="1"/>
    <xf numFmtId="0" fontId="0" fillId="3" borderId="467" xfId="0" applyFill="1" applyBorder="1"/>
    <xf numFmtId="0" fontId="9" fillId="3" borderId="0" xfId="4" applyFont="1" applyFill="1" applyBorder="1" applyAlignment="1">
      <alignment horizontal="left" indent="1"/>
    </xf>
    <xf numFmtId="0" fontId="86" fillId="3" borderId="0" xfId="0" applyFont="1" applyFill="1" applyBorder="1"/>
    <xf numFmtId="0" fontId="0" fillId="3" borderId="289" xfId="0" applyFill="1" applyBorder="1"/>
    <xf numFmtId="0" fontId="13" fillId="3" borderId="0" xfId="4" applyFont="1" applyFill="1" applyBorder="1" applyAlignment="1">
      <alignment horizontal="left" indent="1"/>
    </xf>
    <xf numFmtId="0" fontId="0" fillId="12" borderId="475" xfId="0" applyFill="1" applyBorder="1"/>
    <xf numFmtId="0" fontId="0" fillId="12" borderId="442" xfId="0" applyFill="1" applyBorder="1"/>
    <xf numFmtId="0" fontId="0" fillId="12" borderId="481" xfId="0" applyFill="1" applyBorder="1"/>
    <xf numFmtId="0" fontId="7" fillId="3" borderId="0" xfId="4" applyFont="1" applyFill="1" applyBorder="1"/>
    <xf numFmtId="0" fontId="7" fillId="3" borderId="0" xfId="0" applyFont="1" applyFill="1" applyBorder="1"/>
    <xf numFmtId="0" fontId="6" fillId="3" borderId="0" xfId="0" applyFont="1" applyFill="1" applyBorder="1"/>
    <xf numFmtId="0" fontId="7" fillId="12" borderId="0" xfId="0" applyFont="1" applyFill="1" applyBorder="1"/>
    <xf numFmtId="0" fontId="7" fillId="3" borderId="0" xfId="0" applyFont="1" applyFill="1" applyBorder="1" applyAlignment="1">
      <alignment horizontal="center" vertical="top" wrapText="1"/>
    </xf>
    <xf numFmtId="0" fontId="6" fillId="3" borderId="0" xfId="0" applyFont="1" applyFill="1" applyBorder="1" applyAlignment="1">
      <alignment vertical="top"/>
    </xf>
    <xf numFmtId="0" fontId="8" fillId="12" borderId="0" xfId="0" applyFont="1" applyFill="1" applyBorder="1"/>
    <xf numFmtId="0" fontId="8" fillId="3" borderId="0" xfId="0" applyFont="1" applyFill="1" applyBorder="1"/>
    <xf numFmtId="0" fontId="6" fillId="3" borderId="0" xfId="4" quotePrefix="1" applyFont="1" applyFill="1" applyBorder="1" applyAlignment="1">
      <alignment horizontal="center" vertical="center"/>
    </xf>
    <xf numFmtId="0" fontId="0" fillId="3" borderId="0" xfId="0" applyFill="1" applyBorder="1" applyAlignment="1">
      <alignment horizontal="center"/>
    </xf>
    <xf numFmtId="0" fontId="6" fillId="3" borderId="0" xfId="0" applyFont="1" applyFill="1" applyBorder="1" applyAlignment="1">
      <alignment wrapText="1"/>
    </xf>
    <xf numFmtId="0" fontId="8" fillId="3" borderId="0" xfId="4" applyFont="1" applyFill="1" applyBorder="1"/>
    <xf numFmtId="0" fontId="7" fillId="3" borderId="0" xfId="4" applyFont="1" applyFill="1" applyBorder="1" applyAlignment="1">
      <alignment vertical="top" wrapText="1"/>
    </xf>
    <xf numFmtId="0" fontId="7" fillId="3" borderId="0" xfId="4" applyFont="1" applyFill="1" applyBorder="1" applyAlignment="1">
      <alignment vertical="top"/>
    </xf>
    <xf numFmtId="0" fontId="6" fillId="3" borderId="0" xfId="0" applyFont="1" applyFill="1" applyBorder="1" applyAlignment="1">
      <alignment vertical="top" wrapText="1"/>
    </xf>
    <xf numFmtId="0" fontId="7" fillId="3" borderId="0" xfId="4" quotePrefix="1" applyFont="1" applyFill="1" applyBorder="1"/>
    <xf numFmtId="0" fontId="7" fillId="3" borderId="0" xfId="0" quotePrefix="1" applyFont="1" applyFill="1" applyBorder="1" applyAlignment="1">
      <alignment horizontal="center"/>
    </xf>
    <xf numFmtId="0" fontId="7" fillId="3" borderId="0" xfId="0" applyFont="1" applyFill="1" applyBorder="1" applyAlignment="1">
      <alignment vertical="top" wrapText="1"/>
    </xf>
    <xf numFmtId="0" fontId="62" fillId="3" borderId="0" xfId="0" applyFont="1" applyFill="1" applyBorder="1" applyAlignment="1">
      <alignment vertical="center"/>
    </xf>
    <xf numFmtId="0" fontId="7" fillId="3" borderId="0" xfId="0" quotePrefix="1" applyFont="1" applyFill="1" applyBorder="1" applyAlignment="1">
      <alignment vertical="center"/>
    </xf>
    <xf numFmtId="0" fontId="7" fillId="3" borderId="0" xfId="0" applyFont="1" applyFill="1" applyBorder="1" applyAlignment="1">
      <alignment vertical="center"/>
    </xf>
    <xf numFmtId="0" fontId="0" fillId="3" borderId="439" xfId="0" applyFill="1" applyBorder="1"/>
    <xf numFmtId="0" fontId="0" fillId="12" borderId="454" xfId="0" applyFill="1" applyBorder="1"/>
    <xf numFmtId="0" fontId="0" fillId="12" borderId="439" xfId="0" applyFill="1" applyBorder="1"/>
    <xf numFmtId="0" fontId="0" fillId="12" borderId="483" xfId="0" applyFill="1" applyBorder="1"/>
    <xf numFmtId="0" fontId="0" fillId="3" borderId="294" xfId="0" applyFill="1" applyBorder="1"/>
    <xf numFmtId="0" fontId="0" fillId="3" borderId="295" xfId="0" applyFill="1" applyBorder="1"/>
    <xf numFmtId="0" fontId="0" fillId="12" borderId="38" xfId="0" applyFill="1" applyBorder="1"/>
    <xf numFmtId="0" fontId="62" fillId="3" borderId="466" xfId="4" applyFill="1" applyBorder="1"/>
    <xf numFmtId="0" fontId="62" fillId="3" borderId="141" xfId="4" applyFill="1" applyBorder="1"/>
    <xf numFmtId="0" fontId="62" fillId="3" borderId="467" xfId="4" applyFill="1" applyBorder="1"/>
    <xf numFmtId="0" fontId="6" fillId="3" borderId="442" xfId="4" applyFont="1" applyFill="1" applyBorder="1"/>
    <xf numFmtId="0" fontId="7" fillId="3" borderId="442" xfId="4" applyFont="1" applyFill="1" applyBorder="1"/>
    <xf numFmtId="0" fontId="8" fillId="3" borderId="442" xfId="4" applyFont="1" applyFill="1" applyBorder="1"/>
    <xf numFmtId="0" fontId="62" fillId="3" borderId="442" xfId="4" applyFill="1" applyBorder="1"/>
    <xf numFmtId="0" fontId="6" fillId="3" borderId="443" xfId="4" applyFont="1" applyFill="1" applyBorder="1"/>
    <xf numFmtId="0" fontId="62" fillId="3" borderId="475" xfId="4" applyFill="1" applyBorder="1"/>
    <xf numFmtId="0" fontId="62" fillId="3" borderId="481" xfId="4" applyFill="1" applyBorder="1"/>
    <xf numFmtId="0" fontId="7" fillId="3" borderId="79" xfId="4" quotePrefix="1" applyFont="1" applyFill="1" applyBorder="1" applyAlignment="1">
      <alignment horizontal="right"/>
    </xf>
    <xf numFmtId="49" fontId="7" fillId="3" borderId="0" xfId="4" applyNumberFormat="1" applyFont="1" applyFill="1" applyBorder="1" applyAlignment="1">
      <alignment horizontal="right"/>
    </xf>
    <xf numFmtId="0" fontId="7" fillId="3" borderId="0" xfId="4" applyFont="1" applyFill="1" applyBorder="1" applyAlignment="1">
      <alignment vertical="center"/>
    </xf>
    <xf numFmtId="0" fontId="62" fillId="3" borderId="0" xfId="4" applyFill="1" applyBorder="1" applyAlignment="1">
      <alignment horizontal="left" vertical="center"/>
    </xf>
    <xf numFmtId="0" fontId="62" fillId="3" borderId="0" xfId="4" applyFill="1" applyBorder="1" applyAlignment="1">
      <alignment vertical="center"/>
    </xf>
    <xf numFmtId="0" fontId="6" fillId="3" borderId="0" xfId="4" applyFont="1" applyFill="1" applyBorder="1" applyAlignment="1">
      <alignment vertical="center"/>
    </xf>
    <xf numFmtId="0" fontId="8" fillId="3" borderId="0" xfId="4" applyFont="1" applyFill="1" applyBorder="1" applyAlignment="1">
      <alignment vertical="center"/>
    </xf>
    <xf numFmtId="0" fontId="62" fillId="3" borderId="439" xfId="4" applyFill="1" applyBorder="1"/>
    <xf numFmtId="0" fontId="11" fillId="3" borderId="439" xfId="4" applyFont="1" applyFill="1" applyBorder="1"/>
    <xf numFmtId="0" fontId="62" fillId="3" borderId="456" xfId="4" applyFill="1" applyBorder="1"/>
    <xf numFmtId="0" fontId="62" fillId="3" borderId="454" xfId="4" applyFill="1" applyBorder="1"/>
    <xf numFmtId="0" fontId="7" fillId="3" borderId="439" xfId="4" applyFont="1" applyFill="1" applyBorder="1" applyAlignment="1">
      <alignment horizontal="left" wrapText="1"/>
    </xf>
    <xf numFmtId="0" fontId="7" fillId="3" borderId="439" xfId="4" quotePrefix="1" applyFont="1" applyFill="1" applyBorder="1" applyAlignment="1">
      <alignment horizontal="center" vertical="center"/>
    </xf>
    <xf numFmtId="0" fontId="62" fillId="3" borderId="439" xfId="4" applyFill="1" applyBorder="1" applyAlignment="1">
      <alignment horizontal="left" vertical="top"/>
    </xf>
    <xf numFmtId="0" fontId="6" fillId="3" borderId="439" xfId="4" applyFont="1" applyFill="1" applyBorder="1"/>
    <xf numFmtId="0" fontId="62" fillId="3" borderId="483" xfId="4" applyFill="1" applyBorder="1"/>
    <xf numFmtId="0" fontId="62" fillId="3" borderId="294" xfId="4" applyFill="1" applyBorder="1"/>
    <xf numFmtId="0" fontId="62" fillId="3" borderId="34" xfId="4" applyFill="1" applyBorder="1"/>
    <xf numFmtId="0" fontId="62" fillId="3" borderId="38" xfId="4" applyFill="1" applyBorder="1"/>
    <xf numFmtId="0" fontId="7" fillId="3" borderId="295" xfId="4" applyFont="1" applyFill="1" applyBorder="1" applyAlignment="1">
      <alignment horizontal="left" wrapText="1"/>
    </xf>
    <xf numFmtId="0" fontId="7" fillId="3" borderId="295" xfId="4" quotePrefix="1" applyFont="1" applyFill="1" applyBorder="1" applyAlignment="1">
      <alignment horizontal="center" vertical="center"/>
    </xf>
    <xf numFmtId="0" fontId="62" fillId="3" borderId="295" xfId="4" applyFill="1" applyBorder="1" applyAlignment="1">
      <alignment horizontal="left" vertical="top"/>
    </xf>
    <xf numFmtId="0" fontId="0" fillId="0" borderId="0" xfId="0" applyBorder="1"/>
    <xf numFmtId="0" fontId="0" fillId="12" borderId="141" xfId="0" applyFill="1" applyBorder="1"/>
    <xf numFmtId="0" fontId="0" fillId="12" borderId="467" xfId="0" applyFill="1" applyBorder="1"/>
    <xf numFmtId="0" fontId="0" fillId="12" borderId="466" xfId="0" applyFill="1" applyBorder="1"/>
    <xf numFmtId="0" fontId="7" fillId="12" borderId="141" xfId="4" applyFont="1" applyFill="1" applyBorder="1" applyAlignment="1">
      <alignment horizontal="center"/>
    </xf>
    <xf numFmtId="0" fontId="7" fillId="12" borderId="141" xfId="4" applyFont="1" applyFill="1" applyBorder="1"/>
    <xf numFmtId="0" fontId="6" fillId="12" borderId="141" xfId="4" applyFont="1" applyFill="1" applyBorder="1"/>
    <xf numFmtId="0" fontId="5" fillId="12" borderId="141" xfId="4" applyFont="1" applyFill="1" applyBorder="1"/>
    <xf numFmtId="0" fontId="8" fillId="12" borderId="141" xfId="4" applyFont="1" applyFill="1" applyBorder="1" applyAlignment="1" applyProtection="1">
      <alignment vertical="center"/>
      <protection locked="0"/>
    </xf>
    <xf numFmtId="0" fontId="6" fillId="12" borderId="141" xfId="4" applyFont="1" applyFill="1" applyBorder="1" applyAlignment="1">
      <alignment horizontal="center"/>
    </xf>
    <xf numFmtId="0" fontId="8" fillId="12" borderId="141" xfId="4" applyFont="1" applyFill="1" applyBorder="1" applyAlignment="1" applyProtection="1">
      <alignment vertical="center" wrapText="1"/>
      <protection locked="0"/>
    </xf>
    <xf numFmtId="0" fontId="7" fillId="12" borderId="141" xfId="25" applyFont="1" applyFill="1" applyBorder="1" applyAlignment="1">
      <alignment horizontal="right" vertical="center"/>
    </xf>
    <xf numFmtId="0" fontId="6" fillId="12" borderId="141" xfId="25" applyFont="1" applyFill="1" applyBorder="1" applyAlignment="1">
      <alignment horizontal="center"/>
    </xf>
    <xf numFmtId="0" fontId="6" fillId="12" borderId="141" xfId="25" applyFont="1" applyFill="1" applyBorder="1" applyAlignment="1">
      <alignment horizontal="left" vertical="center"/>
    </xf>
    <xf numFmtId="0" fontId="7" fillId="12" borderId="141" xfId="0" applyFont="1" applyFill="1" applyBorder="1" applyAlignment="1">
      <alignment horizontal="center"/>
    </xf>
    <xf numFmtId="0" fontId="0" fillId="12" borderId="79" xfId="0" applyFill="1" applyBorder="1"/>
    <xf numFmtId="0" fontId="7" fillId="12" borderId="0" xfId="4" applyFont="1" applyFill="1" applyBorder="1" applyAlignment="1">
      <alignment horizontal="center"/>
    </xf>
    <xf numFmtId="0" fontId="7" fillId="12" borderId="0" xfId="4" applyFont="1" applyFill="1" applyBorder="1"/>
    <xf numFmtId="0" fontId="6" fillId="12" borderId="0" xfId="4" applyFont="1" applyFill="1" applyBorder="1"/>
    <xf numFmtId="0" fontId="5" fillId="12" borderId="0" xfId="4" applyFont="1" applyFill="1" applyBorder="1"/>
    <xf numFmtId="0" fontId="8" fillId="12" borderId="0" xfId="4" applyFont="1" applyFill="1" applyBorder="1" applyAlignment="1" applyProtection="1">
      <alignment vertical="center"/>
      <protection locked="0"/>
    </xf>
    <xf numFmtId="0" fontId="6" fillId="12" borderId="0" xfId="4" applyFont="1" applyFill="1" applyBorder="1" applyAlignment="1">
      <alignment horizontal="center"/>
    </xf>
    <xf numFmtId="0" fontId="8" fillId="12" borderId="0" xfId="4" applyFont="1" applyFill="1" applyBorder="1" applyAlignment="1" applyProtection="1">
      <alignment vertical="center" wrapText="1"/>
      <protection locked="0"/>
    </xf>
    <xf numFmtId="0" fontId="7" fillId="12" borderId="0" xfId="25" applyFont="1" applyFill="1" applyBorder="1" applyAlignment="1">
      <alignment horizontal="right" vertical="center"/>
    </xf>
    <xf numFmtId="0" fontId="6" fillId="12" borderId="0" xfId="25" applyFont="1" applyFill="1" applyBorder="1" applyAlignment="1">
      <alignment horizontal="center"/>
    </xf>
    <xf numFmtId="0" fontId="6" fillId="12" borderId="0" xfId="25" applyFont="1" applyFill="1" applyBorder="1" applyAlignment="1">
      <alignment horizontal="left" vertical="center"/>
    </xf>
    <xf numFmtId="0" fontId="7" fillId="12" borderId="0" xfId="0" applyFont="1" applyFill="1" applyBorder="1" applyAlignment="1">
      <alignment horizontal="center"/>
    </xf>
    <xf numFmtId="0" fontId="8" fillId="12" borderId="0" xfId="4" applyFont="1" applyFill="1" applyBorder="1"/>
    <xf numFmtId="0" fontId="7" fillId="12" borderId="0" xfId="4" applyFont="1" applyFill="1" applyBorder="1" applyAlignment="1" applyProtection="1">
      <alignment horizontal="left" vertical="center"/>
      <protection locked="0"/>
    </xf>
    <xf numFmtId="0" fontId="7" fillId="12" borderId="0" xfId="4" applyFont="1" applyFill="1" applyBorder="1" applyAlignment="1" applyProtection="1">
      <alignment vertical="center"/>
      <protection locked="0"/>
    </xf>
    <xf numFmtId="0" fontId="7" fillId="12" borderId="0" xfId="4" applyFont="1" applyFill="1" applyBorder="1" applyAlignment="1">
      <alignment horizontal="left"/>
    </xf>
    <xf numFmtId="0" fontId="8" fillId="12" borderId="0" xfId="4" applyFont="1" applyFill="1" applyBorder="1" applyAlignment="1" applyProtection="1">
      <alignment horizontal="left" vertical="center"/>
      <protection locked="0"/>
    </xf>
    <xf numFmtId="0" fontId="8" fillId="12" borderId="0" xfId="4" applyFont="1" applyFill="1" applyBorder="1" applyAlignment="1">
      <alignment horizontal="left"/>
    </xf>
    <xf numFmtId="0" fontId="7" fillId="12" borderId="0" xfId="4" quotePrefix="1" applyFont="1" applyFill="1" applyBorder="1" applyAlignment="1" applyProtection="1">
      <alignment vertical="center"/>
      <protection locked="0"/>
    </xf>
    <xf numFmtId="0" fontId="7" fillId="12" borderId="0" xfId="4" quotePrefix="1" applyFont="1" applyFill="1" applyBorder="1" applyAlignment="1" applyProtection="1">
      <alignment horizontal="right" vertical="center" wrapText="1"/>
      <protection locked="0"/>
    </xf>
    <xf numFmtId="0" fontId="7" fillId="12" borderId="0" xfId="4" quotePrefix="1" applyFont="1" applyFill="1" applyBorder="1" applyAlignment="1" applyProtection="1">
      <alignment vertical="center" wrapText="1"/>
      <protection locked="0"/>
    </xf>
    <xf numFmtId="49" fontId="3" fillId="12" borderId="0" xfId="4" applyNumberFormat="1" applyFont="1" applyFill="1" applyBorder="1" applyAlignment="1" applyProtection="1">
      <alignment vertical="center"/>
      <protection locked="0"/>
    </xf>
    <xf numFmtId="49" fontId="3" fillId="12" borderId="0" xfId="4" applyNumberFormat="1" applyFont="1" applyFill="1" applyBorder="1" applyAlignment="1">
      <alignment vertical="center"/>
    </xf>
    <xf numFmtId="0" fontId="0" fillId="12" borderId="0" xfId="0" applyFill="1" applyBorder="1" applyAlignment="1">
      <alignment vertical="center"/>
    </xf>
    <xf numFmtId="0" fontId="7" fillId="3" borderId="79" xfId="4" quotePrefix="1" applyFont="1" applyFill="1" applyBorder="1" applyAlignment="1">
      <alignment horizontal="center"/>
    </xf>
    <xf numFmtId="0" fontId="62" fillId="3" borderId="0" xfId="0" applyFont="1" applyFill="1" applyBorder="1"/>
    <xf numFmtId="0" fontId="7" fillId="0" borderId="0" xfId="4" applyFont="1" applyAlignment="1">
      <alignment horizontal="center" vertical="center"/>
    </xf>
    <xf numFmtId="0" fontId="6" fillId="0" borderId="0" xfId="4" applyFont="1" applyBorder="1" applyAlignment="1">
      <alignment horizontal="left" vertical="center"/>
    </xf>
    <xf numFmtId="0" fontId="7" fillId="0" borderId="0" xfId="4" applyFont="1" applyBorder="1" applyAlignment="1">
      <alignment horizontal="center" vertical="center"/>
    </xf>
    <xf numFmtId="0" fontId="7" fillId="0" borderId="0" xfId="4" quotePrefix="1" applyFont="1" applyAlignment="1">
      <alignment horizontal="right"/>
    </xf>
    <xf numFmtId="0" fontId="7" fillId="0" borderId="0" xfId="4" applyFont="1" applyAlignment="1">
      <alignment horizontal="center"/>
    </xf>
    <xf numFmtId="0" fontId="8" fillId="0" borderId="0" xfId="4" applyFont="1" applyAlignment="1">
      <alignment horizontal="center"/>
    </xf>
    <xf numFmtId="0" fontId="127" fillId="17" borderId="361" xfId="0" applyFont="1" applyFill="1" applyBorder="1" applyAlignment="1">
      <alignment horizontal="center" vertical="center"/>
    </xf>
    <xf numFmtId="0" fontId="128" fillId="17" borderId="361" xfId="0" applyFont="1" applyFill="1" applyBorder="1" applyAlignment="1">
      <alignment horizontal="center" vertical="center"/>
    </xf>
    <xf numFmtId="0" fontId="12" fillId="0" borderId="361" xfId="0" applyFont="1" applyBorder="1" applyAlignment="1">
      <alignment horizontal="center" vertical="center"/>
    </xf>
    <xf numFmtId="0" fontId="12" fillId="0" borderId="361" xfId="0" applyFont="1" applyBorder="1" applyAlignment="1">
      <alignment horizontal="left" vertical="center"/>
    </xf>
    <xf numFmtId="14" fontId="12" fillId="0" borderId="361" xfId="0" applyNumberFormat="1" applyFont="1" applyBorder="1" applyAlignment="1">
      <alignment horizontal="center" vertical="center"/>
    </xf>
    <xf numFmtId="49" fontId="12" fillId="0" borderId="361" xfId="0" applyNumberFormat="1" applyFont="1" applyBorder="1" applyAlignment="1">
      <alignment horizontal="center" vertical="center"/>
    </xf>
    <xf numFmtId="3" fontId="12" fillId="0" borderId="361" xfId="0" applyNumberFormat="1" applyFont="1" applyBorder="1" applyAlignment="1">
      <alignment horizontal="center" vertical="center"/>
    </xf>
    <xf numFmtId="4" fontId="12" fillId="0" borderId="361" xfId="0" applyNumberFormat="1" applyFont="1" applyBorder="1" applyAlignment="1">
      <alignment horizontal="center" vertical="center"/>
    </xf>
    <xf numFmtId="0" fontId="12" fillId="0" borderId="361" xfId="0" applyNumberFormat="1" applyFont="1" applyBorder="1" applyAlignment="1">
      <alignment horizontal="left" vertical="center"/>
    </xf>
    <xf numFmtId="1" fontId="12" fillId="0" borderId="361" xfId="0" applyNumberFormat="1" applyFont="1" applyBorder="1" applyAlignment="1">
      <alignment horizontal="center" vertical="center"/>
    </xf>
    <xf numFmtId="1" fontId="12" fillId="0" borderId="361" xfId="0" applyNumberFormat="1" applyFont="1" applyBorder="1" applyAlignment="1">
      <alignment horizontal="left" vertical="center"/>
    </xf>
    <xf numFmtId="2" fontId="12" fillId="0" borderId="361" xfId="0" applyNumberFormat="1" applyFont="1" applyBorder="1" applyAlignment="1">
      <alignment horizontal="center" vertical="center"/>
    </xf>
    <xf numFmtId="0" fontId="7" fillId="0" borderId="0" xfId="4" quotePrefix="1" applyFont="1" applyBorder="1" applyAlignment="1">
      <alignment horizontal="right"/>
    </xf>
    <xf numFmtId="0" fontId="7" fillId="0" borderId="0" xfId="4" quotePrefix="1" applyFont="1" applyBorder="1" applyAlignment="1"/>
    <xf numFmtId="0" fontId="7" fillId="0" borderId="0" xfId="4" applyFont="1" applyAlignment="1"/>
    <xf numFmtId="0" fontId="14" fillId="0" borderId="0" xfId="4" applyFont="1" applyAlignment="1">
      <alignment vertical="top"/>
    </xf>
    <xf numFmtId="0" fontId="7" fillId="0" borderId="0" xfId="4" applyFont="1" applyBorder="1" applyAlignment="1">
      <alignment horizontal="center"/>
    </xf>
    <xf numFmtId="0" fontId="7" fillId="0" borderId="0" xfId="4" applyFont="1" applyBorder="1" applyAlignment="1">
      <alignment horizontal="left"/>
    </xf>
    <xf numFmtId="0" fontId="7" fillId="0" borderId="0" xfId="4" applyFont="1" applyBorder="1" applyAlignment="1"/>
    <xf numFmtId="0" fontId="7" fillId="0" borderId="0" xfId="4" applyFont="1" applyBorder="1"/>
    <xf numFmtId="0" fontId="6" fillId="0" borderId="0" xfId="4" applyFont="1" applyAlignment="1">
      <alignment horizontal="center" vertical="center"/>
    </xf>
    <xf numFmtId="0" fontId="7" fillId="0" borderId="0" xfId="4" applyFont="1" applyAlignment="1">
      <alignment horizontal="center" vertical="center"/>
    </xf>
    <xf numFmtId="0" fontId="7" fillId="0" borderId="0" xfId="4" applyFont="1" applyAlignment="1">
      <alignment horizontal="center"/>
    </xf>
    <xf numFmtId="0" fontId="7" fillId="0" borderId="0" xfId="4" applyFont="1" applyAlignment="1">
      <alignment horizontal="left" vertical="center"/>
    </xf>
    <xf numFmtId="0" fontId="6" fillId="0" borderId="0" xfId="4" applyFont="1" applyAlignment="1">
      <alignment horizontal="center"/>
    </xf>
    <xf numFmtId="0" fontId="62" fillId="0" borderId="0" xfId="4"/>
    <xf numFmtId="0" fontId="9" fillId="4" borderId="0" xfId="4" applyFont="1" applyFill="1" applyAlignment="1">
      <alignment horizontal="center" wrapText="1"/>
    </xf>
    <xf numFmtId="0" fontId="7" fillId="11" borderId="0" xfId="4" applyFont="1" applyFill="1" applyAlignment="1">
      <alignment horizontal="left" vertical="center"/>
    </xf>
    <xf numFmtId="0" fontId="7" fillId="4" borderId="0" xfId="0" applyFont="1" applyFill="1" applyAlignment="1">
      <alignment horizontal="center" vertical="center"/>
    </xf>
    <xf numFmtId="0" fontId="6" fillId="4" borderId="0" xfId="0" applyFont="1" applyFill="1" applyAlignment="1">
      <alignment horizontal="center"/>
    </xf>
    <xf numFmtId="0" fontId="8" fillId="12" borderId="0" xfId="4" applyFont="1" applyFill="1" applyAlignment="1">
      <alignment horizontal="center" vertical="center" wrapText="1"/>
    </xf>
    <xf numFmtId="0" fontId="7" fillId="11" borderId="390" xfId="4" applyFont="1" applyFill="1" applyBorder="1" applyAlignment="1">
      <alignment vertical="center" wrapText="1"/>
    </xf>
    <xf numFmtId="0" fontId="7" fillId="11" borderId="13" xfId="4" applyFont="1" applyFill="1" applyBorder="1" applyAlignment="1">
      <alignment vertical="center" wrapText="1"/>
    </xf>
    <xf numFmtId="0" fontId="7" fillId="11" borderId="34" xfId="4" applyFont="1" applyFill="1" applyBorder="1" applyAlignment="1">
      <alignment vertical="center" wrapText="1"/>
    </xf>
    <xf numFmtId="0" fontId="62" fillId="0" borderId="0" xfId="4" applyBorder="1"/>
    <xf numFmtId="0" fontId="3" fillId="4" borderId="0" xfId="4" applyFont="1" applyFill="1" applyBorder="1"/>
    <xf numFmtId="0" fontId="4" fillId="4" borderId="0" xfId="4" applyFont="1" applyFill="1" applyBorder="1" applyAlignment="1">
      <alignment horizontal="center"/>
    </xf>
    <xf numFmtId="0" fontId="9" fillId="4" borderId="0" xfId="4" applyFont="1" applyFill="1" applyBorder="1" applyAlignment="1">
      <alignment horizontal="center" wrapText="1"/>
    </xf>
    <xf numFmtId="0" fontId="9" fillId="4" borderId="0" xfId="4" applyFont="1" applyFill="1" applyAlignment="1"/>
    <xf numFmtId="0" fontId="7" fillId="4" borderId="0" xfId="0" applyFont="1" applyFill="1" applyBorder="1" applyAlignment="1">
      <alignment horizontal="center" vertical="center"/>
    </xf>
    <xf numFmtId="0" fontId="6" fillId="4" borderId="0" xfId="0" applyFont="1" applyFill="1" applyBorder="1" applyAlignment="1">
      <alignment horizontal="left" vertical="center"/>
    </xf>
    <xf numFmtId="0" fontId="10" fillId="12" borderId="0" xfId="4" applyFont="1" applyFill="1" applyAlignment="1">
      <alignment vertical="center"/>
    </xf>
    <xf numFmtId="0" fontId="6" fillId="9" borderId="0" xfId="4" applyFont="1" applyFill="1" applyAlignment="1">
      <alignment horizontal="center" vertical="center"/>
    </xf>
    <xf numFmtId="0" fontId="6" fillId="12" borderId="0" xfId="4" applyFont="1" applyFill="1" applyAlignment="1">
      <alignment wrapText="1"/>
    </xf>
    <xf numFmtId="0" fontId="7" fillId="12" borderId="488" xfId="30" applyFont="1" applyFill="1" applyBorder="1"/>
    <xf numFmtId="0" fontId="7" fillId="12" borderId="335" xfId="30" applyFont="1" applyFill="1" applyBorder="1"/>
    <xf numFmtId="0" fontId="7" fillId="12" borderId="336" xfId="30" applyFont="1" applyFill="1" applyBorder="1"/>
    <xf numFmtId="0" fontId="9" fillId="4" borderId="79" xfId="4" applyFont="1" applyFill="1" applyBorder="1"/>
    <xf numFmtId="0" fontId="6" fillId="4" borderId="0" xfId="4" applyFont="1" applyFill="1" applyBorder="1"/>
    <xf numFmtId="0" fontId="6" fillId="0" borderId="0" xfId="4" applyFont="1" applyBorder="1"/>
    <xf numFmtId="0" fontId="6" fillId="0" borderId="492" xfId="4" applyFont="1" applyBorder="1"/>
    <xf numFmtId="0" fontId="6" fillId="0" borderId="0" xfId="4" applyFont="1" applyAlignment="1">
      <alignment horizontal="center" vertical="center"/>
    </xf>
    <xf numFmtId="0" fontId="6" fillId="0" borderId="0" xfId="4" applyFont="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horizontal="left" vertical="center"/>
    </xf>
    <xf numFmtId="0" fontId="6" fillId="0" borderId="0" xfId="4" applyFont="1" applyAlignment="1">
      <alignment horizontal="center"/>
    </xf>
    <xf numFmtId="0" fontId="6" fillId="0" borderId="0" xfId="25" applyFont="1" applyAlignment="1">
      <alignment horizontal="left" vertical="center"/>
    </xf>
    <xf numFmtId="166" fontId="12" fillId="0" borderId="361" xfId="0" applyNumberFormat="1" applyFont="1" applyBorder="1" applyAlignment="1">
      <alignment horizontal="center" vertical="center"/>
    </xf>
    <xf numFmtId="0" fontId="4" fillId="0" borderId="0" xfId="11" applyFont="1" applyAlignment="1">
      <alignment horizontal="center" vertical="center" wrapText="1"/>
    </xf>
    <xf numFmtId="0" fontId="5" fillId="12" borderId="0" xfId="11" applyFont="1" applyFill="1" applyAlignment="1">
      <alignment vertical="center"/>
    </xf>
    <xf numFmtId="0" fontId="5" fillId="12" borderId="0" xfId="11" applyFont="1" applyFill="1" applyBorder="1" applyAlignment="1"/>
    <xf numFmtId="0" fontId="5" fillId="12" borderId="0" xfId="11" applyFont="1" applyFill="1" applyBorder="1"/>
    <xf numFmtId="0" fontId="4" fillId="12" borderId="0" xfId="11" applyFont="1" applyFill="1" applyBorder="1"/>
    <xf numFmtId="0" fontId="6" fillId="12" borderId="0" xfId="11" applyFont="1" applyFill="1" applyBorder="1"/>
    <xf numFmtId="0" fontId="5" fillId="0" borderId="79" xfId="11" applyFont="1" applyBorder="1"/>
    <xf numFmtId="0" fontId="4" fillId="0" borderId="79" xfId="4" applyFont="1" applyBorder="1" applyAlignment="1">
      <alignment vertical="center"/>
    </xf>
    <xf numFmtId="49" fontId="12" fillId="12" borderId="0" xfId="11" quotePrefix="1" applyNumberFormat="1" applyFont="1" applyFill="1" applyBorder="1" applyAlignment="1">
      <alignment horizontal="center" vertical="center"/>
    </xf>
    <xf numFmtId="0" fontId="4" fillId="12" borderId="0" xfId="11" applyFont="1" applyFill="1" applyAlignment="1">
      <alignment horizontal="center" vertical="center" wrapText="1"/>
    </xf>
    <xf numFmtId="0" fontId="23" fillId="12" borderId="0" xfId="4" applyFont="1" applyFill="1"/>
    <xf numFmtId="0" fontId="3" fillId="0" borderId="43" xfId="11" applyFont="1" applyBorder="1" applyAlignment="1">
      <alignment wrapText="1"/>
    </xf>
    <xf numFmtId="0" fontId="3" fillId="0" borderId="0" xfId="11" applyFont="1" applyAlignment="1">
      <alignment wrapText="1"/>
    </xf>
    <xf numFmtId="0" fontId="3" fillId="0" borderId="25" xfId="11" applyFont="1" applyBorder="1" applyAlignment="1">
      <alignment wrapText="1"/>
    </xf>
    <xf numFmtId="0" fontId="3" fillId="0" borderId="0" xfId="11" applyFont="1" applyBorder="1" applyAlignment="1">
      <alignment wrapText="1"/>
    </xf>
    <xf numFmtId="0" fontId="117" fillId="0" borderId="0" xfId="2" applyFont="1" applyFill="1" applyBorder="1" applyAlignment="1" applyProtection="1">
      <alignment vertical="center" wrapText="1"/>
    </xf>
    <xf numFmtId="0" fontId="89" fillId="0" borderId="346" xfId="4" applyFont="1" applyBorder="1" applyAlignment="1">
      <alignment horizontal="center" vertical="center"/>
    </xf>
    <xf numFmtId="3" fontId="12" fillId="18" borderId="361" xfId="0" applyNumberFormat="1" applyFont="1" applyFill="1" applyBorder="1" applyAlignment="1">
      <alignment horizontal="center" vertical="center"/>
    </xf>
    <xf numFmtId="0" fontId="85" fillId="4" borderId="132" xfId="0" applyFont="1" applyFill="1" applyBorder="1" applyAlignment="1">
      <alignment horizontal="center" vertical="center"/>
    </xf>
    <xf numFmtId="0" fontId="12" fillId="0" borderId="0" xfId="0" quotePrefix="1" applyFont="1"/>
    <xf numFmtId="3" fontId="12" fillId="0" borderId="361" xfId="1" applyNumberFormat="1" applyFont="1" applyFill="1" applyBorder="1" applyAlignment="1">
      <alignment horizontal="center" vertical="center"/>
    </xf>
    <xf numFmtId="0" fontId="85" fillId="3" borderId="361" xfId="4" applyFont="1" applyFill="1" applyBorder="1" applyAlignment="1">
      <alignment horizontal="center" vertical="center"/>
    </xf>
    <xf numFmtId="0" fontId="7" fillId="0" borderId="0" xfId="11" applyFont="1" applyAlignment="1">
      <alignment horizontal="center"/>
    </xf>
    <xf numFmtId="0" fontId="4" fillId="10" borderId="50" xfId="11" applyFont="1" applyFill="1" applyBorder="1" applyAlignment="1">
      <alignment horizontal="center"/>
    </xf>
    <xf numFmtId="0" fontId="4" fillId="10" borderId="52" xfId="11" applyFont="1" applyFill="1" applyBorder="1" applyAlignment="1">
      <alignment horizontal="center"/>
    </xf>
    <xf numFmtId="0" fontId="4" fillId="10" borderId="51" xfId="11" applyFont="1" applyFill="1" applyBorder="1" applyAlignment="1">
      <alignment horizontal="center"/>
    </xf>
    <xf numFmtId="0" fontId="23" fillId="10" borderId="3" xfId="11" applyFont="1" applyFill="1" applyBorder="1" applyAlignment="1">
      <alignment horizontal="center" vertical="top"/>
    </xf>
    <xf numFmtId="0" fontId="23" fillId="10" borderId="69" xfId="11" applyFont="1" applyFill="1" applyBorder="1" applyAlignment="1">
      <alignment horizontal="center" vertical="top"/>
    </xf>
    <xf numFmtId="0" fontId="23" fillId="10" borderId="62" xfId="11" applyFont="1" applyFill="1" applyBorder="1" applyAlignment="1">
      <alignment horizontal="center" vertical="top"/>
    </xf>
    <xf numFmtId="0" fontId="4" fillId="0" borderId="30" xfId="11" applyFont="1" applyBorder="1" applyAlignment="1">
      <alignment horizontal="center"/>
    </xf>
    <xf numFmtId="0" fontId="4" fillId="0" borderId="141" xfId="11" applyFont="1" applyBorder="1" applyAlignment="1">
      <alignment horizontal="center"/>
    </xf>
    <xf numFmtId="0" fontId="4" fillId="0" borderId="37" xfId="11" applyFont="1" applyBorder="1" applyAlignment="1">
      <alignment horizontal="center"/>
    </xf>
    <xf numFmtId="0" fontId="10" fillId="10" borderId="342" xfId="11" applyFont="1" applyFill="1" applyBorder="1" applyAlignment="1">
      <alignment horizontal="center" vertical="center" wrapText="1"/>
    </xf>
    <xf numFmtId="0" fontId="10" fillId="10" borderId="344" xfId="11" applyFont="1" applyFill="1" applyBorder="1" applyAlignment="1">
      <alignment horizontal="center" vertical="center" wrapText="1"/>
    </xf>
    <xf numFmtId="0" fontId="10" fillId="10" borderId="343" xfId="11" applyFont="1" applyFill="1" applyBorder="1" applyAlignment="1">
      <alignment horizontal="center" vertical="center" wrapText="1"/>
    </xf>
    <xf numFmtId="0" fontId="10" fillId="10" borderId="345" xfId="11" applyFont="1" applyFill="1" applyBorder="1" applyAlignment="1">
      <alignment horizontal="center" vertical="center" wrapText="1"/>
    </xf>
    <xf numFmtId="0" fontId="10" fillId="10" borderId="320" xfId="11" applyFont="1" applyFill="1" applyBorder="1" applyAlignment="1">
      <alignment horizontal="center" vertical="center" wrapText="1"/>
    </xf>
    <xf numFmtId="0" fontId="10" fillId="10" borderId="321" xfId="11" applyFont="1" applyFill="1" applyBorder="1" applyAlignment="1">
      <alignment horizontal="center" vertical="center" wrapText="1"/>
    </xf>
    <xf numFmtId="0" fontId="17" fillId="10" borderId="344" xfId="4" applyFont="1" applyFill="1" applyBorder="1" applyAlignment="1">
      <alignment horizontal="center" vertical="center" wrapText="1"/>
    </xf>
    <xf numFmtId="0" fontId="17" fillId="10" borderId="343" xfId="4" applyFont="1" applyFill="1" applyBorder="1" applyAlignment="1">
      <alignment horizontal="center" vertical="center" wrapText="1"/>
    </xf>
    <xf numFmtId="0" fontId="17" fillId="10" borderId="313" xfId="4" applyFont="1" applyFill="1" applyBorder="1" applyAlignment="1">
      <alignment horizontal="center" vertical="center" wrapText="1"/>
    </xf>
    <xf numFmtId="0" fontId="17" fillId="10" borderId="314" xfId="4" applyFont="1" applyFill="1" applyBorder="1" applyAlignment="1">
      <alignment horizontal="center" vertical="center" wrapText="1"/>
    </xf>
    <xf numFmtId="0" fontId="5" fillId="10" borderId="50" xfId="11" applyFont="1" applyFill="1" applyBorder="1" applyAlignment="1">
      <alignment horizontal="center"/>
    </xf>
    <xf numFmtId="0" fontId="5" fillId="10" borderId="52" xfId="11" applyFont="1" applyFill="1" applyBorder="1" applyAlignment="1">
      <alignment horizontal="center"/>
    </xf>
    <xf numFmtId="0" fontId="5" fillId="10" borderId="51" xfId="11" applyFont="1" applyFill="1" applyBorder="1" applyAlignment="1">
      <alignment horizontal="center"/>
    </xf>
    <xf numFmtId="0" fontId="23" fillId="10" borderId="66" xfId="11" applyFont="1" applyFill="1" applyBorder="1" applyAlignment="1">
      <alignment horizontal="center" vertical="top"/>
    </xf>
    <xf numFmtId="0" fontId="23" fillId="10" borderId="15" xfId="11" applyFont="1" applyFill="1" applyBorder="1" applyAlignment="1">
      <alignment horizontal="center" vertical="top"/>
    </xf>
    <xf numFmtId="0" fontId="23" fillId="10" borderId="67" xfId="11" applyFont="1" applyFill="1" applyBorder="1" applyAlignment="1">
      <alignment horizontal="center" vertical="top"/>
    </xf>
    <xf numFmtId="0" fontId="4" fillId="0" borderId="0" xfId="11" applyFont="1" applyAlignment="1">
      <alignment horizontal="center" vertical="center" wrapText="1"/>
    </xf>
    <xf numFmtId="0" fontId="5" fillId="0" borderId="0" xfId="11" applyFont="1" applyAlignment="1">
      <alignment horizontal="center"/>
    </xf>
    <xf numFmtId="0" fontId="4" fillId="11" borderId="342" xfId="11" applyFont="1" applyFill="1" applyBorder="1" applyAlignment="1">
      <alignment horizontal="center"/>
    </xf>
    <xf numFmtId="0" fontId="4" fillId="11" borderId="344" xfId="11" applyFont="1" applyFill="1" applyBorder="1" applyAlignment="1">
      <alignment horizontal="center"/>
    </xf>
    <xf numFmtId="0" fontId="4" fillId="11" borderId="343" xfId="11" applyFont="1" applyFill="1" applyBorder="1" applyAlignment="1">
      <alignment horizontal="center"/>
    </xf>
    <xf numFmtId="0" fontId="23" fillId="11" borderId="315" xfId="11" applyFont="1" applyFill="1" applyBorder="1" applyAlignment="1">
      <alignment horizontal="center" vertical="top"/>
    </xf>
    <xf numFmtId="0" fontId="23" fillId="11" borderId="313" xfId="11" applyFont="1" applyFill="1" applyBorder="1" applyAlignment="1">
      <alignment horizontal="center" vertical="top"/>
    </xf>
    <xf numFmtId="0" fontId="23" fillId="11" borderId="314" xfId="11" applyFont="1" applyFill="1" applyBorder="1" applyAlignment="1">
      <alignment horizontal="center" vertical="top"/>
    </xf>
    <xf numFmtId="0" fontId="8" fillId="7" borderId="0" xfId="4" applyFont="1" applyFill="1" applyAlignment="1">
      <alignment horizontal="left" vertical="center" wrapText="1"/>
    </xf>
    <xf numFmtId="0" fontId="8" fillId="7" borderId="1" xfId="4" applyFont="1" applyFill="1" applyBorder="1" applyAlignment="1">
      <alignment horizontal="left" vertical="center" wrapText="1"/>
    </xf>
    <xf numFmtId="0" fontId="8" fillId="11" borderId="0" xfId="4" applyFont="1" applyFill="1" applyAlignment="1">
      <alignment horizontal="left" vertical="center" wrapText="1"/>
    </xf>
    <xf numFmtId="0" fontId="8" fillId="11" borderId="25" xfId="4" applyFont="1" applyFill="1" applyBorder="1" applyAlignment="1">
      <alignment horizontal="left" vertical="center" wrapText="1"/>
    </xf>
    <xf numFmtId="0" fontId="8" fillId="11" borderId="0" xfId="4" applyFont="1" applyFill="1" applyAlignment="1">
      <alignment horizontal="left" vertical="top" wrapText="1"/>
    </xf>
    <xf numFmtId="0" fontId="8" fillId="11" borderId="25" xfId="4" applyFont="1" applyFill="1" applyBorder="1" applyAlignment="1">
      <alignment horizontal="left" vertical="top" wrapText="1"/>
    </xf>
    <xf numFmtId="0" fontId="4" fillId="10" borderId="0" xfId="11" applyFont="1" applyFill="1" applyAlignment="1">
      <alignment horizontal="center"/>
    </xf>
    <xf numFmtId="49" fontId="85" fillId="15" borderId="342" xfId="11" applyNumberFormat="1" applyFont="1" applyFill="1" applyBorder="1" applyAlignment="1">
      <alignment horizontal="center" vertical="center"/>
    </xf>
    <xf numFmtId="49" fontId="85" fillId="15" borderId="343" xfId="11" applyNumberFormat="1" applyFont="1" applyFill="1" applyBorder="1" applyAlignment="1">
      <alignment horizontal="center" vertical="center"/>
    </xf>
    <xf numFmtId="49" fontId="85" fillId="15" borderId="345" xfId="11" applyNumberFormat="1" applyFont="1" applyFill="1" applyBorder="1" applyAlignment="1">
      <alignment horizontal="center" vertical="center"/>
    </xf>
    <xf numFmtId="49" fontId="85" fillId="15" borderId="314" xfId="11" applyNumberFormat="1" applyFont="1" applyFill="1" applyBorder="1" applyAlignment="1">
      <alignment horizontal="center" vertical="center"/>
    </xf>
    <xf numFmtId="0" fontId="5" fillId="4" borderId="63" xfId="11" applyFont="1" applyFill="1" applyBorder="1" applyAlignment="1">
      <alignment horizontal="center"/>
    </xf>
    <xf numFmtId="0" fontId="5" fillId="4" borderId="64" xfId="11" applyFont="1" applyFill="1" applyBorder="1" applyAlignment="1">
      <alignment horizontal="center"/>
    </xf>
    <xf numFmtId="0" fontId="5" fillId="4" borderId="330" xfId="11" applyFont="1" applyFill="1" applyBorder="1" applyAlignment="1">
      <alignment horizontal="center"/>
    </xf>
    <xf numFmtId="0" fontId="5" fillId="4" borderId="65" xfId="11" applyFont="1" applyFill="1" applyBorder="1" applyAlignment="1">
      <alignment horizontal="center"/>
    </xf>
    <xf numFmtId="0" fontId="7" fillId="11" borderId="0" xfId="4" applyFont="1" applyFill="1" applyAlignment="1">
      <alignment horizontal="justify" vertical="top" wrapText="1"/>
    </xf>
    <xf numFmtId="0" fontId="7" fillId="11" borderId="25" xfId="4" applyFont="1" applyFill="1" applyBorder="1" applyAlignment="1">
      <alignment horizontal="justify" vertical="top" wrapText="1"/>
    </xf>
    <xf numFmtId="0" fontId="7" fillId="11" borderId="0" xfId="4" applyFont="1" applyFill="1" applyAlignment="1">
      <alignment horizontal="left" wrapText="1"/>
    </xf>
    <xf numFmtId="0" fontId="7" fillId="11" borderId="25" xfId="4" applyFont="1" applyFill="1" applyBorder="1" applyAlignment="1">
      <alignment horizontal="left" wrapText="1"/>
    </xf>
    <xf numFmtId="0" fontId="7" fillId="12" borderId="0" xfId="4" applyFont="1" applyFill="1" applyAlignment="1">
      <alignment horizontal="left" vertical="top" wrapText="1"/>
    </xf>
    <xf numFmtId="0" fontId="7" fillId="12" borderId="25" xfId="4" applyFont="1" applyFill="1" applyBorder="1" applyAlignment="1">
      <alignment horizontal="left" vertical="top" wrapText="1"/>
    </xf>
    <xf numFmtId="0" fontId="3" fillId="0" borderId="0" xfId="11" applyFont="1" applyBorder="1" applyAlignment="1">
      <alignment horizontal="center" wrapText="1"/>
    </xf>
    <xf numFmtId="0" fontId="11" fillId="0" borderId="0" xfId="11" applyFont="1" applyAlignment="1">
      <alignment horizontal="center" vertical="top" wrapText="1"/>
    </xf>
    <xf numFmtId="0" fontId="4" fillId="0" borderId="31" xfId="11" applyFont="1" applyBorder="1" applyAlignment="1">
      <alignment horizontal="center"/>
    </xf>
    <xf numFmtId="0" fontId="11" fillId="0" borderId="20" xfId="11" applyFont="1" applyBorder="1" applyAlignment="1">
      <alignment horizontal="center" vertical="top" wrapText="1"/>
    </xf>
    <xf numFmtId="0" fontId="11" fillId="0" borderId="40" xfId="11" applyFont="1" applyBorder="1" applyAlignment="1">
      <alignment horizontal="center" vertical="top" wrapText="1"/>
    </xf>
    <xf numFmtId="0" fontId="11" fillId="0" borderId="41" xfId="11" applyFont="1" applyBorder="1" applyAlignment="1">
      <alignment horizontal="center" vertical="top" wrapText="1"/>
    </xf>
    <xf numFmtId="0" fontId="7" fillId="4" borderId="57" xfId="11" applyFont="1" applyFill="1" applyBorder="1" applyAlignment="1">
      <alignment horizontal="center" vertical="center" wrapText="1"/>
    </xf>
    <xf numFmtId="0" fontId="7" fillId="4" borderId="58" xfId="11" applyFont="1" applyFill="1" applyBorder="1" applyAlignment="1">
      <alignment horizontal="center" vertical="center" wrapText="1"/>
    </xf>
    <xf numFmtId="0" fontId="7" fillId="4" borderId="337" xfId="11" applyFont="1" applyFill="1" applyBorder="1" applyAlignment="1">
      <alignment horizontal="center" vertical="center" wrapText="1"/>
    </xf>
    <xf numFmtId="0" fontId="7" fillId="4" borderId="59" xfId="11" applyFont="1" applyFill="1" applyBorder="1" applyAlignment="1">
      <alignment horizontal="center" vertical="center" wrapText="1"/>
    </xf>
    <xf numFmtId="0" fontId="7" fillId="13" borderId="54" xfId="11" applyFont="1" applyFill="1" applyBorder="1" applyAlignment="1">
      <alignment horizontal="center" vertical="top" wrapText="1"/>
    </xf>
    <xf numFmtId="0" fontId="7" fillId="13" borderId="55" xfId="11" applyFont="1" applyFill="1" applyBorder="1" applyAlignment="1">
      <alignment horizontal="center" vertical="top" wrapText="1"/>
    </xf>
    <xf numFmtId="0" fontId="7" fillId="13" borderId="339" xfId="11" applyFont="1" applyFill="1" applyBorder="1" applyAlignment="1">
      <alignment horizontal="center" vertical="top" wrapText="1"/>
    </xf>
    <xf numFmtId="0" fontId="7" fillId="13" borderId="56" xfId="11" applyFont="1" applyFill="1" applyBorder="1" applyAlignment="1">
      <alignment horizontal="center" vertical="top" wrapText="1"/>
    </xf>
    <xf numFmtId="0" fontId="7" fillId="13" borderId="43" xfId="11" applyFont="1" applyFill="1" applyBorder="1" applyAlignment="1">
      <alignment horizontal="center" vertical="top" wrapText="1"/>
    </xf>
    <xf numFmtId="0" fontId="7" fillId="13" borderId="0" xfId="11" applyFont="1" applyFill="1" applyAlignment="1">
      <alignment horizontal="center" vertical="top" wrapText="1"/>
    </xf>
    <xf numFmtId="0" fontId="7" fillId="13" borderId="25" xfId="11" applyFont="1" applyFill="1" applyBorder="1" applyAlignment="1">
      <alignment horizontal="center" vertical="top" wrapText="1"/>
    </xf>
    <xf numFmtId="0" fontId="8" fillId="13" borderId="43" xfId="11" applyFont="1" applyFill="1" applyBorder="1" applyAlignment="1">
      <alignment horizontal="center" vertical="top" wrapText="1"/>
    </xf>
    <xf numFmtId="0" fontId="8" fillId="13" borderId="0" xfId="11" applyFont="1" applyFill="1" applyAlignment="1">
      <alignment horizontal="center" vertical="top" wrapText="1"/>
    </xf>
    <xf numFmtId="0" fontId="8" fillId="13" borderId="25" xfId="11" applyFont="1" applyFill="1" applyBorder="1" applyAlignment="1">
      <alignment horizontal="center" vertical="top" wrapText="1"/>
    </xf>
    <xf numFmtId="0" fontId="8" fillId="12" borderId="43" xfId="4" applyFont="1" applyFill="1" applyBorder="1" applyAlignment="1">
      <alignment horizontal="center" vertical="top"/>
    </xf>
    <xf numFmtId="0" fontId="8" fillId="12" borderId="0" xfId="4" applyFont="1" applyFill="1" applyAlignment="1">
      <alignment horizontal="center" vertical="top"/>
    </xf>
    <xf numFmtId="0" fontId="8" fillId="12" borderId="25" xfId="4" applyFont="1" applyFill="1" applyBorder="1" applyAlignment="1">
      <alignment horizontal="center" vertical="top"/>
    </xf>
    <xf numFmtId="0" fontId="8" fillId="13" borderId="43" xfId="11" applyFont="1" applyFill="1" applyBorder="1" applyAlignment="1">
      <alignment horizontal="center" vertical="center" wrapText="1"/>
    </xf>
    <xf numFmtId="0" fontId="8" fillId="13" borderId="0" xfId="11" applyFont="1" applyFill="1" applyAlignment="1">
      <alignment horizontal="center" vertical="center" wrapText="1"/>
    </xf>
    <xf numFmtId="0" fontId="8" fillId="13" borderId="25" xfId="11" applyFont="1" applyFill="1" applyBorder="1" applyAlignment="1">
      <alignment horizontal="center" vertical="center" wrapText="1"/>
    </xf>
    <xf numFmtId="0" fontId="7" fillId="13" borderId="43" xfId="11" applyFont="1" applyFill="1" applyBorder="1" applyAlignment="1">
      <alignment horizontal="center" vertical="center" wrapText="1"/>
    </xf>
    <xf numFmtId="0" fontId="7" fillId="13" borderId="0" xfId="11" applyFont="1" applyFill="1" applyAlignment="1">
      <alignment horizontal="center" vertical="center" wrapText="1"/>
    </xf>
    <xf numFmtId="0" fontId="7" fillId="13" borderId="25" xfId="11" applyFont="1" applyFill="1" applyBorder="1" applyAlignment="1">
      <alignment horizontal="center" vertical="center" wrapText="1"/>
    </xf>
    <xf numFmtId="0" fontId="8" fillId="11" borderId="0" xfId="4" applyFont="1" applyFill="1" applyAlignment="1">
      <alignment horizontal="justify" vertical="top" wrapText="1"/>
    </xf>
    <xf numFmtId="0" fontId="8" fillId="11" borderId="25" xfId="4" applyFont="1" applyFill="1" applyBorder="1" applyAlignment="1">
      <alignment horizontal="justify" vertical="top" wrapText="1"/>
    </xf>
    <xf numFmtId="0" fontId="8" fillId="11" borderId="0" xfId="4" applyFont="1" applyFill="1" applyAlignment="1">
      <alignment horizontal="justify" vertical="top"/>
    </xf>
    <xf numFmtId="0" fontId="8" fillId="11" borderId="25" xfId="4" applyFont="1" applyFill="1" applyBorder="1" applyAlignment="1">
      <alignment horizontal="justify" vertical="top"/>
    </xf>
    <xf numFmtId="0" fontId="4" fillId="0" borderId="30" xfId="11" applyFont="1" applyBorder="1" applyAlignment="1">
      <alignment horizontal="center" vertical="center" wrapText="1"/>
    </xf>
    <xf numFmtId="49" fontId="85" fillId="3" borderId="447" xfId="11" quotePrefix="1" applyNumberFormat="1" applyFont="1" applyFill="1" applyBorder="1" applyAlignment="1">
      <alignment horizontal="center" vertical="center"/>
    </xf>
    <xf numFmtId="49" fontId="85" fillId="3" borderId="448" xfId="11" quotePrefix="1" applyNumberFormat="1" applyFont="1" applyFill="1" applyBorder="1" applyAlignment="1">
      <alignment horizontal="center" vertical="center"/>
    </xf>
    <xf numFmtId="49" fontId="85" fillId="3" borderId="449" xfId="11" quotePrefix="1" applyNumberFormat="1" applyFont="1" applyFill="1" applyBorder="1" applyAlignment="1">
      <alignment horizontal="center" vertical="center"/>
    </xf>
    <xf numFmtId="0" fontId="85" fillId="3" borderId="475" xfId="11" applyFont="1" applyFill="1" applyBorder="1" applyAlignment="1">
      <alignment horizontal="left" vertical="center"/>
    </xf>
    <xf numFmtId="0" fontId="85" fillId="3" borderId="442" xfId="11" applyFont="1" applyFill="1" applyBorder="1" applyAlignment="1">
      <alignment horizontal="left" vertical="center"/>
    </xf>
    <xf numFmtId="0" fontId="85" fillId="3" borderId="443" xfId="11" applyFont="1" applyFill="1" applyBorder="1" applyAlignment="1">
      <alignment horizontal="left" vertical="center"/>
    </xf>
    <xf numFmtId="0" fontId="85" fillId="3" borderId="497" xfId="11" applyFont="1" applyFill="1" applyBorder="1" applyAlignment="1">
      <alignment horizontal="left" vertical="center"/>
    </xf>
    <xf numFmtId="0" fontId="85" fillId="3" borderId="0" xfId="11" applyFont="1" applyFill="1" applyBorder="1" applyAlignment="1">
      <alignment horizontal="left" vertical="center"/>
    </xf>
    <xf numFmtId="0" fontId="85" fillId="3" borderId="13" xfId="11" applyFont="1" applyFill="1" applyBorder="1" applyAlignment="1">
      <alignment horizontal="left" vertical="center"/>
    </xf>
    <xf numFmtId="0" fontId="85" fillId="3" borderId="496" xfId="11" applyFont="1" applyFill="1" applyBorder="1" applyAlignment="1">
      <alignment horizontal="left" vertical="center"/>
    </xf>
    <xf numFmtId="0" fontId="85" fillId="3" borderId="475" xfId="11" applyFont="1" applyFill="1" applyBorder="1" applyAlignment="1">
      <alignment horizontal="left"/>
    </xf>
    <xf numFmtId="0" fontId="85" fillId="3" borderId="442" xfId="11" applyFont="1" applyFill="1" applyBorder="1" applyAlignment="1">
      <alignment horizontal="left"/>
    </xf>
    <xf numFmtId="0" fontId="85" fillId="3" borderId="443" xfId="11" applyFont="1" applyFill="1" applyBorder="1" applyAlignment="1">
      <alignment horizontal="left"/>
    </xf>
    <xf numFmtId="0" fontId="85" fillId="3" borderId="497" xfId="11" applyFont="1" applyFill="1" applyBorder="1" applyAlignment="1">
      <alignment horizontal="left"/>
    </xf>
    <xf numFmtId="0" fontId="85" fillId="3" borderId="0" xfId="11" applyFont="1" applyFill="1" applyBorder="1" applyAlignment="1">
      <alignment horizontal="left"/>
    </xf>
    <xf numFmtId="0" fontId="85" fillId="3" borderId="13" xfId="11" applyFont="1" applyFill="1" applyBorder="1" applyAlignment="1">
      <alignment horizontal="left"/>
    </xf>
    <xf numFmtId="0" fontId="85" fillId="3" borderId="496" xfId="11" applyFont="1" applyFill="1" applyBorder="1" applyAlignment="1">
      <alignment horizontal="left"/>
    </xf>
    <xf numFmtId="0" fontId="85" fillId="3" borderId="372" xfId="11" applyFont="1" applyFill="1" applyBorder="1" applyAlignment="1">
      <alignment horizontal="left"/>
    </xf>
    <xf numFmtId="0" fontId="85" fillId="3" borderId="375" xfId="11" applyFont="1" applyFill="1" applyBorder="1" applyAlignment="1">
      <alignment horizontal="left"/>
    </xf>
    <xf numFmtId="0" fontId="11" fillId="0" borderId="0" xfId="11" applyFont="1" applyAlignment="1">
      <alignment horizontal="center" vertical="top"/>
    </xf>
    <xf numFmtId="0" fontId="50" fillId="0" borderId="0" xfId="2" applyFill="1" applyBorder="1" applyAlignment="1" applyProtection="1">
      <alignment horizontal="center" vertical="center" wrapText="1"/>
    </xf>
    <xf numFmtId="0" fontId="3" fillId="0" borderId="0" xfId="11" applyFont="1" applyAlignment="1">
      <alignment horizontal="center" vertical="center" wrapText="1"/>
    </xf>
    <xf numFmtId="0" fontId="7" fillId="0" borderId="0" xfId="11" applyFont="1" applyAlignment="1">
      <alignment horizontal="right"/>
    </xf>
    <xf numFmtId="49" fontId="85" fillId="15" borderId="344" xfId="11" applyNumberFormat="1" applyFont="1" applyFill="1" applyBorder="1" applyAlignment="1">
      <alignment horizontal="center" vertical="center"/>
    </xf>
    <xf numFmtId="49" fontId="85" fillId="15" borderId="313" xfId="11" applyNumberFormat="1" applyFont="1" applyFill="1" applyBorder="1" applyAlignment="1">
      <alignment horizontal="center" vertical="center"/>
    </xf>
    <xf numFmtId="0" fontId="9" fillId="0" borderId="23" xfId="4" applyFont="1" applyBorder="1" applyAlignment="1">
      <alignment horizontal="center" vertical="center"/>
    </xf>
    <xf numFmtId="0" fontId="9" fillId="0" borderId="0" xfId="4" applyFont="1" applyAlignment="1">
      <alignment horizontal="left" vertical="center"/>
    </xf>
    <xf numFmtId="0" fontId="9" fillId="0" borderId="117" xfId="4" applyFont="1" applyBorder="1" applyAlignment="1">
      <alignment horizontal="right" vertical="center"/>
    </xf>
    <xf numFmtId="0" fontId="9" fillId="0" borderId="101" xfId="4" applyFont="1" applyBorder="1" applyAlignment="1">
      <alignment horizontal="right" wrapText="1"/>
    </xf>
    <xf numFmtId="0" fontId="9" fillId="0" borderId="126" xfId="4" applyFont="1" applyBorder="1" applyAlignment="1">
      <alignment horizontal="center" vertical="center"/>
    </xf>
    <xf numFmtId="0" fontId="9" fillId="0" borderId="127" xfId="4" applyFont="1" applyBorder="1" applyAlignment="1">
      <alignment horizontal="center" vertical="center"/>
    </xf>
    <xf numFmtId="0" fontId="9" fillId="0" borderId="129" xfId="4" applyFont="1" applyBorder="1" applyAlignment="1">
      <alignment horizontal="center" vertical="center"/>
    </xf>
    <xf numFmtId="0" fontId="89" fillId="11" borderId="79" xfId="4" applyFont="1" applyFill="1" applyBorder="1" applyAlignment="1">
      <alignment horizontal="center" vertical="center" wrapText="1"/>
    </xf>
    <xf numFmtId="0" fontId="9" fillId="11" borderId="0" xfId="4" applyFont="1" applyFill="1" applyAlignment="1">
      <alignment horizontal="center" vertical="center" wrapText="1"/>
    </xf>
    <xf numFmtId="0" fontId="9" fillId="11" borderId="25" xfId="4" applyFont="1" applyFill="1" applyBorder="1" applyAlignment="1">
      <alignment horizontal="center" vertical="center" wrapText="1"/>
    </xf>
    <xf numFmtId="0" fontId="7" fillId="0" borderId="117" xfId="4" applyFont="1" applyBorder="1" applyAlignment="1">
      <alignment horizontal="left" vertical="center"/>
    </xf>
    <xf numFmtId="0" fontId="9" fillId="11" borderId="31" xfId="4" applyFont="1" applyFill="1" applyBorder="1" applyAlignment="1">
      <alignment horizontal="center" vertical="center" wrapText="1"/>
    </xf>
    <xf numFmtId="0" fontId="9" fillId="11" borderId="36" xfId="4" applyFont="1" applyFill="1" applyBorder="1" applyAlignment="1">
      <alignment horizontal="center" vertical="center" wrapText="1"/>
    </xf>
    <xf numFmtId="0" fontId="9" fillId="11" borderId="37" xfId="4" applyFont="1" applyFill="1" applyBorder="1" applyAlignment="1">
      <alignment horizontal="center" vertical="center" wrapText="1"/>
    </xf>
    <xf numFmtId="0" fontId="4" fillId="0" borderId="20" xfId="4" applyFont="1" applyBorder="1" applyAlignment="1">
      <alignment horizontal="center"/>
    </xf>
    <xf numFmtId="0" fontId="4" fillId="0" borderId="40" xfId="4" applyFont="1" applyBorder="1" applyAlignment="1">
      <alignment horizontal="center"/>
    </xf>
    <xf numFmtId="0" fontId="4" fillId="0" borderId="41" xfId="4" applyFont="1" applyBorder="1" applyAlignment="1">
      <alignment horizontal="center"/>
    </xf>
    <xf numFmtId="0" fontId="9" fillId="0" borderId="21" xfId="4" applyFont="1" applyBorder="1" applyAlignment="1">
      <alignment horizontal="center" vertical="center"/>
    </xf>
    <xf numFmtId="0" fontId="9" fillId="0" borderId="0" xfId="4" applyFont="1" applyAlignment="1">
      <alignment horizontal="center" vertical="center"/>
    </xf>
    <xf numFmtId="0" fontId="9" fillId="0" borderId="128" xfId="4" applyFont="1" applyBorder="1" applyAlignment="1">
      <alignment horizontal="center" vertical="center"/>
    </xf>
    <xf numFmtId="0" fontId="9" fillId="0" borderId="35" xfId="4" applyFont="1" applyBorder="1" applyAlignment="1">
      <alignment horizontal="center" vertical="center"/>
    </xf>
    <xf numFmtId="0" fontId="7" fillId="0" borderId="372" xfId="25" quotePrefix="1" applyFont="1" applyBorder="1" applyAlignment="1">
      <alignment horizontal="right" vertical="center"/>
    </xf>
    <xf numFmtId="0" fontId="7" fillId="0" borderId="0" xfId="4" quotePrefix="1" applyFont="1" applyAlignment="1">
      <alignment horizontal="right" vertical="center"/>
    </xf>
    <xf numFmtId="49" fontId="85" fillId="3" borderId="475" xfId="4" applyNumberFormat="1" applyFont="1" applyFill="1" applyBorder="1" applyAlignment="1">
      <alignment horizontal="center" vertical="center"/>
    </xf>
    <xf numFmtId="49" fontId="85" fillId="3" borderId="392" xfId="4" applyNumberFormat="1" applyFont="1" applyFill="1" applyBorder="1" applyAlignment="1">
      <alignment horizontal="center" vertical="center"/>
    </xf>
    <xf numFmtId="49" fontId="85" fillId="3" borderId="393" xfId="4" applyNumberFormat="1" applyFont="1" applyFill="1" applyBorder="1" applyAlignment="1">
      <alignment horizontal="center" vertical="center"/>
    </xf>
    <xf numFmtId="49" fontId="85" fillId="3" borderId="465" xfId="4" applyNumberFormat="1" applyFont="1" applyFill="1" applyBorder="1" applyAlignment="1">
      <alignment horizontal="center" vertical="center"/>
    </xf>
    <xf numFmtId="49" fontId="85" fillId="3" borderId="439" xfId="4" applyNumberFormat="1" applyFont="1" applyFill="1" applyBorder="1" applyAlignment="1">
      <alignment horizontal="center" vertical="center"/>
    </xf>
    <xf numFmtId="49" fontId="85" fillId="3" borderId="440" xfId="4" applyNumberFormat="1" applyFont="1" applyFill="1" applyBorder="1" applyAlignment="1">
      <alignment horizontal="center" vertical="center"/>
    </xf>
    <xf numFmtId="0" fontId="7" fillId="12" borderId="0" xfId="4" quotePrefix="1" applyFont="1" applyFill="1" applyAlignment="1" applyProtection="1">
      <alignment horizontal="right" vertical="center"/>
      <protection locked="0"/>
    </xf>
    <xf numFmtId="0" fontId="7" fillId="12" borderId="320" xfId="4" quotePrefix="1" applyFont="1" applyFill="1" applyBorder="1" applyAlignment="1" applyProtection="1">
      <alignment horizontal="right" vertical="center"/>
      <protection locked="0"/>
    </xf>
    <xf numFmtId="0" fontId="7" fillId="0" borderId="0" xfId="4" applyFont="1" applyBorder="1" applyAlignment="1">
      <alignment horizontal="center"/>
    </xf>
    <xf numFmtId="0" fontId="62" fillId="0" borderId="475" xfId="4" applyBorder="1" applyAlignment="1" applyProtection="1">
      <alignment horizontal="center" vertical="center"/>
      <protection locked="0"/>
    </xf>
    <xf numFmtId="0" fontId="62" fillId="0" borderId="442" xfId="4" applyBorder="1" applyAlignment="1" applyProtection="1">
      <alignment horizontal="center" vertical="center"/>
      <protection locked="0"/>
    </xf>
    <xf numFmtId="0" fontId="62" fillId="0" borderId="443" xfId="4" applyBorder="1" applyAlignment="1" applyProtection="1">
      <alignment horizontal="center" vertical="center"/>
      <protection locked="0"/>
    </xf>
    <xf numFmtId="0" fontId="62" fillId="0" borderId="441" xfId="4" applyBorder="1" applyAlignment="1" applyProtection="1">
      <alignment horizontal="center" vertical="center"/>
      <protection locked="0"/>
    </xf>
    <xf numFmtId="0" fontId="62" fillId="0" borderId="439" xfId="4" applyBorder="1" applyAlignment="1" applyProtection="1">
      <alignment horizontal="center" vertical="center"/>
      <protection locked="0"/>
    </xf>
    <xf numFmtId="0" fontId="62" fillId="0" borderId="440" xfId="4" applyBorder="1" applyAlignment="1" applyProtection="1">
      <alignment horizontal="center" vertical="center"/>
      <protection locked="0"/>
    </xf>
    <xf numFmtId="0" fontId="3" fillId="0" borderId="13" xfId="4" applyFont="1" applyBorder="1" applyAlignment="1" applyProtection="1">
      <alignment horizontal="center" vertical="center"/>
      <protection locked="0"/>
    </xf>
    <xf numFmtId="0" fontId="7" fillId="0" borderId="0" xfId="4" quotePrefix="1" applyFont="1" applyBorder="1" applyAlignment="1">
      <alignment horizontal="center"/>
    </xf>
    <xf numFmtId="0" fontId="3" fillId="0" borderId="322" xfId="4" quotePrefix="1" applyFont="1" applyBorder="1" applyAlignment="1" applyProtection="1">
      <alignment horizontal="center" vertical="center"/>
      <protection locked="0"/>
    </xf>
    <xf numFmtId="0" fontId="3" fillId="0" borderId="13" xfId="4" quotePrefix="1" applyFont="1" applyBorder="1" applyAlignment="1" applyProtection="1">
      <alignment horizontal="center" vertical="center"/>
      <protection locked="0"/>
    </xf>
    <xf numFmtId="0" fontId="62" fillId="0" borderId="475" xfId="4" quotePrefix="1" applyBorder="1" applyAlignment="1" applyProtection="1">
      <alignment horizontal="center" vertical="center"/>
      <protection locked="0"/>
    </xf>
    <xf numFmtId="0" fontId="62" fillId="0" borderId="443" xfId="4" quotePrefix="1" applyBorder="1" applyAlignment="1" applyProtection="1">
      <alignment horizontal="center" vertical="center"/>
      <protection locked="0"/>
    </xf>
    <xf numFmtId="0" fontId="62" fillId="0" borderId="441" xfId="4" quotePrefix="1" applyBorder="1" applyAlignment="1" applyProtection="1">
      <alignment horizontal="center" vertical="center"/>
      <protection locked="0"/>
    </xf>
    <xf numFmtId="0" fontId="62" fillId="0" borderId="440" xfId="4" quotePrefix="1" applyBorder="1" applyAlignment="1" applyProtection="1">
      <alignment horizontal="center" vertical="center"/>
      <protection locked="0"/>
    </xf>
    <xf numFmtId="0" fontId="3" fillId="0" borderId="480" xfId="4" quotePrefix="1" applyFont="1" applyBorder="1" applyAlignment="1" applyProtection="1">
      <alignment horizontal="center" vertical="center"/>
      <protection locked="0"/>
    </xf>
    <xf numFmtId="0" fontId="7" fillId="0" borderId="0" xfId="4" applyFont="1" applyAlignment="1">
      <alignment horizontal="center" vertical="center"/>
    </xf>
    <xf numFmtId="0" fontId="8" fillId="0" borderId="0" xfId="4" applyFont="1" applyAlignment="1">
      <alignment horizontal="center" vertical="center"/>
    </xf>
    <xf numFmtId="0" fontId="7" fillId="12" borderId="0" xfId="4" applyFont="1" applyFill="1" applyAlignment="1" applyProtection="1">
      <alignment horizontal="right" vertical="center"/>
      <protection locked="0"/>
    </xf>
    <xf numFmtId="0" fontId="7" fillId="0" borderId="0" xfId="4" quotePrefix="1" applyFont="1" applyAlignment="1">
      <alignment horizontal="right"/>
    </xf>
    <xf numFmtId="0" fontId="7" fillId="0" borderId="0" xfId="4" applyFont="1" applyAlignment="1">
      <alignment horizontal="right"/>
    </xf>
    <xf numFmtId="0" fontId="7" fillId="0" borderId="320" xfId="4" quotePrefix="1" applyFont="1" applyBorder="1" applyAlignment="1">
      <alignment horizontal="right"/>
    </xf>
    <xf numFmtId="0" fontId="7" fillId="0" borderId="320" xfId="4" applyFont="1" applyBorder="1" applyAlignment="1">
      <alignment horizontal="right"/>
    </xf>
    <xf numFmtId="0" fontId="85" fillId="3" borderId="391" xfId="4" applyFont="1" applyFill="1" applyBorder="1" applyAlignment="1" applyProtection="1">
      <alignment horizontal="center" vertical="center"/>
      <protection locked="0"/>
    </xf>
    <xf numFmtId="0" fontId="85" fillId="3" borderId="392" xfId="4" applyFont="1" applyFill="1" applyBorder="1" applyAlignment="1" applyProtection="1">
      <alignment horizontal="center" vertical="center"/>
      <protection locked="0"/>
    </xf>
    <xf numFmtId="0" fontId="85" fillId="3" borderId="393" xfId="4" applyFont="1" applyFill="1" applyBorder="1" applyAlignment="1" applyProtection="1">
      <alignment horizontal="center" vertical="center"/>
      <protection locked="0"/>
    </xf>
    <xf numFmtId="0" fontId="85" fillId="3" borderId="374" xfId="4" applyFont="1" applyFill="1" applyBorder="1" applyAlignment="1" applyProtection="1">
      <alignment horizontal="center" vertical="center"/>
      <protection locked="0"/>
    </xf>
    <xf numFmtId="0" fontId="85" fillId="3" borderId="320" xfId="4" applyFont="1" applyFill="1" applyBorder="1" applyAlignment="1" applyProtection="1">
      <alignment horizontal="center" vertical="center"/>
      <protection locked="0"/>
    </xf>
    <xf numFmtId="0" fontId="85" fillId="3" borderId="375" xfId="4" applyFont="1" applyFill="1" applyBorder="1" applyAlignment="1" applyProtection="1">
      <alignment horizontal="center" vertical="center"/>
      <protection locked="0"/>
    </xf>
    <xf numFmtId="0" fontId="7" fillId="12" borderId="13" xfId="4" applyFont="1" applyFill="1" applyBorder="1" applyAlignment="1">
      <alignment horizontal="center" vertical="center"/>
    </xf>
    <xf numFmtId="0" fontId="9" fillId="0" borderId="0" xfId="4" applyFont="1" applyAlignment="1">
      <alignment horizontal="left" vertical="center" wrapText="1"/>
    </xf>
    <xf numFmtId="0" fontId="12" fillId="0" borderId="0" xfId="4" applyFont="1" applyAlignment="1">
      <alignment horizontal="left" vertical="center" wrapText="1"/>
    </xf>
    <xf numFmtId="0" fontId="112" fillId="12" borderId="322" xfId="4" applyFont="1" applyFill="1" applyBorder="1" applyAlignment="1" applyProtection="1">
      <alignment horizontal="center" vertical="center"/>
      <protection locked="0"/>
    </xf>
    <xf numFmtId="0" fontId="36" fillId="12" borderId="322" xfId="4" applyFont="1" applyFill="1" applyBorder="1" applyAlignment="1" applyProtection="1">
      <alignment horizontal="center" vertical="center"/>
      <protection locked="0"/>
    </xf>
    <xf numFmtId="0" fontId="7" fillId="12" borderId="320" xfId="4" applyFont="1" applyFill="1" applyBorder="1" applyAlignment="1" applyProtection="1">
      <alignment horizontal="right" vertical="center"/>
      <protection locked="0"/>
    </xf>
    <xf numFmtId="0" fontId="62" fillId="0" borderId="391" xfId="4" applyBorder="1" applyAlignment="1">
      <alignment horizontal="left" vertical="top"/>
    </xf>
    <xf numFmtId="0" fontId="62" fillId="0" borderId="392" xfId="4" applyBorder="1" applyAlignment="1">
      <alignment horizontal="left" vertical="top"/>
    </xf>
    <xf numFmtId="0" fontId="62" fillId="0" borderId="393" xfId="4" applyBorder="1" applyAlignment="1">
      <alignment horizontal="left" vertical="top"/>
    </xf>
    <xf numFmtId="0" fontId="62" fillId="0" borderId="322" xfId="4" applyBorder="1" applyAlignment="1">
      <alignment horizontal="left" vertical="top"/>
    </xf>
    <xf numFmtId="0" fontId="62" fillId="0" borderId="0" xfId="4" applyAlignment="1">
      <alignment horizontal="left" vertical="top"/>
    </xf>
    <xf numFmtId="0" fontId="62" fillId="0" borderId="13" xfId="4" applyBorder="1" applyAlignment="1">
      <alignment horizontal="left" vertical="top"/>
    </xf>
    <xf numFmtId="0" fontId="62" fillId="0" borderId="374" xfId="4" applyBorder="1" applyAlignment="1">
      <alignment horizontal="left" vertical="top"/>
    </xf>
    <xf numFmtId="0" fontId="62" fillId="0" borderId="320" xfId="4" applyBorder="1" applyAlignment="1">
      <alignment horizontal="left" vertical="top"/>
    </xf>
    <xf numFmtId="0" fontId="62" fillId="0" borderId="375" xfId="4" applyBorder="1" applyAlignment="1">
      <alignment horizontal="left" vertical="top"/>
    </xf>
    <xf numFmtId="0" fontId="7" fillId="0" borderId="313" xfId="4" quotePrefix="1" applyFont="1" applyBorder="1" applyAlignment="1">
      <alignment horizontal="right" vertical="center"/>
    </xf>
    <xf numFmtId="0" fontId="7" fillId="12" borderId="0" xfId="4" applyFont="1" applyFill="1" applyAlignment="1" applyProtection="1">
      <alignment horizontal="right" vertical="center" wrapText="1"/>
      <protection locked="0"/>
    </xf>
    <xf numFmtId="0" fontId="7" fillId="12" borderId="0" xfId="25" quotePrefix="1" applyFont="1" applyFill="1" applyAlignment="1">
      <alignment horizontal="right" vertical="center"/>
    </xf>
    <xf numFmtId="0" fontId="7" fillId="12" borderId="0" xfId="25" applyFont="1" applyFill="1" applyAlignment="1">
      <alignment horizontal="right" vertical="center"/>
    </xf>
    <xf numFmtId="0" fontId="7" fillId="0" borderId="322" xfId="4" applyFont="1" applyBorder="1" applyAlignment="1">
      <alignment horizontal="right" vertical="center"/>
    </xf>
    <xf numFmtId="0" fontId="7" fillId="0" borderId="0" xfId="4" applyFont="1" applyAlignment="1">
      <alignment horizontal="right" vertical="center"/>
    </xf>
    <xf numFmtId="0" fontId="7" fillId="0" borderId="322" xfId="4" applyFont="1" applyBorder="1" applyAlignment="1">
      <alignment horizontal="center" vertical="center"/>
    </xf>
    <xf numFmtId="0" fontId="7" fillId="0" borderId="0" xfId="4" applyFont="1" applyAlignment="1">
      <alignment horizontal="left" wrapText="1"/>
    </xf>
    <xf numFmtId="49" fontId="85" fillId="3" borderId="391" xfId="4" applyNumberFormat="1" applyFont="1" applyFill="1" applyBorder="1" applyAlignment="1">
      <alignment horizontal="center" vertical="center"/>
    </xf>
    <xf numFmtId="49" fontId="85" fillId="3" borderId="374" xfId="4" applyNumberFormat="1" applyFont="1" applyFill="1" applyBorder="1" applyAlignment="1">
      <alignment horizontal="center" vertical="center"/>
    </xf>
    <xf numFmtId="49" fontId="85" fillId="3" borderId="375" xfId="4" applyNumberFormat="1" applyFont="1" applyFill="1" applyBorder="1" applyAlignment="1">
      <alignment horizontal="center" vertical="center"/>
    </xf>
    <xf numFmtId="0" fontId="13" fillId="0" borderId="0" xfId="4" applyFont="1" applyAlignment="1">
      <alignment horizontal="left" vertical="center" wrapText="1"/>
    </xf>
    <xf numFmtId="0" fontId="7" fillId="0" borderId="330" xfId="4" applyFont="1" applyBorder="1" applyAlignment="1">
      <alignment horizontal="center"/>
    </xf>
    <xf numFmtId="0" fontId="5" fillId="0" borderId="391" xfId="4" applyFont="1" applyBorder="1" applyAlignment="1">
      <alignment horizontal="left" vertical="top"/>
    </xf>
    <xf numFmtId="0" fontId="5" fillId="0" borderId="392" xfId="4" applyFont="1" applyBorder="1" applyAlignment="1">
      <alignment horizontal="left" vertical="top"/>
    </xf>
    <xf numFmtId="0" fontId="5" fillId="0" borderId="393" xfId="4" applyFont="1" applyBorder="1" applyAlignment="1">
      <alignment horizontal="left" vertical="top"/>
    </xf>
    <xf numFmtId="0" fontId="5" fillId="0" borderId="322" xfId="4" applyFont="1" applyBorder="1" applyAlignment="1">
      <alignment horizontal="left" vertical="top"/>
    </xf>
    <xf numFmtId="0" fontId="5" fillId="0" borderId="0" xfId="4" applyFont="1" applyAlignment="1">
      <alignment horizontal="left" vertical="top"/>
    </xf>
    <xf numFmtId="0" fontId="5" fillId="0" borderId="13" xfId="4" applyFont="1" applyBorder="1" applyAlignment="1">
      <alignment horizontal="left" vertical="top"/>
    </xf>
    <xf numFmtId="0" fontId="5" fillId="0" borderId="374" xfId="4" applyFont="1" applyBorder="1" applyAlignment="1">
      <alignment horizontal="left" vertical="top"/>
    </xf>
    <xf numFmtId="0" fontId="5" fillId="0" borderId="320" xfId="4" applyFont="1" applyBorder="1" applyAlignment="1">
      <alignment horizontal="left" vertical="top"/>
    </xf>
    <xf numFmtId="0" fontId="5" fillId="0" borderId="375" xfId="4" applyFont="1" applyBorder="1" applyAlignment="1">
      <alignment horizontal="left" vertical="top"/>
    </xf>
    <xf numFmtId="0" fontId="62" fillId="0" borderId="0" xfId="4" applyAlignment="1">
      <alignment horizontal="left" wrapText="1"/>
    </xf>
    <xf numFmtId="49" fontId="62" fillId="0" borderId="377" xfId="4" applyNumberFormat="1" applyBorder="1" applyAlignment="1" applyProtection="1">
      <alignment horizontal="center" vertical="center"/>
      <protection locked="0"/>
    </xf>
    <xf numFmtId="49" fontId="62" fillId="0" borderId="379" xfId="4" applyNumberFormat="1" applyBorder="1" applyAlignment="1" applyProtection="1">
      <alignment horizontal="center" vertical="center"/>
      <protection locked="0"/>
    </xf>
    <xf numFmtId="49" fontId="62" fillId="0" borderId="378" xfId="4" applyNumberFormat="1" applyBorder="1" applyAlignment="1" applyProtection="1">
      <alignment horizontal="center" vertical="center"/>
      <protection locked="0"/>
    </xf>
    <xf numFmtId="0" fontId="8" fillId="0" borderId="339" xfId="4" applyFont="1" applyBorder="1" applyAlignment="1">
      <alignment horizontal="center"/>
    </xf>
    <xf numFmtId="49" fontId="85" fillId="3" borderId="320" xfId="4" applyNumberFormat="1" applyFont="1" applyFill="1" applyBorder="1" applyAlignment="1">
      <alignment horizontal="center" vertical="center"/>
    </xf>
    <xf numFmtId="0" fontId="142" fillId="0" borderId="377" xfId="2" applyFont="1" applyBorder="1" applyAlignment="1" applyProtection="1">
      <alignment horizontal="left" vertical="center"/>
    </xf>
    <xf numFmtId="0" fontId="142" fillId="0" borderId="379" xfId="2" applyFont="1" applyBorder="1" applyAlignment="1" applyProtection="1">
      <alignment horizontal="left" vertical="center"/>
    </xf>
    <xf numFmtId="0" fontId="142" fillId="0" borderId="378" xfId="2" applyFont="1" applyBorder="1" applyAlignment="1" applyProtection="1">
      <alignment horizontal="left" vertical="center"/>
    </xf>
    <xf numFmtId="0" fontId="7" fillId="12" borderId="320" xfId="25" quotePrefix="1" applyFont="1" applyFill="1" applyBorder="1" applyAlignment="1">
      <alignment horizontal="right" vertical="center"/>
    </xf>
    <xf numFmtId="166" fontId="85" fillId="3" borderId="391" xfId="4" applyNumberFormat="1" applyFont="1" applyFill="1" applyBorder="1" applyAlignment="1">
      <alignment horizontal="left" vertical="center"/>
    </xf>
    <xf numFmtId="166" fontId="85" fillId="3" borderId="392" xfId="4" applyNumberFormat="1" applyFont="1" applyFill="1" applyBorder="1" applyAlignment="1">
      <alignment horizontal="left" vertical="center"/>
    </xf>
    <xf numFmtId="166" fontId="85" fillId="3" borderId="393" xfId="4" applyNumberFormat="1" applyFont="1" applyFill="1" applyBorder="1" applyAlignment="1">
      <alignment horizontal="left" vertical="center"/>
    </xf>
    <xf numFmtId="166" fontId="85" fillId="3" borderId="374" xfId="4" applyNumberFormat="1" applyFont="1" applyFill="1" applyBorder="1" applyAlignment="1">
      <alignment horizontal="left" vertical="center"/>
    </xf>
    <xf numFmtId="166" fontId="85" fillId="3" borderId="320" xfId="4" applyNumberFormat="1" applyFont="1" applyFill="1" applyBorder="1" applyAlignment="1">
      <alignment horizontal="left" vertical="center"/>
    </xf>
    <xf numFmtId="166" fontId="85" fillId="3" borderId="375" xfId="4" applyNumberFormat="1" applyFont="1" applyFill="1" applyBorder="1" applyAlignment="1">
      <alignment horizontal="left" vertical="center"/>
    </xf>
    <xf numFmtId="0" fontId="7" fillId="0" borderId="372" xfId="4" quotePrefix="1" applyFont="1" applyBorder="1" applyAlignment="1">
      <alignment horizontal="right" vertical="center"/>
    </xf>
    <xf numFmtId="0" fontId="85" fillId="3" borderId="395" xfId="25" applyFont="1" applyFill="1" applyBorder="1" applyAlignment="1">
      <alignment horizontal="center" vertical="center"/>
    </xf>
    <xf numFmtId="0" fontId="85" fillId="3" borderId="373" xfId="25" applyFont="1" applyFill="1" applyBorder="1" applyAlignment="1">
      <alignment horizontal="center" vertical="center"/>
    </xf>
    <xf numFmtId="0" fontId="7" fillId="0" borderId="0" xfId="4" applyFont="1" applyAlignment="1">
      <alignment horizontal="center"/>
    </xf>
    <xf numFmtId="0" fontId="62" fillId="0" borderId="391" xfId="4" applyBorder="1" applyAlignment="1">
      <alignment horizontal="left" vertical="top" wrapText="1"/>
    </xf>
    <xf numFmtId="0" fontId="62" fillId="0" borderId="392" xfId="4" applyBorder="1" applyAlignment="1">
      <alignment horizontal="left" vertical="top" wrapText="1"/>
    </xf>
    <xf numFmtId="0" fontId="62" fillId="0" borderId="393" xfId="4" applyBorder="1" applyAlignment="1">
      <alignment horizontal="left" vertical="top" wrapText="1"/>
    </xf>
    <xf numFmtId="0" fontId="62" fillId="0" borderId="322" xfId="4" applyBorder="1" applyAlignment="1">
      <alignment horizontal="left" vertical="top" wrapText="1"/>
    </xf>
    <xf numFmtId="0" fontId="62" fillId="0" borderId="0" xfId="4" applyAlignment="1">
      <alignment horizontal="left" vertical="top" wrapText="1"/>
    </xf>
    <xf numFmtId="0" fontId="62" fillId="0" borderId="13" xfId="4" applyBorder="1" applyAlignment="1">
      <alignment horizontal="left" vertical="top" wrapText="1"/>
    </xf>
    <xf numFmtId="0" fontId="62" fillId="0" borderId="374" xfId="4" applyBorder="1" applyAlignment="1">
      <alignment horizontal="left" vertical="top" wrapText="1"/>
    </xf>
    <xf numFmtId="0" fontId="62" fillId="0" borderId="320" xfId="4" applyBorder="1" applyAlignment="1">
      <alignment horizontal="left" vertical="top" wrapText="1"/>
    </xf>
    <xf numFmtId="0" fontId="62" fillId="0" borderId="375" xfId="4" applyBorder="1" applyAlignment="1">
      <alignment horizontal="left" vertical="top" wrapText="1"/>
    </xf>
    <xf numFmtId="49" fontId="62" fillId="0" borderId="391" xfId="4" applyNumberFormat="1" applyBorder="1" applyAlignment="1">
      <alignment horizontal="center" vertical="center" wrapText="1"/>
    </xf>
    <xf numFmtId="49" fontId="62" fillId="0" borderId="392" xfId="4" applyNumberFormat="1" applyBorder="1" applyAlignment="1">
      <alignment horizontal="center" vertical="center" wrapText="1"/>
    </xf>
    <xf numFmtId="49" fontId="62" fillId="0" borderId="393" xfId="4" applyNumberFormat="1" applyBorder="1" applyAlignment="1">
      <alignment horizontal="center" vertical="center" wrapText="1"/>
    </xf>
    <xf numFmtId="49" fontId="62" fillId="0" borderId="374" xfId="4" applyNumberFormat="1" applyBorder="1" applyAlignment="1">
      <alignment horizontal="center" vertical="center" wrapText="1"/>
    </xf>
    <xf numFmtId="49" fontId="62" fillId="0" borderId="320" xfId="4" applyNumberFormat="1" applyBorder="1" applyAlignment="1">
      <alignment horizontal="center" vertical="center" wrapText="1"/>
    </xf>
    <xf numFmtId="49" fontId="62" fillId="0" borderId="375" xfId="4" applyNumberFormat="1" applyBorder="1" applyAlignment="1">
      <alignment horizontal="center" vertical="center" wrapText="1"/>
    </xf>
    <xf numFmtId="0" fontId="7" fillId="0" borderId="2" xfId="4" applyFont="1" applyBorder="1" applyAlignment="1">
      <alignment horizontal="center" vertical="center"/>
    </xf>
    <xf numFmtId="0" fontId="7" fillId="0" borderId="13" xfId="4" applyFont="1" applyBorder="1" applyAlignment="1">
      <alignment horizontal="center" vertical="center"/>
    </xf>
    <xf numFmtId="0" fontId="6" fillId="0" borderId="21" xfId="4" applyFont="1" applyBorder="1" applyAlignment="1">
      <alignment horizontal="center" vertical="center"/>
    </xf>
    <xf numFmtId="0" fontId="6" fillId="0" borderId="0" xfId="4" applyFont="1" applyAlignment="1">
      <alignment horizontal="center" vertical="center"/>
    </xf>
    <xf numFmtId="0" fontId="6" fillId="0" borderId="322" xfId="4" applyFont="1" applyBorder="1" applyAlignment="1">
      <alignment horizontal="center" vertical="center"/>
    </xf>
    <xf numFmtId="0" fontId="7" fillId="0" borderId="320" xfId="4" quotePrefix="1" applyFont="1" applyBorder="1" applyAlignment="1">
      <alignment horizontal="right" vertical="center"/>
    </xf>
    <xf numFmtId="0" fontId="7" fillId="0" borderId="439" xfId="4" quotePrefix="1" applyFont="1" applyBorder="1" applyAlignment="1">
      <alignment horizontal="right" wrapText="1"/>
    </xf>
    <xf numFmtId="0" fontId="7" fillId="0" borderId="141" xfId="4" applyFont="1" applyBorder="1" applyAlignment="1">
      <alignment horizontal="center" vertical="center" wrapText="1"/>
    </xf>
    <xf numFmtId="0" fontId="7" fillId="0" borderId="141" xfId="4" applyFont="1" applyBorder="1" applyAlignment="1">
      <alignment horizontal="center" wrapText="1"/>
    </xf>
    <xf numFmtId="0" fontId="62" fillId="0" borderId="377" xfId="4" applyFont="1" applyBorder="1" applyAlignment="1" applyProtection="1">
      <alignment horizontal="center" vertical="center"/>
      <protection locked="0"/>
    </xf>
    <xf numFmtId="0" fontId="62" fillId="0" borderId="379" xfId="4" applyFont="1" applyBorder="1" applyAlignment="1" applyProtection="1">
      <alignment horizontal="center" vertical="center"/>
      <protection locked="0"/>
    </xf>
    <xf numFmtId="0" fontId="62" fillId="0" borderId="378" xfId="4" applyFont="1" applyBorder="1" applyAlignment="1" applyProtection="1">
      <alignment horizontal="center" vertical="center"/>
      <protection locked="0"/>
    </xf>
    <xf numFmtId="0" fontId="7" fillId="12" borderId="2" xfId="4" applyFont="1" applyFill="1" applyBorder="1" applyAlignment="1" applyProtection="1">
      <alignment horizontal="center" vertical="center"/>
      <protection locked="0"/>
    </xf>
    <xf numFmtId="0" fontId="8" fillId="12" borderId="2" xfId="4" applyFont="1" applyFill="1" applyBorder="1" applyAlignment="1" applyProtection="1">
      <alignment horizontal="center" vertical="center"/>
      <protection locked="0"/>
    </xf>
    <xf numFmtId="0" fontId="28" fillId="0" borderId="317" xfId="4" applyFont="1" applyBorder="1" applyAlignment="1" applyProtection="1">
      <alignment horizontal="center" vertical="center"/>
      <protection locked="0"/>
    </xf>
    <xf numFmtId="0" fontId="28" fillId="0" borderId="392" xfId="4" applyFont="1" applyBorder="1" applyAlignment="1" applyProtection="1">
      <alignment horizontal="center" vertical="center"/>
      <protection locked="0"/>
    </xf>
    <xf numFmtId="0" fontId="28" fillId="0" borderId="319" xfId="4" applyFont="1" applyBorder="1" applyAlignment="1" applyProtection="1">
      <alignment horizontal="center" vertical="center"/>
      <protection locked="0"/>
    </xf>
    <xf numFmtId="0" fontId="28" fillId="0" borderId="150" xfId="4" applyFont="1" applyBorder="1" applyAlignment="1" applyProtection="1">
      <alignment horizontal="center" vertical="center"/>
      <protection locked="0"/>
    </xf>
    <xf numFmtId="0" fontId="28" fillId="0" borderId="320" xfId="4" applyFont="1" applyBorder="1" applyAlignment="1" applyProtection="1">
      <alignment horizontal="center" vertical="center"/>
      <protection locked="0"/>
    </xf>
    <xf numFmtId="0" fontId="28" fillId="0" borderId="313" xfId="4" applyFont="1" applyBorder="1" applyAlignment="1" applyProtection="1">
      <alignment horizontal="center" vertical="center"/>
      <protection locked="0"/>
    </xf>
    <xf numFmtId="0" fontId="28" fillId="0" borderId="321" xfId="4" applyFont="1" applyBorder="1" applyAlignment="1" applyProtection="1">
      <alignment horizontal="center" vertical="center"/>
      <protection locked="0"/>
    </xf>
    <xf numFmtId="0" fontId="7" fillId="0" borderId="320" xfId="25" quotePrefix="1" applyFont="1" applyBorder="1" applyAlignment="1">
      <alignment horizontal="right" vertical="center"/>
    </xf>
    <xf numFmtId="0" fontId="7" fillId="12" borderId="439" xfId="25" quotePrefix="1" applyFont="1" applyFill="1" applyBorder="1" applyAlignment="1">
      <alignment horizontal="right" vertical="center"/>
    </xf>
    <xf numFmtId="0" fontId="7" fillId="11" borderId="36" xfId="4" applyFont="1" applyFill="1" applyBorder="1" applyAlignment="1">
      <alignment horizontal="center" vertical="center" wrapText="1"/>
    </xf>
    <xf numFmtId="0" fontId="7" fillId="11" borderId="141" xfId="4" applyFont="1" applyFill="1" applyBorder="1" applyAlignment="1">
      <alignment horizontal="center" vertical="center" wrapText="1"/>
    </xf>
    <xf numFmtId="0" fontId="9" fillId="11" borderId="43" xfId="4" applyFont="1" applyFill="1" applyBorder="1" applyAlignment="1">
      <alignment horizontal="center" vertical="center"/>
    </xf>
    <xf numFmtId="0" fontId="9" fillId="11" borderId="0" xfId="4" applyFont="1" applyFill="1" applyAlignment="1">
      <alignment horizontal="center" vertical="center"/>
    </xf>
    <xf numFmtId="0" fontId="9" fillId="11" borderId="289" xfId="4" applyFont="1" applyFill="1" applyBorder="1" applyAlignment="1">
      <alignment horizontal="center" vertical="center"/>
    </xf>
    <xf numFmtId="0" fontId="7" fillId="12" borderId="43" xfId="4" applyFont="1" applyFill="1" applyBorder="1" applyAlignment="1">
      <alignment horizontal="center" wrapText="1"/>
    </xf>
    <xf numFmtId="0" fontId="7" fillId="12" borderId="0" xfId="4" applyFont="1" applyFill="1" applyAlignment="1">
      <alignment horizontal="center" wrapText="1"/>
    </xf>
    <xf numFmtId="0" fontId="7" fillId="12" borderId="289" xfId="4" applyFont="1" applyFill="1" applyBorder="1" applyAlignment="1">
      <alignment horizontal="center" wrapText="1"/>
    </xf>
    <xf numFmtId="0" fontId="8" fillId="12" borderId="43" xfId="4" applyFont="1" applyFill="1" applyBorder="1" applyAlignment="1">
      <alignment horizontal="center" vertical="top" wrapText="1"/>
    </xf>
    <xf numFmtId="0" fontId="8" fillId="12" borderId="0" xfId="4" applyFont="1" applyFill="1" applyAlignment="1">
      <alignment horizontal="center" vertical="top" wrapText="1"/>
    </xf>
    <xf numFmtId="0" fontId="8" fillId="12" borderId="289" xfId="4" applyFont="1" applyFill="1" applyBorder="1" applyAlignment="1">
      <alignment horizontal="center" vertical="top" wrapText="1"/>
    </xf>
    <xf numFmtId="0" fontId="6" fillId="0" borderId="330" xfId="4" applyFont="1" applyBorder="1" applyAlignment="1">
      <alignment horizontal="center" vertical="center"/>
    </xf>
    <xf numFmtId="0" fontId="6" fillId="0" borderId="339" xfId="4" applyFont="1" applyBorder="1" applyAlignment="1">
      <alignment horizontal="center" vertical="center"/>
    </xf>
    <xf numFmtId="0" fontId="62" fillId="0" borderId="391" xfId="4" applyBorder="1" applyAlignment="1" applyProtection="1">
      <alignment horizontal="center" vertical="center" wrapText="1"/>
      <protection locked="0"/>
    </xf>
    <xf numFmtId="0" fontId="62" fillId="0" borderId="392" xfId="4" applyBorder="1" applyAlignment="1" applyProtection="1">
      <alignment horizontal="center" vertical="center" wrapText="1"/>
      <protection locked="0"/>
    </xf>
    <xf numFmtId="0" fontId="62" fillId="0" borderId="393" xfId="4" applyBorder="1" applyAlignment="1" applyProtection="1">
      <alignment horizontal="center" vertical="center" wrapText="1"/>
      <protection locked="0"/>
    </xf>
    <xf numFmtId="0" fontId="62" fillId="0" borderId="374" xfId="4" applyBorder="1" applyAlignment="1" applyProtection="1">
      <alignment horizontal="center" vertical="center" wrapText="1"/>
      <protection locked="0"/>
    </xf>
    <xf numFmtId="0" fontId="62" fillId="0" borderId="313" xfId="4" applyBorder="1" applyAlignment="1" applyProtection="1">
      <alignment horizontal="center" vertical="center" wrapText="1"/>
      <protection locked="0"/>
    </xf>
    <xf numFmtId="0" fontId="62" fillId="0" borderId="320" xfId="4" applyBorder="1" applyAlignment="1" applyProtection="1">
      <alignment horizontal="center" vertical="center" wrapText="1"/>
      <protection locked="0"/>
    </xf>
    <xf numFmtId="0" fontId="62" fillId="0" borderId="375" xfId="4" applyBorder="1" applyAlignment="1" applyProtection="1">
      <alignment horizontal="center" vertical="center" wrapText="1"/>
      <protection locked="0"/>
    </xf>
    <xf numFmtId="0" fontId="7" fillId="12" borderId="320" xfId="4" quotePrefix="1" applyFont="1" applyFill="1" applyBorder="1" applyAlignment="1">
      <alignment horizontal="right"/>
    </xf>
    <xf numFmtId="0" fontId="7" fillId="12" borderId="320" xfId="4" applyFont="1" applyFill="1" applyBorder="1" applyAlignment="1">
      <alignment horizontal="right"/>
    </xf>
    <xf numFmtId="49" fontId="85" fillId="3" borderId="358" xfId="4" applyNumberFormat="1" applyFont="1" applyFill="1" applyBorder="1" applyAlignment="1">
      <alignment horizontal="center" vertical="center"/>
    </xf>
    <xf numFmtId="49" fontId="85" fillId="3" borderId="359" xfId="4" applyNumberFormat="1" applyFont="1" applyFill="1" applyBorder="1" applyAlignment="1">
      <alignment horizontal="center" vertical="center"/>
    </xf>
    <xf numFmtId="49" fontId="85" fillId="3" borderId="362" xfId="4" applyNumberFormat="1" applyFont="1" applyFill="1" applyBorder="1" applyAlignment="1">
      <alignment horizontal="center" vertical="center"/>
    </xf>
    <xf numFmtId="49" fontId="85" fillId="3" borderId="360" xfId="4" applyNumberFormat="1" applyFont="1" applyFill="1" applyBorder="1" applyAlignment="1">
      <alignment horizontal="center" vertical="center"/>
    </xf>
    <xf numFmtId="49" fontId="85" fillId="3" borderId="372" xfId="4" applyNumberFormat="1" applyFont="1" applyFill="1" applyBorder="1" applyAlignment="1">
      <alignment horizontal="center" vertical="center"/>
    </xf>
    <xf numFmtId="49" fontId="85" fillId="3" borderId="313" xfId="4" applyNumberFormat="1" applyFont="1" applyFill="1" applyBorder="1" applyAlignment="1">
      <alignment horizontal="center" vertical="center"/>
    </xf>
    <xf numFmtId="49" fontId="85" fillId="3" borderId="370" xfId="4" applyNumberFormat="1" applyFont="1" applyFill="1" applyBorder="1" applyAlignment="1">
      <alignment horizontal="center" vertical="center"/>
    </xf>
    <xf numFmtId="0" fontId="141" fillId="0" borderId="0" xfId="4" applyFont="1" applyAlignment="1">
      <alignment horizontal="left"/>
    </xf>
    <xf numFmtId="0" fontId="141" fillId="0" borderId="61" xfId="4" applyFont="1" applyBorder="1" applyAlignment="1">
      <alignment horizontal="left"/>
    </xf>
    <xf numFmtId="0" fontId="6" fillId="0" borderId="330" xfId="4" applyFont="1" applyBorder="1" applyAlignment="1" applyProtection="1">
      <alignment horizontal="center" vertical="center"/>
      <protection locked="0"/>
    </xf>
    <xf numFmtId="0" fontId="6" fillId="0" borderId="339" xfId="4" applyFont="1" applyBorder="1" applyAlignment="1" applyProtection="1">
      <alignment horizontal="center" vertical="center"/>
      <protection locked="0"/>
    </xf>
    <xf numFmtId="0" fontId="6" fillId="0" borderId="0" xfId="4" applyFont="1" applyAlignment="1" applyProtection="1">
      <alignment horizontal="center" vertical="center"/>
      <protection locked="0"/>
    </xf>
    <xf numFmtId="0" fontId="14" fillId="0" borderId="0" xfId="4" applyFont="1" applyAlignment="1">
      <alignment horizontal="center" vertical="center"/>
    </xf>
    <xf numFmtId="0" fontId="31" fillId="0" borderId="21" xfId="4" applyFont="1" applyBorder="1" applyAlignment="1">
      <alignment vertical="center"/>
    </xf>
    <xf numFmtId="0" fontId="89" fillId="0" borderId="444" xfId="4" applyFont="1" applyBorder="1" applyAlignment="1">
      <alignment horizontal="center" vertical="center"/>
    </xf>
    <xf numFmtId="0" fontId="89" fillId="0" borderId="464" xfId="4" applyFont="1" applyBorder="1" applyAlignment="1">
      <alignment horizontal="center" vertical="center"/>
    </xf>
    <xf numFmtId="0" fontId="31" fillId="0" borderId="322" xfId="4" applyFont="1" applyBorder="1" applyAlignment="1">
      <alignment horizontal="center" vertical="center"/>
    </xf>
    <xf numFmtId="0" fontId="7" fillId="12" borderId="320" xfId="25" applyFont="1" applyFill="1" applyBorder="1" applyAlignment="1">
      <alignment horizontal="right" vertical="center"/>
    </xf>
    <xf numFmtId="0" fontId="8" fillId="12" borderId="0" xfId="4" applyFont="1" applyFill="1" applyAlignment="1" applyProtection="1">
      <alignment horizontal="center" vertical="center"/>
      <protection locked="0"/>
    </xf>
    <xf numFmtId="0" fontId="10" fillId="12" borderId="0" xfId="4" applyFont="1" applyFill="1" applyAlignment="1">
      <alignment horizontal="center" vertical="top"/>
    </xf>
    <xf numFmtId="0" fontId="48" fillId="12" borderId="0" xfId="4" applyFont="1" applyFill="1" applyAlignment="1" applyProtection="1">
      <alignment horizontal="center" vertical="center"/>
      <protection locked="0"/>
    </xf>
    <xf numFmtId="0" fontId="49" fillId="12" borderId="0" xfId="4" applyFont="1" applyFill="1" applyAlignment="1" applyProtection="1">
      <alignment horizontal="center" vertical="center"/>
      <protection locked="0"/>
    </xf>
    <xf numFmtId="0" fontId="89" fillId="0" borderId="444" xfId="4" applyFont="1" applyBorder="1" applyAlignment="1" applyProtection="1">
      <alignment horizontal="center" vertical="center"/>
      <protection locked="0"/>
    </xf>
    <xf numFmtId="0" fontId="89" fillId="0" borderId="464" xfId="4" applyFont="1" applyBorder="1" applyAlignment="1" applyProtection="1">
      <alignment horizontal="center" vertical="center"/>
      <protection locked="0"/>
    </xf>
    <xf numFmtId="0" fontId="62" fillId="0" borderId="391" xfId="4" applyFont="1" applyBorder="1" applyAlignment="1" applyProtection="1">
      <alignment horizontal="center" vertical="center"/>
      <protection locked="0"/>
    </xf>
    <xf numFmtId="0" fontId="62" fillId="0" borderId="392" xfId="4" applyFont="1" applyBorder="1" applyAlignment="1" applyProtection="1">
      <alignment horizontal="center" vertical="center"/>
      <protection locked="0"/>
    </xf>
    <xf numFmtId="0" fontId="62" fillId="0" borderId="393" xfId="4" applyFont="1" applyBorder="1" applyAlignment="1" applyProtection="1">
      <alignment horizontal="center" vertical="center"/>
      <protection locked="0"/>
    </xf>
    <xf numFmtId="0" fontId="62" fillId="0" borderId="374" xfId="4" applyFont="1" applyBorder="1" applyAlignment="1" applyProtection="1">
      <alignment horizontal="center" vertical="center"/>
      <protection locked="0"/>
    </xf>
    <xf numFmtId="0" fontId="62" fillId="0" borderId="320" xfId="4" applyFont="1" applyBorder="1" applyAlignment="1" applyProtection="1">
      <alignment horizontal="center" vertical="center"/>
      <protection locked="0"/>
    </xf>
    <xf numFmtId="0" fontId="62" fillId="0" borderId="375" xfId="4" applyFont="1" applyBorder="1" applyAlignment="1" applyProtection="1">
      <alignment horizontal="center" vertical="center"/>
      <protection locked="0"/>
    </xf>
    <xf numFmtId="0" fontId="8" fillId="0" borderId="0" xfId="4" applyFont="1" applyAlignment="1" applyProtection="1">
      <alignment horizontal="right" vertical="center" wrapText="1"/>
      <protection locked="0"/>
    </xf>
    <xf numFmtId="0" fontId="7" fillId="0" borderId="439" xfId="4" quotePrefix="1" applyFont="1" applyBorder="1" applyAlignment="1" applyProtection="1">
      <alignment horizontal="right" vertical="center" wrapText="1"/>
      <protection locked="0"/>
    </xf>
    <xf numFmtId="0" fontId="7" fillId="0" borderId="0" xfId="4" applyFont="1" applyAlignment="1" applyProtection="1">
      <alignment horizontal="left" vertical="center" wrapText="1"/>
      <protection locked="0"/>
    </xf>
    <xf numFmtId="0" fontId="89" fillId="0" borderId="476" xfId="4" applyFont="1" applyBorder="1" applyAlignment="1" applyProtection="1">
      <alignment horizontal="center" vertical="center"/>
      <protection locked="0"/>
    </xf>
    <xf numFmtId="0" fontId="89" fillId="0" borderId="476" xfId="4" applyFont="1" applyBorder="1" applyAlignment="1">
      <alignment horizontal="center" vertical="center"/>
    </xf>
    <xf numFmtId="0" fontId="6" fillId="0" borderId="0" xfId="4" applyFont="1" applyAlignment="1">
      <alignment horizontal="center" vertical="center" wrapText="1"/>
    </xf>
    <xf numFmtId="0" fontId="6" fillId="0" borderId="140" xfId="4" applyFont="1" applyBorder="1" applyAlignment="1">
      <alignment horizontal="center" vertical="center" wrapText="1"/>
    </xf>
    <xf numFmtId="0" fontId="7" fillId="0" borderId="0" xfId="4" quotePrefix="1" applyFont="1" applyAlignment="1">
      <alignment horizontal="right" wrapText="1"/>
    </xf>
    <xf numFmtId="0" fontId="7" fillId="0" borderId="0" xfId="4" applyFont="1" applyAlignment="1">
      <alignment horizontal="right" wrapText="1"/>
    </xf>
    <xf numFmtId="0" fontId="8" fillId="0" borderId="0" xfId="4" applyFont="1" applyAlignment="1">
      <alignment horizontal="center" vertical="top"/>
    </xf>
    <xf numFmtId="0" fontId="7" fillId="0" borderId="322" xfId="4" applyFont="1" applyBorder="1" applyAlignment="1">
      <alignment horizontal="center" vertical="center" wrapText="1"/>
    </xf>
    <xf numFmtId="0" fontId="7" fillId="0" borderId="0" xfId="4" applyFont="1" applyAlignment="1">
      <alignment horizontal="center" vertical="center" wrapText="1"/>
    </xf>
    <xf numFmtId="0" fontId="89" fillId="0" borderId="444" xfId="0" applyFont="1" applyBorder="1" applyAlignment="1" applyProtection="1">
      <alignment horizontal="center" vertical="center"/>
      <protection locked="0"/>
    </xf>
    <xf numFmtId="0" fontId="89" fillId="0" borderId="445" xfId="0" applyFont="1" applyBorder="1" applyAlignment="1" applyProtection="1">
      <alignment horizontal="center" vertical="center"/>
      <protection locked="0"/>
    </xf>
    <xf numFmtId="0" fontId="7" fillId="0" borderId="13" xfId="4" applyFont="1" applyBorder="1" applyAlignment="1">
      <alignment horizontal="center" vertical="center" wrapText="1"/>
    </xf>
    <xf numFmtId="0" fontId="12" fillId="0" borderId="444" xfId="0" applyFont="1" applyBorder="1" applyAlignment="1" applyProtection="1">
      <alignment horizontal="center" vertical="center"/>
      <protection locked="0"/>
    </xf>
    <xf numFmtId="0" fontId="12" fillId="0" borderId="445" xfId="0" applyFont="1" applyBorder="1" applyAlignment="1" applyProtection="1">
      <alignment horizontal="center" vertical="center"/>
      <protection locked="0"/>
    </xf>
    <xf numFmtId="0" fontId="7" fillId="0" borderId="13" xfId="4" applyFont="1" applyBorder="1" applyAlignment="1">
      <alignment horizontal="left" vertical="center" wrapText="1"/>
    </xf>
    <xf numFmtId="0" fontId="7" fillId="0" borderId="13" xfId="0" applyFont="1" applyBorder="1" applyAlignment="1">
      <alignment horizontal="center" vertical="center"/>
    </xf>
    <xf numFmtId="0" fontId="89" fillId="0" borderId="396" xfId="0" applyFont="1" applyBorder="1" applyAlignment="1" applyProtection="1">
      <alignment horizontal="center" vertical="center"/>
      <protection locked="0"/>
    </xf>
    <xf numFmtId="0" fontId="7" fillId="0" borderId="0" xfId="4" applyFont="1" applyAlignment="1">
      <alignment horizontal="left" vertical="center"/>
    </xf>
    <xf numFmtId="0" fontId="62" fillId="0" borderId="391" xfId="0" applyFont="1" applyBorder="1" applyAlignment="1">
      <alignment horizontal="center" vertical="center"/>
    </xf>
    <xf numFmtId="0" fontId="62" fillId="0" borderId="392" xfId="0" applyFont="1" applyBorder="1" applyAlignment="1">
      <alignment horizontal="center" vertical="center"/>
    </xf>
    <xf numFmtId="0" fontId="62" fillId="0" borderId="393" xfId="0" applyFont="1" applyBorder="1" applyAlignment="1">
      <alignment horizontal="center" vertical="center"/>
    </xf>
    <xf numFmtId="0" fontId="62" fillId="0" borderId="397" xfId="0" applyFont="1" applyBorder="1" applyAlignment="1">
      <alignment horizontal="center" vertical="center"/>
    </xf>
    <xf numFmtId="0" fontId="62" fillId="0" borderId="398" xfId="0" applyFont="1" applyBorder="1" applyAlignment="1">
      <alignment horizontal="center" vertical="center"/>
    </xf>
    <xf numFmtId="0" fontId="62" fillId="0" borderId="399" xfId="0" applyFont="1" applyBorder="1" applyAlignment="1">
      <alignment horizontal="center" vertical="center"/>
    </xf>
    <xf numFmtId="3" fontId="62" fillId="0" borderId="400" xfId="1" applyNumberFormat="1" applyBorder="1" applyAlignment="1">
      <alignment horizontal="center" vertical="center"/>
    </xf>
    <xf numFmtId="3" fontId="62" fillId="0" borderId="401" xfId="1" applyNumberFormat="1" applyBorder="1" applyAlignment="1">
      <alignment horizontal="center" vertical="center"/>
    </xf>
    <xf numFmtId="3" fontId="62" fillId="0" borderId="402" xfId="1" applyNumberFormat="1" applyBorder="1" applyAlignment="1">
      <alignment horizontal="center" vertical="center"/>
    </xf>
    <xf numFmtId="3" fontId="62" fillId="0" borderId="403" xfId="1" applyNumberFormat="1" applyBorder="1" applyAlignment="1">
      <alignment horizontal="center" vertical="center"/>
    </xf>
    <xf numFmtId="3" fontId="62" fillId="0" borderId="338" xfId="1" applyNumberFormat="1" applyBorder="1" applyAlignment="1">
      <alignment horizontal="center" vertical="center"/>
    </xf>
    <xf numFmtId="3" fontId="62" fillId="0" borderId="404" xfId="1" applyNumberFormat="1" applyBorder="1" applyAlignment="1">
      <alignment horizontal="center" vertical="center"/>
    </xf>
    <xf numFmtId="0" fontId="62" fillId="0" borderId="377" xfId="0" applyFont="1" applyBorder="1" applyAlignment="1">
      <alignment horizontal="center" vertical="center"/>
    </xf>
    <xf numFmtId="0" fontId="62" fillId="0" borderId="379" xfId="0" applyFont="1" applyBorder="1" applyAlignment="1">
      <alignment horizontal="center" vertical="center"/>
    </xf>
    <xf numFmtId="0" fontId="62" fillId="0" borderId="378" xfId="0" applyFont="1" applyBorder="1" applyAlignment="1">
      <alignment horizontal="center" vertical="center"/>
    </xf>
    <xf numFmtId="0" fontId="7" fillId="0" borderId="372" xfId="4" quotePrefix="1" applyFont="1" applyBorder="1" applyAlignment="1">
      <alignment horizontal="right"/>
    </xf>
    <xf numFmtId="0" fontId="7" fillId="0" borderId="436" xfId="4" quotePrefix="1" applyFont="1" applyBorder="1" applyAlignment="1">
      <alignment horizontal="right"/>
    </xf>
    <xf numFmtId="0" fontId="7" fillId="0" borderId="36" xfId="4" applyFont="1" applyBorder="1" applyAlignment="1">
      <alignment horizontal="right" wrapText="1"/>
    </xf>
    <xf numFmtId="0" fontId="7" fillId="0" borderId="141" xfId="4" applyFont="1" applyBorder="1" applyAlignment="1">
      <alignment horizontal="right" wrapText="1"/>
    </xf>
    <xf numFmtId="0" fontId="10" fillId="0" borderId="70" xfId="4" applyFont="1" applyBorder="1" applyAlignment="1" applyProtection="1">
      <alignment horizontal="center" vertical="center"/>
      <protection locked="0"/>
    </xf>
    <xf numFmtId="0" fontId="10" fillId="0" borderId="71" xfId="4" applyFont="1" applyBorder="1" applyAlignment="1" applyProtection="1">
      <alignment horizontal="center" vertical="center"/>
      <protection locked="0"/>
    </xf>
    <xf numFmtId="0" fontId="10" fillId="0" borderId="339" xfId="4" applyFont="1" applyBorder="1" applyAlignment="1" applyProtection="1">
      <alignment horizontal="center" vertical="center"/>
      <protection locked="0"/>
    </xf>
    <xf numFmtId="0" fontId="10" fillId="0" borderId="72" xfId="4" applyFont="1" applyBorder="1" applyAlignment="1" applyProtection="1">
      <alignment horizontal="center" vertical="center"/>
      <protection locked="0"/>
    </xf>
    <xf numFmtId="0" fontId="10" fillId="0" borderId="28" xfId="4" applyFont="1" applyBorder="1" applyAlignment="1" applyProtection="1">
      <alignment horizontal="center" vertical="center"/>
      <protection locked="0"/>
    </xf>
    <xf numFmtId="0" fontId="10" fillId="0" borderId="64" xfId="4" applyFont="1" applyBorder="1" applyAlignment="1" applyProtection="1">
      <alignment horizontal="center" vertical="center"/>
      <protection locked="0"/>
    </xf>
    <xf numFmtId="0" fontId="10" fillId="0" borderId="330" xfId="4" applyFont="1" applyBorder="1" applyAlignment="1" applyProtection="1">
      <alignment horizontal="center" vertical="center"/>
      <protection locked="0"/>
    </xf>
    <xf numFmtId="0" fontId="10" fillId="0" borderId="27" xfId="4" applyFont="1" applyBorder="1" applyAlignment="1" applyProtection="1">
      <alignment horizontal="center" vertical="center"/>
      <protection locked="0"/>
    </xf>
    <xf numFmtId="0" fontId="5" fillId="0" borderId="377" xfId="0" applyFont="1" applyBorder="1" applyAlignment="1">
      <alignment horizontal="left" vertical="center"/>
    </xf>
    <xf numFmtId="0" fontId="5" fillId="0" borderId="379" xfId="0" applyFont="1" applyBorder="1" applyAlignment="1">
      <alignment horizontal="left" vertical="center"/>
    </xf>
    <xf numFmtId="0" fontId="5" fillId="0" borderId="378" xfId="0" applyFont="1" applyBorder="1" applyAlignment="1">
      <alignment horizontal="left" vertical="center"/>
    </xf>
    <xf numFmtId="0" fontId="7" fillId="12" borderId="162" xfId="4" applyFont="1" applyFill="1" applyBorder="1" applyAlignment="1">
      <alignment horizontal="center"/>
    </xf>
    <xf numFmtId="0" fontId="7" fillId="12" borderId="0" xfId="4" applyFont="1" applyFill="1" applyAlignment="1">
      <alignment horizontal="center"/>
    </xf>
    <xf numFmtId="0" fontId="7" fillId="12" borderId="335" xfId="4" applyFont="1" applyFill="1" applyBorder="1" applyAlignment="1">
      <alignment horizontal="center"/>
    </xf>
    <xf numFmtId="0" fontId="6" fillId="3" borderId="0" xfId="4" applyFont="1" applyFill="1" applyAlignment="1">
      <alignment horizontal="center"/>
    </xf>
    <xf numFmtId="0" fontId="6" fillId="3" borderId="289" xfId="4" applyFont="1" applyFill="1" applyBorder="1" applyAlignment="1">
      <alignment horizontal="center"/>
    </xf>
    <xf numFmtId="49" fontId="85" fillId="3" borderId="377" xfId="4" applyNumberFormat="1" applyFont="1" applyFill="1" applyBorder="1" applyAlignment="1">
      <alignment horizontal="center" vertical="center"/>
    </xf>
    <xf numFmtId="49" fontId="85" fillId="3" borderId="379" xfId="4" applyNumberFormat="1" applyFont="1" applyFill="1" applyBorder="1" applyAlignment="1">
      <alignment horizontal="center" vertical="center"/>
    </xf>
    <xf numFmtId="49" fontId="85" fillId="3" borderId="378" xfId="4" applyNumberFormat="1" applyFont="1" applyFill="1" applyBorder="1" applyAlignment="1">
      <alignment horizontal="center" vertical="center"/>
    </xf>
    <xf numFmtId="0" fontId="8" fillId="12" borderId="162" xfId="4" applyFont="1" applyFill="1" applyBorder="1" applyAlignment="1">
      <alignment horizontal="center"/>
    </xf>
    <xf numFmtId="0" fontId="8" fillId="12" borderId="0" xfId="4" applyFont="1" applyFill="1" applyAlignment="1">
      <alignment horizontal="center"/>
    </xf>
    <xf numFmtId="0" fontId="8" fillId="12" borderId="335" xfId="4" applyFont="1" applyFill="1" applyBorder="1" applyAlignment="1">
      <alignment horizontal="center"/>
    </xf>
    <xf numFmtId="0" fontId="8" fillId="0" borderId="0" xfId="4" applyFont="1" applyAlignment="1">
      <alignment horizontal="center"/>
    </xf>
    <xf numFmtId="0" fontId="7" fillId="0" borderId="371" xfId="4" applyFont="1" applyBorder="1" applyAlignment="1">
      <alignment horizontal="center"/>
    </xf>
    <xf numFmtId="0" fontId="9" fillId="4" borderId="489" xfId="4" applyFont="1" applyFill="1" applyBorder="1" applyAlignment="1">
      <alignment horizontal="center" vertical="center" wrapText="1"/>
    </xf>
    <xf numFmtId="0" fontId="9" fillId="4" borderId="141" xfId="4" applyFont="1" applyFill="1" applyBorder="1" applyAlignment="1">
      <alignment horizontal="center" vertical="center" wrapText="1"/>
    </xf>
    <xf numFmtId="0" fontId="9" fillId="4" borderId="467" xfId="4" applyFont="1" applyFill="1" applyBorder="1" applyAlignment="1">
      <alignment horizontal="center" vertical="center" wrapText="1"/>
    </xf>
    <xf numFmtId="0" fontId="9" fillId="4" borderId="21" xfId="4" applyFont="1" applyFill="1" applyBorder="1" applyAlignment="1">
      <alignment horizontal="center" vertical="center" wrapText="1"/>
    </xf>
    <xf numFmtId="0" fontId="9" fillId="4" borderId="0" xfId="4" applyFont="1" applyFill="1" applyBorder="1" applyAlignment="1">
      <alignment horizontal="center" vertical="center" wrapText="1"/>
    </xf>
    <xf numFmtId="0" fontId="9" fillId="4" borderId="289" xfId="4" applyFont="1" applyFill="1" applyBorder="1" applyAlignment="1">
      <alignment horizontal="center" vertical="center" wrapText="1"/>
    </xf>
    <xf numFmtId="0" fontId="9" fillId="4" borderId="374" xfId="4" applyFont="1" applyFill="1" applyBorder="1" applyAlignment="1">
      <alignment horizontal="center" vertical="center" wrapText="1"/>
    </xf>
    <xf numFmtId="0" fontId="9" fillId="4" borderId="313" xfId="4" applyFont="1" applyFill="1" applyBorder="1" applyAlignment="1">
      <alignment horizontal="center" vertical="center" wrapText="1"/>
    </xf>
    <xf numFmtId="0" fontId="9" fillId="4" borderId="493" xfId="4" applyFont="1" applyFill="1" applyBorder="1" applyAlignment="1">
      <alignment horizontal="center" vertical="center" wrapText="1"/>
    </xf>
    <xf numFmtId="0" fontId="7" fillId="4" borderId="494" xfId="4" quotePrefix="1" applyFont="1" applyFill="1" applyBorder="1" applyAlignment="1">
      <alignment horizontal="center" vertical="center"/>
    </xf>
    <xf numFmtId="0" fontId="7" fillId="4" borderId="240" xfId="4" quotePrefix="1" applyFont="1" applyFill="1" applyBorder="1" applyAlignment="1">
      <alignment horizontal="center" vertical="center"/>
    </xf>
    <xf numFmtId="0" fontId="7" fillId="4" borderId="495" xfId="4" quotePrefix="1" applyFont="1" applyFill="1" applyBorder="1" applyAlignment="1">
      <alignment horizontal="center" vertical="center"/>
    </xf>
    <xf numFmtId="3" fontId="62" fillId="11" borderId="196" xfId="4" applyNumberFormat="1" applyFill="1" applyBorder="1" applyAlignment="1">
      <alignment horizontal="center" vertical="center"/>
    </xf>
    <xf numFmtId="3" fontId="62" fillId="11" borderId="213" xfId="4" applyNumberFormat="1" applyFill="1" applyBorder="1" applyAlignment="1">
      <alignment horizontal="center" vertical="center"/>
    </xf>
    <xf numFmtId="3" fontId="62" fillId="11" borderId="216" xfId="4" applyNumberFormat="1" applyFill="1" applyBorder="1" applyAlignment="1">
      <alignment horizontal="center" vertical="center"/>
    </xf>
    <xf numFmtId="3" fontId="62" fillId="4" borderId="198" xfId="4" applyNumberFormat="1" applyFill="1" applyBorder="1" applyAlignment="1" applyProtection="1">
      <alignment horizontal="center" vertical="center"/>
      <protection locked="0"/>
    </xf>
    <xf numFmtId="3" fontId="62" fillId="4" borderId="199" xfId="4" applyNumberFormat="1" applyFill="1" applyBorder="1" applyAlignment="1" applyProtection="1">
      <alignment horizontal="center" vertical="center"/>
      <protection locked="0"/>
    </xf>
    <xf numFmtId="3" fontId="15" fillId="11" borderId="477" xfId="4" applyNumberFormat="1" applyFont="1" applyFill="1" applyBorder="1" applyAlignment="1">
      <alignment horizontal="center" vertical="center"/>
    </xf>
    <xf numFmtId="3" fontId="15" fillId="11" borderId="478" xfId="4" applyNumberFormat="1" applyFont="1" applyFill="1" applyBorder="1" applyAlignment="1">
      <alignment horizontal="center" vertical="center"/>
    </xf>
    <xf numFmtId="3" fontId="15" fillId="11" borderId="479" xfId="4" applyNumberFormat="1" applyFont="1" applyFill="1" applyBorder="1" applyAlignment="1">
      <alignment horizontal="center" vertical="center"/>
    </xf>
    <xf numFmtId="3" fontId="15" fillId="11" borderId="206" xfId="4" applyNumberFormat="1" applyFont="1" applyFill="1" applyBorder="1" applyAlignment="1">
      <alignment horizontal="center" vertical="center"/>
    </xf>
    <xf numFmtId="3" fontId="15" fillId="11" borderId="199" xfId="4" applyNumberFormat="1" applyFont="1" applyFill="1" applyBorder="1" applyAlignment="1">
      <alignment horizontal="center" vertical="center"/>
    </xf>
    <xf numFmtId="3" fontId="15" fillId="11" borderId="207" xfId="4" applyNumberFormat="1" applyFont="1" applyFill="1" applyBorder="1" applyAlignment="1">
      <alignment horizontal="center" vertical="center"/>
    </xf>
    <xf numFmtId="3" fontId="62" fillId="4" borderId="228" xfId="4" applyNumberFormat="1" applyFill="1" applyBorder="1" applyAlignment="1" applyProtection="1">
      <alignment horizontal="center" vertical="center" wrapText="1"/>
      <protection locked="0"/>
    </xf>
    <xf numFmtId="3" fontId="62" fillId="4" borderId="165" xfId="4" applyNumberFormat="1" applyFill="1" applyBorder="1" applyAlignment="1" applyProtection="1">
      <alignment horizontal="center" vertical="center" wrapText="1"/>
      <protection locked="0"/>
    </xf>
    <xf numFmtId="3" fontId="62" fillId="4" borderId="177" xfId="4" applyNumberFormat="1" applyFill="1" applyBorder="1" applyAlignment="1" applyProtection="1">
      <alignment horizontal="center" vertical="center" wrapText="1"/>
      <protection locked="0"/>
    </xf>
    <xf numFmtId="3" fontId="62" fillId="4" borderId="180" xfId="4" applyNumberFormat="1" applyFill="1" applyBorder="1" applyAlignment="1" applyProtection="1">
      <alignment horizontal="center" vertical="center" wrapText="1"/>
      <protection locked="0"/>
    </xf>
    <xf numFmtId="3" fontId="62" fillId="4" borderId="167" xfId="4" applyNumberFormat="1" applyFill="1" applyBorder="1" applyAlignment="1" applyProtection="1">
      <alignment horizontal="center" vertical="center" wrapText="1"/>
      <protection locked="0"/>
    </xf>
    <xf numFmtId="3" fontId="62" fillId="4" borderId="179" xfId="4" applyNumberFormat="1" applyFill="1" applyBorder="1" applyAlignment="1" applyProtection="1">
      <alignment horizontal="center" vertical="center" wrapText="1"/>
      <protection locked="0"/>
    </xf>
    <xf numFmtId="3" fontId="9" fillId="4" borderId="228" xfId="4" applyNumberFormat="1" applyFont="1" applyFill="1" applyBorder="1" applyAlignment="1" applyProtection="1">
      <alignment horizontal="center" vertical="center"/>
      <protection locked="0"/>
    </xf>
    <xf numFmtId="3" fontId="9" fillId="4" borderId="165" xfId="4" applyNumberFormat="1" applyFont="1" applyFill="1" applyBorder="1" applyAlignment="1" applyProtection="1">
      <alignment horizontal="center" vertical="center"/>
      <protection locked="0"/>
    </xf>
    <xf numFmtId="3" fontId="9" fillId="4" borderId="427" xfId="4" applyNumberFormat="1" applyFont="1" applyFill="1" applyBorder="1" applyAlignment="1" applyProtection="1">
      <alignment horizontal="center" vertical="center"/>
      <protection locked="0"/>
    </xf>
    <xf numFmtId="3" fontId="9" fillId="4" borderId="180" xfId="4" applyNumberFormat="1" applyFont="1" applyFill="1" applyBorder="1" applyAlignment="1" applyProtection="1">
      <alignment horizontal="center" vertical="center"/>
      <protection locked="0"/>
    </xf>
    <xf numFmtId="3" fontId="9" fillId="4" borderId="167" xfId="4" applyNumberFormat="1" applyFont="1" applyFill="1" applyBorder="1" applyAlignment="1" applyProtection="1">
      <alignment horizontal="center" vertical="center"/>
      <protection locked="0"/>
    </xf>
    <xf numFmtId="3" fontId="9" fillId="4" borderId="229" xfId="4" applyNumberFormat="1" applyFont="1" applyFill="1" applyBorder="1" applyAlignment="1" applyProtection="1">
      <alignment horizontal="center" vertical="center"/>
      <protection locked="0"/>
    </xf>
    <xf numFmtId="3" fontId="62" fillId="4" borderId="176" xfId="4" applyNumberFormat="1" applyFill="1" applyBorder="1" applyAlignment="1" applyProtection="1">
      <alignment horizontal="center" vertical="center" wrapText="1"/>
      <protection locked="0"/>
    </xf>
    <xf numFmtId="3" fontId="62" fillId="4" borderId="178" xfId="4" applyNumberFormat="1" applyFill="1" applyBorder="1" applyAlignment="1" applyProtection="1">
      <alignment horizontal="center" vertical="center" wrapText="1"/>
      <protection locked="0"/>
    </xf>
    <xf numFmtId="3" fontId="62" fillId="4" borderId="176" xfId="4" applyNumberFormat="1" applyFill="1" applyBorder="1" applyAlignment="1" applyProtection="1">
      <alignment horizontal="center" vertical="center"/>
      <protection locked="0"/>
    </xf>
    <xf numFmtId="3" fontId="62" fillId="4" borderId="165" xfId="4" applyNumberFormat="1" applyFill="1" applyBorder="1" applyAlignment="1" applyProtection="1">
      <alignment horizontal="center" vertical="center"/>
      <protection locked="0"/>
    </xf>
    <xf numFmtId="3" fontId="62" fillId="4" borderId="178" xfId="4" applyNumberFormat="1" applyFill="1" applyBorder="1" applyAlignment="1" applyProtection="1">
      <alignment horizontal="center" vertical="center"/>
      <protection locked="0"/>
    </xf>
    <xf numFmtId="3" fontId="62" fillId="4" borderId="167" xfId="4" applyNumberFormat="1" applyFill="1" applyBorder="1" applyAlignment="1" applyProtection="1">
      <alignment horizontal="center" vertical="center"/>
      <protection locked="0"/>
    </xf>
    <xf numFmtId="0" fontId="7" fillId="4" borderId="148" xfId="4" applyFont="1" applyFill="1" applyBorder="1" applyAlignment="1">
      <alignment horizontal="center" wrapText="1"/>
    </xf>
    <xf numFmtId="0" fontId="7" fillId="4" borderId="0" xfId="4" applyFont="1" applyFill="1" applyAlignment="1">
      <alignment horizontal="center" wrapText="1"/>
    </xf>
    <xf numFmtId="0" fontId="7" fillId="4" borderId="140" xfId="4" applyFont="1" applyFill="1" applyBorder="1" applyAlignment="1">
      <alignment horizontal="center" wrapText="1"/>
    </xf>
    <xf numFmtId="0" fontId="8" fillId="4" borderId="148" xfId="4" applyFont="1" applyFill="1" applyBorder="1" applyAlignment="1">
      <alignment horizontal="center" vertical="top" wrapText="1"/>
    </xf>
    <xf numFmtId="0" fontId="8" fillId="4" borderId="0" xfId="4" applyFont="1" applyFill="1" applyAlignment="1">
      <alignment horizontal="center" vertical="top" wrapText="1"/>
    </xf>
    <xf numFmtId="0" fontId="8" fillId="4" borderId="140" xfId="4" applyFont="1" applyFill="1" applyBorder="1" applyAlignment="1">
      <alignment horizontal="center" vertical="top" wrapText="1"/>
    </xf>
    <xf numFmtId="0" fontId="8" fillId="4" borderId="234" xfId="4" applyFont="1" applyFill="1" applyBorder="1" applyAlignment="1">
      <alignment horizontal="center" vertical="top" wrapText="1"/>
    </xf>
    <xf numFmtId="0" fontId="8" fillId="4" borderId="235" xfId="4" applyFont="1" applyFill="1" applyBorder="1" applyAlignment="1">
      <alignment horizontal="center" vertical="top" wrapText="1"/>
    </xf>
    <xf numFmtId="0" fontId="8" fillId="4" borderId="236" xfId="4" applyFont="1" applyFill="1" applyBorder="1" applyAlignment="1">
      <alignment horizontal="center" vertical="top" wrapText="1"/>
    </xf>
    <xf numFmtId="3" fontId="15" fillId="11" borderId="201" xfId="4" applyNumberFormat="1" applyFont="1" applyFill="1" applyBorder="1" applyAlignment="1">
      <alignment horizontal="right" vertical="center"/>
    </xf>
    <xf numFmtId="3" fontId="15" fillId="11" borderId="213" xfId="4" applyNumberFormat="1" applyFont="1" applyFill="1" applyBorder="1" applyAlignment="1">
      <alignment horizontal="right" vertical="center"/>
    </xf>
    <xf numFmtId="3" fontId="15" fillId="11" borderId="217" xfId="4" applyNumberFormat="1" applyFont="1" applyFill="1" applyBorder="1" applyAlignment="1">
      <alignment horizontal="right" vertical="center"/>
    </xf>
    <xf numFmtId="3" fontId="15" fillId="11" borderId="206" xfId="4" applyNumberFormat="1" applyFont="1" applyFill="1" applyBorder="1" applyAlignment="1">
      <alignment horizontal="right" vertical="center"/>
    </xf>
    <xf numFmtId="3" fontId="15" fillId="11" borderId="215" xfId="4" applyNumberFormat="1" applyFont="1" applyFill="1" applyBorder="1" applyAlignment="1">
      <alignment horizontal="right" vertical="center"/>
    </xf>
    <xf numFmtId="3" fontId="9" fillId="4" borderId="206" xfId="4" applyNumberFormat="1" applyFont="1" applyFill="1" applyBorder="1" applyAlignment="1" applyProtection="1">
      <alignment horizontal="center" vertical="center"/>
      <protection locked="0"/>
    </xf>
    <xf numFmtId="3" fontId="9" fillId="4" borderId="199" xfId="4" applyNumberFormat="1" applyFont="1" applyFill="1" applyBorder="1" applyAlignment="1" applyProtection="1">
      <alignment horizontal="center" vertical="center"/>
      <protection locked="0"/>
    </xf>
    <xf numFmtId="3" fontId="9" fillId="4" borderId="207" xfId="4" applyNumberFormat="1" applyFont="1" applyFill="1" applyBorder="1" applyAlignment="1" applyProtection="1">
      <alignment horizontal="center" vertical="center"/>
      <protection locked="0"/>
    </xf>
    <xf numFmtId="3" fontId="62" fillId="11" borderId="198" xfId="4" applyNumberFormat="1" applyFill="1" applyBorder="1" applyAlignment="1">
      <alignment horizontal="center" vertical="center"/>
    </xf>
    <xf numFmtId="3" fontId="62" fillId="11" borderId="199" xfId="4" applyNumberFormat="1" applyFill="1" applyBorder="1" applyAlignment="1">
      <alignment horizontal="center" vertical="center"/>
    </xf>
    <xf numFmtId="3" fontId="62" fillId="11" borderId="210" xfId="4" applyNumberFormat="1" applyFill="1" applyBorder="1" applyAlignment="1">
      <alignment horizontal="center" vertical="center"/>
    </xf>
    <xf numFmtId="0" fontId="7" fillId="4" borderId="18" xfId="4" applyFont="1" applyFill="1" applyBorder="1" applyAlignment="1">
      <alignment horizontal="center" vertical="center" wrapText="1"/>
    </xf>
    <xf numFmtId="0" fontId="7" fillId="4" borderId="0" xfId="4" applyFont="1" applyFill="1" applyAlignment="1">
      <alignment horizontal="center" vertical="center" wrapText="1"/>
    </xf>
    <xf numFmtId="0" fontId="15" fillId="0" borderId="0" xfId="4" applyFont="1" applyAlignment="1">
      <alignment horizontal="center" vertical="center" textRotation="180" wrapText="1"/>
    </xf>
    <xf numFmtId="0" fontId="36" fillId="0" borderId="0" xfId="4" applyFont="1" applyAlignment="1">
      <alignment horizontal="center" vertical="center" textRotation="180" wrapText="1"/>
    </xf>
    <xf numFmtId="0" fontId="3" fillId="0" borderId="0" xfId="4" applyFont="1" applyAlignment="1">
      <alignment horizontal="center" vertical="center"/>
    </xf>
    <xf numFmtId="0" fontId="11" fillId="0" borderId="0" xfId="4" applyFont="1" applyAlignment="1">
      <alignment horizontal="center" vertical="center"/>
    </xf>
    <xf numFmtId="0" fontId="17" fillId="0" borderId="0" xfId="4" applyFont="1" applyAlignment="1">
      <alignment horizontal="center" vertical="center"/>
    </xf>
    <xf numFmtId="0" fontId="30" fillId="0" borderId="0" xfId="4" applyFont="1" applyAlignment="1">
      <alignment horizontal="center" vertical="center"/>
    </xf>
    <xf numFmtId="0" fontId="7" fillId="4" borderId="490" xfId="4" applyFont="1" applyFill="1" applyBorder="1" applyAlignment="1">
      <alignment horizontal="center" vertical="center" wrapText="1"/>
    </xf>
    <xf numFmtId="0" fontId="7" fillId="4" borderId="491" xfId="4" applyFont="1" applyFill="1" applyBorder="1" applyAlignment="1">
      <alignment horizontal="center" vertical="center" wrapText="1"/>
    </xf>
    <xf numFmtId="0" fontId="7" fillId="4" borderId="492" xfId="4" applyFont="1" applyFill="1" applyBorder="1" applyAlignment="1">
      <alignment vertical="top"/>
    </xf>
    <xf numFmtId="0" fontId="7" fillId="4" borderId="0" xfId="4" applyFont="1" applyFill="1" applyBorder="1" applyAlignment="1">
      <alignment vertical="top"/>
    </xf>
    <xf numFmtId="0" fontId="7" fillId="4" borderId="1" xfId="4" applyFont="1" applyFill="1" applyBorder="1" applyAlignment="1">
      <alignment vertical="top"/>
    </xf>
    <xf numFmtId="0" fontId="7" fillId="4" borderId="491" xfId="4" applyFont="1" applyFill="1" applyBorder="1" applyAlignment="1">
      <alignment horizontal="center"/>
    </xf>
    <xf numFmtId="0" fontId="7" fillId="4" borderId="21" xfId="4" applyFont="1" applyFill="1" applyBorder="1" applyAlignment="1">
      <alignment horizontal="center" wrapText="1"/>
    </xf>
    <xf numFmtId="0" fontId="7" fillId="4" borderId="17" xfId="4" applyFont="1" applyFill="1" applyBorder="1" applyAlignment="1">
      <alignment horizontal="center" wrapText="1"/>
    </xf>
    <xf numFmtId="0" fontId="13" fillId="4" borderId="43" xfId="4" applyFont="1" applyFill="1" applyBorder="1" applyAlignment="1">
      <alignment horizontal="center" vertical="center" wrapText="1"/>
    </xf>
    <xf numFmtId="0" fontId="13" fillId="4" borderId="0" xfId="4" applyFont="1" applyFill="1" applyAlignment="1">
      <alignment horizontal="center" vertical="center" wrapText="1"/>
    </xf>
    <xf numFmtId="0" fontId="7" fillId="4" borderId="26" xfId="4" applyFont="1" applyFill="1" applyBorder="1" applyAlignment="1">
      <alignment horizontal="center"/>
    </xf>
    <xf numFmtId="0" fontId="7" fillId="4" borderId="73" xfId="4" applyFont="1" applyFill="1" applyBorder="1" applyAlignment="1">
      <alignment horizontal="center"/>
    </xf>
    <xf numFmtId="0" fontId="7" fillId="4" borderId="74" xfId="4" applyFont="1" applyFill="1" applyBorder="1" applyAlignment="1">
      <alignment horizontal="center"/>
    </xf>
    <xf numFmtId="0" fontId="13" fillId="4" borderId="77" xfId="4" applyFont="1" applyFill="1" applyBorder="1" applyAlignment="1">
      <alignment horizontal="center" vertical="center" wrapText="1"/>
    </xf>
    <xf numFmtId="0" fontId="13" fillId="4" borderId="12" xfId="4" applyFont="1" applyFill="1" applyBorder="1" applyAlignment="1">
      <alignment horizontal="center" vertical="center" wrapText="1"/>
    </xf>
    <xf numFmtId="0" fontId="13" fillId="4" borderId="42" xfId="4" applyFont="1" applyFill="1" applyBorder="1" applyAlignment="1">
      <alignment horizontal="center" vertical="center" wrapText="1"/>
    </xf>
    <xf numFmtId="0" fontId="8" fillId="4" borderId="78" xfId="4" applyFont="1" applyFill="1" applyBorder="1" applyAlignment="1">
      <alignment horizontal="center" wrapText="1"/>
    </xf>
    <xf numFmtId="0" fontId="8" fillId="4" borderId="45" xfId="4" applyFont="1" applyFill="1" applyBorder="1" applyAlignment="1">
      <alignment horizontal="center" wrapText="1"/>
    </xf>
    <xf numFmtId="0" fontId="8" fillId="4" borderId="47" xfId="4" applyFont="1" applyFill="1" applyBorder="1" applyAlignment="1">
      <alignment horizontal="center" wrapText="1"/>
    </xf>
    <xf numFmtId="0" fontId="8" fillId="4" borderId="76" xfId="4" applyFont="1" applyFill="1" applyBorder="1" applyAlignment="1">
      <alignment horizontal="center" vertical="top"/>
    </xf>
    <xf numFmtId="0" fontId="8" fillId="4" borderId="45" xfId="4" applyFont="1" applyFill="1" applyBorder="1" applyAlignment="1">
      <alignment horizontal="center" vertical="top"/>
    </xf>
    <xf numFmtId="3" fontId="62" fillId="11" borderId="215" xfId="4" applyNumberFormat="1" applyFill="1" applyBorder="1" applyAlignment="1">
      <alignment horizontal="center" vertical="center"/>
    </xf>
    <xf numFmtId="0" fontId="7" fillId="4" borderId="21" xfId="4" applyFont="1" applyFill="1" applyBorder="1" applyAlignment="1">
      <alignment horizontal="center" vertical="top" wrapText="1"/>
    </xf>
    <xf numFmtId="0" fontId="7" fillId="4" borderId="0" xfId="4" applyFont="1" applyFill="1" applyAlignment="1">
      <alignment horizontal="center" vertical="top" wrapText="1"/>
    </xf>
    <xf numFmtId="0" fontId="7" fillId="4" borderId="1" xfId="4" applyFont="1" applyFill="1" applyBorder="1" applyAlignment="1">
      <alignment horizontal="center" vertical="top" wrapText="1"/>
    </xf>
    <xf numFmtId="0" fontId="7" fillId="4" borderId="17" xfId="4" applyFont="1" applyFill="1" applyBorder="1" applyAlignment="1">
      <alignment horizontal="center" vertical="top" wrapText="1"/>
    </xf>
    <xf numFmtId="0" fontId="7" fillId="4" borderId="94" xfId="4" quotePrefix="1" applyFont="1" applyFill="1" applyBorder="1" applyAlignment="1">
      <alignment horizontal="center" wrapText="1"/>
    </xf>
    <xf numFmtId="0" fontId="7" fillId="4" borderId="94" xfId="4" applyFont="1" applyFill="1" applyBorder="1" applyAlignment="1">
      <alignment horizontal="center" wrapText="1"/>
    </xf>
    <xf numFmtId="3" fontId="62" fillId="11" borderId="193" xfId="4" applyNumberFormat="1" applyFill="1" applyBorder="1" applyAlignment="1">
      <alignment horizontal="center" vertical="center"/>
    </xf>
    <xf numFmtId="3" fontId="62" fillId="11" borderId="194" xfId="4" applyNumberFormat="1" applyFill="1" applyBorder="1" applyAlignment="1">
      <alignment horizontal="center" vertical="center"/>
    </xf>
    <xf numFmtId="3" fontId="62" fillId="11" borderId="195" xfId="4" applyNumberFormat="1" applyFill="1" applyBorder="1" applyAlignment="1">
      <alignment horizontal="center" vertical="center"/>
    </xf>
    <xf numFmtId="3" fontId="62" fillId="11" borderId="197" xfId="4" applyNumberFormat="1" applyFill="1" applyBorder="1" applyAlignment="1">
      <alignment horizontal="center" vertical="center"/>
    </xf>
    <xf numFmtId="3" fontId="62" fillId="11" borderId="196" xfId="4" applyNumberFormat="1" applyFill="1" applyBorder="1" applyAlignment="1">
      <alignment horizontal="center" vertical="center" wrapText="1"/>
    </xf>
    <xf numFmtId="3" fontId="62" fillId="11" borderId="194" xfId="4" applyNumberFormat="1" applyFill="1" applyBorder="1" applyAlignment="1">
      <alignment horizontal="center" vertical="center" wrapText="1"/>
    </xf>
    <xf numFmtId="3" fontId="62" fillId="11" borderId="197" xfId="4" applyNumberFormat="1" applyFill="1" applyBorder="1" applyAlignment="1">
      <alignment horizontal="center" vertical="center" wrapText="1"/>
    </xf>
    <xf numFmtId="0" fontId="7" fillId="4" borderId="94" xfId="4" quotePrefix="1" applyFont="1" applyFill="1" applyBorder="1" applyAlignment="1">
      <alignment horizontal="center"/>
    </xf>
    <xf numFmtId="0" fontId="7" fillId="4" borderId="94" xfId="4" applyFont="1" applyFill="1" applyBorder="1" applyAlignment="1">
      <alignment horizontal="center"/>
    </xf>
    <xf numFmtId="0" fontId="7" fillId="4" borderId="13" xfId="4" applyFont="1" applyFill="1" applyBorder="1" applyAlignment="1">
      <alignment horizontal="center" wrapText="1"/>
    </xf>
    <xf numFmtId="0" fontId="8" fillId="4" borderId="18" xfId="4" applyFont="1" applyFill="1" applyBorder="1" applyAlignment="1">
      <alignment horizontal="center" vertical="top" wrapText="1"/>
    </xf>
    <xf numFmtId="0" fontId="62" fillId="0" borderId="0" xfId="4" applyAlignment="1">
      <alignment vertical="top"/>
    </xf>
    <xf numFmtId="0" fontId="62" fillId="0" borderId="85" xfId="4" applyBorder="1" applyAlignment="1">
      <alignment vertical="top"/>
    </xf>
    <xf numFmtId="0" fontId="62" fillId="0" borderId="83" xfId="4" applyBorder="1" applyAlignment="1">
      <alignment vertical="top"/>
    </xf>
    <xf numFmtId="0" fontId="8" fillId="4" borderId="17" xfId="4" applyFont="1" applyFill="1" applyBorder="1" applyAlignment="1">
      <alignment horizontal="center" vertical="top" wrapText="1"/>
    </xf>
    <xf numFmtId="0" fontId="8" fillId="4" borderId="13" xfId="4" applyFont="1" applyFill="1" applyBorder="1" applyAlignment="1">
      <alignment horizontal="center" vertical="top" wrapText="1"/>
    </xf>
    <xf numFmtId="0" fontId="8" fillId="4" borderId="86" xfId="4" applyFont="1" applyFill="1" applyBorder="1" applyAlignment="1">
      <alignment horizontal="center" vertical="top" wrapText="1"/>
    </xf>
    <xf numFmtId="0" fontId="8" fillId="4" borderId="83" xfId="4" applyFont="1" applyFill="1" applyBorder="1" applyAlignment="1">
      <alignment horizontal="center" vertical="top" wrapText="1"/>
    </xf>
    <xf numFmtId="0" fontId="8" fillId="4" borderId="87" xfId="4" applyFont="1" applyFill="1" applyBorder="1" applyAlignment="1">
      <alignment horizontal="center" vertical="top" wrapText="1"/>
    </xf>
    <xf numFmtId="0" fontId="13" fillId="4" borderId="0" xfId="4" applyFont="1" applyFill="1" applyAlignment="1">
      <alignment horizontal="center" vertical="top" wrapText="1"/>
    </xf>
    <xf numFmtId="0" fontId="8" fillId="4" borderId="28" xfId="4" applyFont="1" applyFill="1" applyBorder="1" applyAlignment="1">
      <alignment horizontal="center" vertical="top" wrapText="1"/>
    </xf>
    <xf numFmtId="0" fontId="8" fillId="4" borderId="64" xfId="4" applyFont="1" applyFill="1" applyBorder="1" applyAlignment="1">
      <alignment horizontal="center" vertical="top" wrapText="1"/>
    </xf>
    <xf numFmtId="0" fontId="8" fillId="4" borderId="27" xfId="4" applyFont="1" applyFill="1" applyBorder="1" applyAlignment="1">
      <alignment horizontal="center" vertical="top" wrapText="1"/>
    </xf>
    <xf numFmtId="0" fontId="8" fillId="4" borderId="435" xfId="4" applyFont="1" applyFill="1" applyBorder="1" applyAlignment="1">
      <alignment horizontal="center" vertical="top"/>
    </xf>
    <xf numFmtId="0" fontId="62" fillId="0" borderId="436" xfId="4" applyBorder="1" applyAlignment="1">
      <alignment vertical="top"/>
    </xf>
    <xf numFmtId="0" fontId="62" fillId="0" borderId="81" xfId="4" applyBorder="1" applyAlignment="1">
      <alignment vertical="top"/>
    </xf>
    <xf numFmtId="0" fontId="9" fillId="4" borderId="0" xfId="4" applyFont="1" applyFill="1" applyAlignment="1">
      <alignment horizontal="center"/>
    </xf>
    <xf numFmtId="0" fontId="8" fillId="4" borderId="21" xfId="4" applyFont="1" applyFill="1" applyBorder="1" applyAlignment="1">
      <alignment horizontal="center" vertical="top" wrapText="1"/>
    </xf>
    <xf numFmtId="0" fontId="7" fillId="4" borderId="80" xfId="4" applyFont="1" applyFill="1" applyBorder="1" applyAlignment="1">
      <alignment horizontal="center" vertical="top" wrapText="1"/>
    </xf>
    <xf numFmtId="0" fontId="7" fillId="4" borderId="64" xfId="4" applyFont="1" applyFill="1" applyBorder="1" applyAlignment="1">
      <alignment horizontal="center" vertical="top" wrapText="1"/>
    </xf>
    <xf numFmtId="0" fontId="7" fillId="4" borderId="27" xfId="4" applyFont="1" applyFill="1" applyBorder="1" applyAlignment="1">
      <alignment horizontal="center" vertical="top" wrapText="1"/>
    </xf>
    <xf numFmtId="0" fontId="7" fillId="4" borderId="74" xfId="4" applyFont="1" applyFill="1" applyBorder="1" applyAlignment="1">
      <alignment horizontal="center" wrapText="1"/>
    </xf>
    <xf numFmtId="0" fontId="7" fillId="4" borderId="29" xfId="4" applyFont="1" applyFill="1" applyBorder="1" applyAlignment="1">
      <alignment horizontal="center" wrapText="1"/>
    </xf>
    <xf numFmtId="0" fontId="7" fillId="4" borderId="75" xfId="4" applyFont="1" applyFill="1" applyBorder="1" applyAlignment="1">
      <alignment horizontal="center" wrapText="1"/>
    </xf>
    <xf numFmtId="0" fontId="7" fillId="4" borderId="29" xfId="4" applyFont="1" applyFill="1" applyBorder="1" applyAlignment="1">
      <alignment horizontal="center"/>
    </xf>
    <xf numFmtId="0" fontId="7" fillId="4" borderId="44" xfId="4" applyFont="1" applyFill="1" applyBorder="1" applyAlignment="1">
      <alignment horizontal="center"/>
    </xf>
    <xf numFmtId="0" fontId="8" fillId="4" borderId="1" xfId="4" applyFont="1" applyFill="1" applyBorder="1" applyAlignment="1">
      <alignment horizontal="center" vertical="top" wrapText="1"/>
    </xf>
    <xf numFmtId="0" fontId="8" fillId="4" borderId="82" xfId="4" applyFont="1" applyFill="1" applyBorder="1" applyAlignment="1">
      <alignment horizontal="center" vertical="top" wrapText="1"/>
    </xf>
    <xf numFmtId="0" fontId="8" fillId="4" borderId="84" xfId="4" applyFont="1" applyFill="1" applyBorder="1" applyAlignment="1">
      <alignment horizontal="center" vertical="top" wrapText="1"/>
    </xf>
    <xf numFmtId="0" fontId="7" fillId="0" borderId="342" xfId="4" applyFont="1" applyBorder="1" applyAlignment="1">
      <alignment horizontal="center" vertical="center" wrapText="1"/>
    </xf>
    <xf numFmtId="0" fontId="7" fillId="0" borderId="344" xfId="4" applyFont="1" applyBorder="1" applyAlignment="1">
      <alignment horizontal="center" vertical="center"/>
    </xf>
    <xf numFmtId="0" fontId="7" fillId="0" borderId="343" xfId="4" applyFont="1" applyBorder="1" applyAlignment="1">
      <alignment horizontal="center" vertical="center"/>
    </xf>
    <xf numFmtId="0" fontId="7" fillId="0" borderId="0" xfId="4" applyFont="1" applyBorder="1" applyAlignment="1">
      <alignment horizontal="center" vertical="center"/>
    </xf>
    <xf numFmtId="0" fontId="7" fillId="0" borderId="465" xfId="4" applyFont="1" applyBorder="1" applyAlignment="1">
      <alignment horizontal="center" vertical="center"/>
    </xf>
    <xf numFmtId="0" fontId="7" fillId="0" borderId="439" xfId="4" applyFont="1" applyBorder="1" applyAlignment="1">
      <alignment horizontal="center" vertical="center"/>
    </xf>
    <xf numFmtId="0" fontId="7" fillId="0" borderId="440" xfId="4" applyFont="1" applyBorder="1" applyAlignment="1">
      <alignment horizontal="center" vertical="center"/>
    </xf>
    <xf numFmtId="0" fontId="4" fillId="0" borderId="90" xfId="4" quotePrefix="1" applyFont="1" applyBorder="1" applyAlignment="1">
      <alignment horizontal="center" vertical="center" wrapText="1"/>
    </xf>
    <xf numFmtId="0" fontId="4" fillId="0" borderId="90" xfId="4" applyFont="1" applyBorder="1" applyAlignment="1">
      <alignment horizontal="center" vertical="center" wrapText="1"/>
    </xf>
    <xf numFmtId="0" fontId="4" fillId="4" borderId="158" xfId="4" applyFont="1" applyFill="1" applyBorder="1" applyAlignment="1">
      <alignment horizontal="center" vertical="top" wrapText="1"/>
    </xf>
    <xf numFmtId="0" fontId="4" fillId="4" borderId="142" xfId="4" applyFont="1" applyFill="1" applyBorder="1" applyAlignment="1">
      <alignment horizontal="center" vertical="top" wrapText="1"/>
    </xf>
    <xf numFmtId="0" fontId="4" fillId="4" borderId="237" xfId="4" applyFont="1" applyFill="1" applyBorder="1" applyAlignment="1">
      <alignment horizontal="center" vertical="top" wrapText="1"/>
    </xf>
    <xf numFmtId="0" fontId="7" fillId="4" borderId="85" xfId="4" quotePrefix="1" applyFont="1" applyFill="1" applyBorder="1" applyAlignment="1">
      <alignment horizontal="center"/>
    </xf>
    <xf numFmtId="0" fontId="7" fillId="4" borderId="85" xfId="4" applyFont="1" applyFill="1" applyBorder="1" applyAlignment="1">
      <alignment horizontal="center"/>
    </xf>
    <xf numFmtId="3" fontId="15" fillId="11" borderId="181" xfId="4" applyNumberFormat="1" applyFont="1" applyFill="1" applyBorder="1" applyAlignment="1">
      <alignment horizontal="center" vertical="center" wrapText="1"/>
    </xf>
    <xf numFmtId="3" fontId="15" fillId="11" borderId="182" xfId="4" applyNumberFormat="1" applyFont="1" applyFill="1" applyBorder="1" applyAlignment="1">
      <alignment horizontal="center" vertical="center" wrapText="1"/>
    </xf>
    <xf numFmtId="3" fontId="15" fillId="11" borderId="183" xfId="4" applyNumberFormat="1" applyFont="1" applyFill="1" applyBorder="1" applyAlignment="1">
      <alignment horizontal="center" vertical="center" wrapText="1"/>
    </xf>
    <xf numFmtId="3" fontId="15" fillId="11" borderId="193" xfId="4" applyNumberFormat="1" applyFont="1" applyFill="1" applyBorder="1" applyAlignment="1">
      <alignment horizontal="center" vertical="center" wrapText="1"/>
    </xf>
    <xf numFmtId="3" fontId="15" fillId="11" borderId="194" xfId="4" applyNumberFormat="1" applyFont="1" applyFill="1" applyBorder="1" applyAlignment="1">
      <alignment horizontal="center" vertical="center" wrapText="1"/>
    </xf>
    <xf numFmtId="3" fontId="15" fillId="11" borderId="195" xfId="4" applyNumberFormat="1" applyFont="1" applyFill="1" applyBorder="1" applyAlignment="1">
      <alignment horizontal="center" vertical="center" wrapText="1"/>
    </xf>
    <xf numFmtId="3" fontId="15" fillId="11" borderId="184" xfId="4" applyNumberFormat="1" applyFont="1" applyFill="1" applyBorder="1" applyAlignment="1">
      <alignment horizontal="right" vertical="center"/>
    </xf>
    <xf numFmtId="3" fontId="15" fillId="11" borderId="185" xfId="4" applyNumberFormat="1" applyFont="1" applyFill="1" applyBorder="1" applyAlignment="1">
      <alignment horizontal="right" vertical="center"/>
    </xf>
    <xf numFmtId="3" fontId="15" fillId="11" borderId="186" xfId="4" applyNumberFormat="1" applyFont="1" applyFill="1" applyBorder="1" applyAlignment="1">
      <alignment horizontal="right" vertical="center"/>
    </xf>
    <xf numFmtId="3" fontId="15" fillId="11" borderId="196" xfId="4" applyNumberFormat="1" applyFont="1" applyFill="1" applyBorder="1" applyAlignment="1">
      <alignment horizontal="right" vertical="center"/>
    </xf>
    <xf numFmtId="3" fontId="15" fillId="11" borderId="194" xfId="4" applyNumberFormat="1" applyFont="1" applyFill="1" applyBorder="1" applyAlignment="1">
      <alignment horizontal="right" vertical="center"/>
    </xf>
    <xf numFmtId="3" fontId="15" fillId="11" borderId="197" xfId="4" applyNumberFormat="1" applyFont="1" applyFill="1" applyBorder="1" applyAlignment="1">
      <alignment horizontal="right" vertical="center"/>
    </xf>
    <xf numFmtId="3" fontId="15" fillId="11" borderId="187" xfId="4" applyNumberFormat="1" applyFont="1" applyFill="1" applyBorder="1" applyAlignment="1">
      <alignment horizontal="center" vertical="center"/>
    </xf>
    <xf numFmtId="3" fontId="15" fillId="11" borderId="188" xfId="4" applyNumberFormat="1" applyFont="1" applyFill="1" applyBorder="1" applyAlignment="1">
      <alignment horizontal="center" vertical="center"/>
    </xf>
    <xf numFmtId="3" fontId="15" fillId="11" borderId="198" xfId="4" applyNumberFormat="1" applyFont="1" applyFill="1" applyBorder="1" applyAlignment="1">
      <alignment horizontal="center" vertical="center"/>
    </xf>
    <xf numFmtId="3" fontId="15" fillId="11" borderId="189" xfId="4" applyNumberFormat="1" applyFont="1" applyFill="1" applyBorder="1" applyAlignment="1">
      <alignment horizontal="right" vertical="center"/>
    </xf>
    <xf numFmtId="3" fontId="15" fillId="11" borderId="200" xfId="4" applyNumberFormat="1" applyFont="1" applyFill="1" applyBorder="1" applyAlignment="1">
      <alignment horizontal="right" vertical="center"/>
    </xf>
    <xf numFmtId="0" fontId="4" fillId="4" borderId="90" xfId="4" quotePrefix="1" applyFont="1" applyFill="1" applyBorder="1" applyAlignment="1">
      <alignment horizontal="center" vertical="center" wrapText="1"/>
    </xf>
    <xf numFmtId="0" fontId="4" fillId="4" borderId="90" xfId="4" applyFont="1" applyFill="1" applyBorder="1" applyAlignment="1">
      <alignment horizontal="center" vertical="center" wrapText="1"/>
    </xf>
    <xf numFmtId="0" fontId="4" fillId="4" borderId="91" xfId="4" quotePrefix="1" applyFont="1" applyFill="1" applyBorder="1" applyAlignment="1">
      <alignment horizontal="center" vertical="center" wrapText="1"/>
    </xf>
    <xf numFmtId="0" fontId="4" fillId="4" borderId="91" xfId="4" applyFont="1" applyFill="1" applyBorder="1" applyAlignment="1">
      <alignment horizontal="center" vertical="center" wrapText="1"/>
    </xf>
    <xf numFmtId="0" fontId="4" fillId="4" borderId="92" xfId="4" quotePrefix="1" applyFont="1" applyFill="1" applyBorder="1" applyAlignment="1">
      <alignment horizontal="center" vertical="center" wrapText="1"/>
    </xf>
    <xf numFmtId="0" fontId="4" fillId="4" borderId="92" xfId="4" applyFont="1" applyFill="1" applyBorder="1" applyAlignment="1">
      <alignment horizontal="center" vertical="center" wrapText="1"/>
    </xf>
    <xf numFmtId="3" fontId="15" fillId="11" borderId="190" xfId="4" applyNumberFormat="1" applyFont="1" applyFill="1" applyBorder="1" applyAlignment="1">
      <alignment horizontal="right" vertical="center"/>
    </xf>
    <xf numFmtId="3" fontId="15" fillId="11" borderId="182" xfId="4" applyNumberFormat="1" applyFont="1" applyFill="1" applyBorder="1" applyAlignment="1">
      <alignment horizontal="right" vertical="center"/>
    </xf>
    <xf numFmtId="3" fontId="15" fillId="11" borderId="191" xfId="4" applyNumberFormat="1" applyFont="1" applyFill="1" applyBorder="1" applyAlignment="1">
      <alignment horizontal="right" vertical="center"/>
    </xf>
    <xf numFmtId="3" fontId="15" fillId="11" borderId="192" xfId="4" applyNumberFormat="1" applyFont="1" applyFill="1" applyBorder="1" applyAlignment="1">
      <alignment horizontal="right" vertical="center"/>
    </xf>
    <xf numFmtId="3" fontId="62" fillId="4" borderId="211" xfId="4" applyNumberFormat="1" applyFill="1" applyBorder="1" applyAlignment="1" applyProtection="1">
      <alignment horizontal="center" vertical="center" wrapText="1"/>
      <protection locked="0"/>
    </xf>
    <xf numFmtId="3" fontId="62" fillId="4" borderId="199" xfId="4" applyNumberFormat="1" applyFill="1" applyBorder="1" applyAlignment="1" applyProtection="1">
      <alignment horizontal="center" vertical="center" wrapText="1"/>
      <protection locked="0"/>
    </xf>
    <xf numFmtId="3" fontId="62" fillId="4" borderId="209" xfId="4" applyNumberFormat="1" applyFill="1" applyBorder="1" applyAlignment="1" applyProtection="1">
      <alignment horizontal="center" vertical="center" wrapText="1"/>
      <protection locked="0"/>
    </xf>
    <xf numFmtId="3" fontId="62" fillId="4" borderId="209" xfId="4" applyNumberFormat="1" applyFill="1" applyBorder="1" applyAlignment="1" applyProtection="1">
      <alignment horizontal="center" vertical="center"/>
      <protection locked="0"/>
    </xf>
    <xf numFmtId="3" fontId="3" fillId="13" borderId="203" xfId="4" applyNumberFormat="1" applyFont="1" applyFill="1" applyBorder="1" applyAlignment="1" applyProtection="1">
      <alignment horizontal="right" vertical="center" wrapText="1"/>
      <protection locked="0"/>
    </xf>
    <xf numFmtId="3" fontId="3" fillId="13" borderId="202" xfId="4" applyNumberFormat="1" applyFont="1" applyFill="1" applyBorder="1" applyAlignment="1" applyProtection="1">
      <alignment horizontal="right" vertical="center" wrapText="1"/>
      <protection locked="0"/>
    </xf>
    <xf numFmtId="3" fontId="3" fillId="13" borderId="204" xfId="4" applyNumberFormat="1" applyFont="1" applyFill="1" applyBorder="1" applyAlignment="1" applyProtection="1">
      <alignment horizontal="right" vertical="center" wrapText="1"/>
      <protection locked="0"/>
    </xf>
    <xf numFmtId="3" fontId="62" fillId="4" borderId="198" xfId="4" applyNumberFormat="1" applyFill="1" applyBorder="1" applyAlignment="1" applyProtection="1">
      <alignment horizontal="center" vertical="center" wrapText="1"/>
      <protection locked="0"/>
    </xf>
    <xf numFmtId="3" fontId="62" fillId="4" borderId="210" xfId="4" applyNumberFormat="1" applyFill="1" applyBorder="1" applyAlignment="1" applyProtection="1">
      <alignment horizontal="center" vertical="center" wrapText="1"/>
      <protection locked="0"/>
    </xf>
    <xf numFmtId="4" fontId="62" fillId="13" borderId="206" xfId="4" applyNumberFormat="1" applyFill="1" applyBorder="1" applyAlignment="1" applyProtection="1">
      <alignment horizontal="center" vertical="center" wrapText="1"/>
      <protection locked="0"/>
    </xf>
    <xf numFmtId="4" fontId="62" fillId="13" borderId="199" xfId="4" applyNumberFormat="1" applyFill="1" applyBorder="1" applyAlignment="1" applyProtection="1">
      <alignment horizontal="center" vertical="center" wrapText="1"/>
      <protection locked="0"/>
    </xf>
    <xf numFmtId="4" fontId="62" fillId="13" borderId="210" xfId="4" applyNumberFormat="1" applyFill="1" applyBorder="1" applyAlignment="1" applyProtection="1">
      <alignment horizontal="center" vertical="center" wrapText="1"/>
      <protection locked="0"/>
    </xf>
    <xf numFmtId="3" fontId="62" fillId="11" borderId="193" xfId="4" applyNumberFormat="1" applyFill="1" applyBorder="1" applyAlignment="1">
      <alignment horizontal="right" vertical="center"/>
    </xf>
    <xf numFmtId="3" fontId="62" fillId="11" borderId="194" xfId="4" applyNumberFormat="1" applyFill="1" applyBorder="1" applyAlignment="1">
      <alignment horizontal="right" vertical="center"/>
    </xf>
    <xf numFmtId="3" fontId="62" fillId="11" borderId="195" xfId="4" applyNumberFormat="1" applyFill="1" applyBorder="1" applyAlignment="1">
      <alignment horizontal="right" vertical="center"/>
    </xf>
    <xf numFmtId="3" fontId="62" fillId="11" borderId="196" xfId="4" applyNumberFormat="1" applyFill="1" applyBorder="1" applyAlignment="1">
      <alignment horizontal="right" vertical="center"/>
    </xf>
    <xf numFmtId="3" fontId="62" fillId="11" borderId="197" xfId="4" applyNumberFormat="1" applyFill="1" applyBorder="1" applyAlignment="1">
      <alignment horizontal="right" vertical="center"/>
    </xf>
    <xf numFmtId="3" fontId="62" fillId="11" borderId="196" xfId="4" applyNumberFormat="1" applyFill="1" applyBorder="1" applyAlignment="1">
      <alignment horizontal="right" vertical="center" wrapText="1"/>
    </xf>
    <xf numFmtId="3" fontId="62" fillId="11" borderId="194" xfId="4" applyNumberFormat="1" applyFill="1" applyBorder="1" applyAlignment="1">
      <alignment horizontal="right" vertical="center" wrapText="1"/>
    </xf>
    <xf numFmtId="3" fontId="62" fillId="11" borderId="197" xfId="4" applyNumberFormat="1" applyFill="1" applyBorder="1" applyAlignment="1">
      <alignment horizontal="right" vertical="center" wrapText="1"/>
    </xf>
    <xf numFmtId="3" fontId="62" fillId="11" borderId="200" xfId="4" applyNumberFormat="1" applyFill="1" applyBorder="1" applyAlignment="1">
      <alignment horizontal="right" vertical="center"/>
    </xf>
    <xf numFmtId="3" fontId="62" fillId="11" borderId="201" xfId="4" applyNumberFormat="1" applyFill="1" applyBorder="1" applyAlignment="1">
      <alignment horizontal="right" vertical="center"/>
    </xf>
    <xf numFmtId="3" fontId="62" fillId="4" borderId="164" xfId="4" applyNumberFormat="1" applyFill="1" applyBorder="1" applyAlignment="1" applyProtection="1">
      <alignment horizontal="center" vertical="center"/>
      <protection locked="0"/>
    </xf>
    <xf numFmtId="3" fontId="62" fillId="4" borderId="166" xfId="4" applyNumberFormat="1" applyFill="1" applyBorder="1" applyAlignment="1" applyProtection="1">
      <alignment horizontal="center" vertical="center"/>
      <protection locked="0"/>
    </xf>
    <xf numFmtId="3" fontId="62" fillId="4" borderId="405" xfId="4" applyNumberFormat="1" applyFill="1" applyBorder="1" applyAlignment="1" applyProtection="1">
      <alignment horizontal="center" vertical="center"/>
      <protection locked="0"/>
    </xf>
    <xf numFmtId="3" fontId="62" fillId="4" borderId="168" xfId="4" applyNumberFormat="1" applyFill="1" applyBorder="1" applyAlignment="1" applyProtection="1">
      <alignment horizontal="center" vertical="center"/>
      <protection locked="0"/>
    </xf>
    <xf numFmtId="3" fontId="62" fillId="4" borderId="166" xfId="4" applyNumberFormat="1" applyFill="1" applyBorder="1" applyAlignment="1" applyProtection="1">
      <alignment horizontal="center" vertical="center" wrapText="1"/>
      <protection locked="0"/>
    </xf>
    <xf numFmtId="3" fontId="62" fillId="4" borderId="168" xfId="4" applyNumberFormat="1" applyFill="1" applyBorder="1" applyAlignment="1" applyProtection="1">
      <alignment horizontal="center" vertical="center" wrapText="1"/>
      <protection locked="0"/>
    </xf>
    <xf numFmtId="3" fontId="9" fillId="4" borderId="174" xfId="4" applyNumberFormat="1" applyFont="1" applyFill="1" applyBorder="1" applyAlignment="1" applyProtection="1">
      <alignment horizontal="center" vertical="center"/>
      <protection locked="0"/>
    </xf>
    <xf numFmtId="3" fontId="62" fillId="11" borderId="200" xfId="4" applyNumberFormat="1" applyFill="1" applyBorder="1" applyAlignment="1">
      <alignment horizontal="center" vertical="center"/>
    </xf>
    <xf numFmtId="3" fontId="62" fillId="11" borderId="201" xfId="4" applyNumberFormat="1" applyFill="1" applyBorder="1" applyAlignment="1">
      <alignment horizontal="center" vertical="center"/>
    </xf>
    <xf numFmtId="3" fontId="62" fillId="13" borderId="198" xfId="4" applyNumberFormat="1" applyFill="1" applyBorder="1" applyAlignment="1" applyProtection="1">
      <alignment horizontal="center" vertical="center" wrapText="1"/>
      <protection locked="0"/>
    </xf>
    <xf numFmtId="3" fontId="62" fillId="13" borderId="199" xfId="4" applyNumberFormat="1" applyFill="1" applyBorder="1" applyAlignment="1" applyProtection="1">
      <alignment horizontal="center" vertical="center" wrapText="1"/>
      <protection locked="0"/>
    </xf>
    <xf numFmtId="3" fontId="62" fillId="4" borderId="206" xfId="4" applyNumberFormat="1" applyFill="1" applyBorder="1" applyAlignment="1" applyProtection="1">
      <alignment horizontal="center" vertical="center" wrapText="1"/>
      <protection locked="0"/>
    </xf>
    <xf numFmtId="3" fontId="62" fillId="13" borderId="203" xfId="4" applyNumberFormat="1" applyFill="1" applyBorder="1" applyAlignment="1" applyProtection="1">
      <alignment horizontal="center" vertical="center" wrapText="1"/>
      <protection locked="0"/>
    </xf>
    <xf numFmtId="3" fontId="62" fillId="13" borderId="202" xfId="4" applyNumberFormat="1" applyFill="1" applyBorder="1" applyAlignment="1" applyProtection="1">
      <alignment horizontal="center" vertical="center" wrapText="1"/>
      <protection locked="0"/>
    </xf>
    <xf numFmtId="3" fontId="62" fillId="13" borderId="204" xfId="4" applyNumberFormat="1" applyFill="1" applyBorder="1" applyAlignment="1" applyProtection="1">
      <alignment horizontal="center" vertical="center" wrapText="1"/>
      <protection locked="0"/>
    </xf>
    <xf numFmtId="0" fontId="7" fillId="0" borderId="94" xfId="4" quotePrefix="1" applyFont="1" applyBorder="1" applyAlignment="1">
      <alignment horizontal="center" wrapText="1"/>
    </xf>
    <xf numFmtId="0" fontId="7" fillId="0" borderId="94" xfId="4" applyFont="1" applyBorder="1" applyAlignment="1">
      <alignment horizontal="center" wrapText="1"/>
    </xf>
    <xf numFmtId="3" fontId="62" fillId="11" borderId="206" xfId="4" applyNumberFormat="1" applyFill="1" applyBorder="1" applyAlignment="1">
      <alignment horizontal="center" vertical="center"/>
    </xf>
    <xf numFmtId="3" fontId="62" fillId="13" borderId="203" xfId="4" applyNumberFormat="1" applyFill="1" applyBorder="1" applyAlignment="1" applyProtection="1">
      <alignment horizontal="center" vertical="center"/>
      <protection locked="0"/>
    </xf>
    <xf numFmtId="3" fontId="62" fillId="13" borderId="202" xfId="4" applyNumberFormat="1" applyFill="1" applyBorder="1" applyAlignment="1" applyProtection="1">
      <alignment horizontal="center" vertical="center"/>
      <protection locked="0"/>
    </xf>
    <xf numFmtId="3" fontId="62" fillId="13" borderId="204" xfId="4" applyNumberFormat="1" applyFill="1" applyBorder="1" applyAlignment="1" applyProtection="1">
      <alignment horizontal="center" vertical="center"/>
      <protection locked="0"/>
    </xf>
    <xf numFmtId="3" fontId="62" fillId="11" borderId="208" xfId="4" applyNumberFormat="1" applyFill="1" applyBorder="1" applyAlignment="1">
      <alignment horizontal="center" vertical="center"/>
    </xf>
    <xf numFmtId="3" fontId="62" fillId="11" borderId="209" xfId="4" applyNumberFormat="1" applyFill="1" applyBorder="1" applyAlignment="1">
      <alignment horizontal="center" vertical="center"/>
    </xf>
    <xf numFmtId="3" fontId="62" fillId="11" borderId="211" xfId="4" applyNumberFormat="1" applyFill="1" applyBorder="1" applyAlignment="1">
      <alignment horizontal="center" vertical="center"/>
    </xf>
    <xf numFmtId="3" fontId="62" fillId="4" borderId="211" xfId="4" applyNumberFormat="1" applyFill="1" applyBorder="1" applyAlignment="1" applyProtection="1">
      <alignment horizontal="center" vertical="center"/>
      <protection locked="0"/>
    </xf>
    <xf numFmtId="3" fontId="62" fillId="12" borderId="203" xfId="4" applyNumberFormat="1" applyFill="1" applyBorder="1" applyAlignment="1" applyProtection="1">
      <alignment horizontal="center" vertical="center" wrapText="1"/>
      <protection locked="0"/>
    </xf>
    <xf numFmtId="3" fontId="62" fillId="12" borderId="202" xfId="4" applyNumberFormat="1" applyFill="1" applyBorder="1" applyAlignment="1" applyProtection="1">
      <alignment horizontal="center" vertical="center" wrapText="1"/>
      <protection locked="0"/>
    </xf>
    <xf numFmtId="3" fontId="62" fillId="12" borderId="204" xfId="4" applyNumberFormat="1" applyFill="1" applyBorder="1" applyAlignment="1" applyProtection="1">
      <alignment horizontal="center" vertical="center" wrapText="1"/>
      <protection locked="0"/>
    </xf>
    <xf numFmtId="0" fontId="7" fillId="4" borderId="95" xfId="4" quotePrefix="1" applyFont="1" applyFill="1" applyBorder="1" applyAlignment="1">
      <alignment horizontal="center" wrapText="1"/>
    </xf>
    <xf numFmtId="0" fontId="7" fillId="4" borderId="96" xfId="4" applyFont="1" applyFill="1" applyBorder="1" applyAlignment="1">
      <alignment horizontal="center" wrapText="1"/>
    </xf>
    <xf numFmtId="0" fontId="7" fillId="4" borderId="97" xfId="4" applyFont="1" applyFill="1" applyBorder="1" applyAlignment="1">
      <alignment horizontal="center" wrapText="1"/>
    </xf>
    <xf numFmtId="3" fontId="62" fillId="13" borderId="211" xfId="4" applyNumberFormat="1" applyFill="1" applyBorder="1" applyAlignment="1" applyProtection="1">
      <alignment horizontal="center" vertical="center"/>
      <protection locked="0"/>
    </xf>
    <xf numFmtId="3" fontId="62" fillId="13" borderId="199" xfId="4" applyNumberFormat="1" applyFill="1" applyBorder="1" applyAlignment="1" applyProtection="1">
      <alignment horizontal="center" vertical="center"/>
      <protection locked="0"/>
    </xf>
    <xf numFmtId="3" fontId="62" fillId="13" borderId="209" xfId="4" applyNumberFormat="1" applyFill="1" applyBorder="1" applyAlignment="1" applyProtection="1">
      <alignment horizontal="center" vertical="center"/>
      <protection locked="0"/>
    </xf>
    <xf numFmtId="3" fontId="62" fillId="13" borderId="198" xfId="4" applyNumberFormat="1" applyFill="1" applyBorder="1" applyAlignment="1" applyProtection="1">
      <alignment horizontal="center" vertical="center"/>
      <protection locked="0"/>
    </xf>
    <xf numFmtId="3" fontId="62" fillId="13" borderId="210" xfId="4" applyNumberFormat="1" applyFill="1" applyBorder="1" applyAlignment="1" applyProtection="1">
      <alignment horizontal="center" vertical="center" wrapText="1"/>
      <protection locked="0"/>
    </xf>
    <xf numFmtId="3" fontId="62" fillId="0" borderId="198" xfId="4" applyNumberFormat="1" applyBorder="1" applyAlignment="1" applyProtection="1">
      <alignment horizontal="center" vertical="center" wrapText="1"/>
      <protection locked="0"/>
    </xf>
    <xf numFmtId="3" fontId="62" fillId="0" borderId="199" xfId="4" applyNumberFormat="1" applyBorder="1" applyAlignment="1" applyProtection="1">
      <alignment horizontal="center" vertical="center" wrapText="1"/>
      <protection locked="0"/>
    </xf>
    <xf numFmtId="3" fontId="62" fillId="0" borderId="209" xfId="4" applyNumberFormat="1" applyBorder="1" applyAlignment="1" applyProtection="1">
      <alignment horizontal="center" vertical="center" wrapText="1"/>
      <protection locked="0"/>
    </xf>
    <xf numFmtId="3" fontId="62" fillId="4" borderId="210" xfId="4" applyNumberFormat="1" applyFill="1" applyBorder="1" applyAlignment="1" applyProtection="1">
      <alignment horizontal="center" vertical="center"/>
      <protection locked="0"/>
    </xf>
    <xf numFmtId="3" fontId="62" fillId="13" borderId="211" xfId="4" applyNumberFormat="1" applyFill="1" applyBorder="1" applyAlignment="1" applyProtection="1">
      <alignment horizontal="center" vertical="center" wrapText="1"/>
      <protection locked="0"/>
    </xf>
    <xf numFmtId="3" fontId="62" fillId="13" borderId="209" xfId="4" applyNumberFormat="1" applyFill="1" applyBorder="1" applyAlignment="1" applyProtection="1">
      <alignment horizontal="center" vertical="center" wrapText="1"/>
      <protection locked="0"/>
    </xf>
    <xf numFmtId="3" fontId="62" fillId="13" borderId="206" xfId="4" applyNumberFormat="1" applyFill="1" applyBorder="1" applyAlignment="1" applyProtection="1">
      <alignment horizontal="center" vertical="center" wrapText="1"/>
      <protection locked="0"/>
    </xf>
    <xf numFmtId="3" fontId="4" fillId="13" borderId="206" xfId="4" applyNumberFormat="1" applyFont="1" applyFill="1" applyBorder="1" applyAlignment="1" applyProtection="1">
      <alignment horizontal="center" vertical="center"/>
      <protection locked="0"/>
    </xf>
    <xf numFmtId="3" fontId="4" fillId="13" borderId="199" xfId="4" applyNumberFormat="1" applyFont="1" applyFill="1" applyBorder="1" applyAlignment="1" applyProtection="1">
      <alignment horizontal="center" vertical="center"/>
      <protection locked="0"/>
    </xf>
    <xf numFmtId="3" fontId="4" fillId="13" borderId="207" xfId="4" applyNumberFormat="1" applyFont="1" applyFill="1" applyBorder="1" applyAlignment="1" applyProtection="1">
      <alignment horizontal="center" vertical="center"/>
      <protection locked="0"/>
    </xf>
    <xf numFmtId="0" fontId="7" fillId="4" borderId="233" xfId="4" quotePrefix="1" applyFont="1" applyFill="1" applyBorder="1" applyAlignment="1">
      <alignment horizontal="center"/>
    </xf>
    <xf numFmtId="0" fontId="7" fillId="4" borderId="233" xfId="4" applyFont="1" applyFill="1" applyBorder="1" applyAlignment="1">
      <alignment horizontal="center"/>
    </xf>
    <xf numFmtId="3" fontId="62" fillId="4" borderId="406" xfId="4" applyNumberFormat="1" applyFill="1" applyBorder="1" applyAlignment="1" applyProtection="1">
      <alignment horizontal="center" vertical="center" wrapText="1"/>
      <protection locked="0"/>
    </xf>
    <xf numFmtId="3" fontId="62" fillId="4" borderId="407" xfId="4" applyNumberFormat="1" applyFill="1" applyBorder="1" applyAlignment="1" applyProtection="1">
      <alignment horizontal="center" vertical="center" wrapText="1"/>
      <protection locked="0"/>
    </xf>
    <xf numFmtId="3" fontId="62" fillId="0" borderId="176" xfId="4" applyNumberFormat="1" applyBorder="1" applyAlignment="1" applyProtection="1">
      <alignment horizontal="center" vertical="center" wrapText="1"/>
      <protection locked="0"/>
    </xf>
    <xf numFmtId="3" fontId="62" fillId="0" borderId="165" xfId="4" applyNumberFormat="1" applyBorder="1" applyAlignment="1" applyProtection="1">
      <alignment horizontal="center" vertical="center" wrapText="1"/>
      <protection locked="0"/>
    </xf>
    <xf numFmtId="3" fontId="62" fillId="0" borderId="166" xfId="4" applyNumberFormat="1" applyBorder="1" applyAlignment="1" applyProtection="1">
      <alignment horizontal="center" vertical="center" wrapText="1"/>
      <protection locked="0"/>
    </xf>
    <xf numFmtId="3" fontId="62" fillId="0" borderId="178" xfId="4" applyNumberFormat="1" applyBorder="1" applyAlignment="1" applyProtection="1">
      <alignment horizontal="center" vertical="center" wrapText="1"/>
      <protection locked="0"/>
    </xf>
    <xf numFmtId="3" fontId="62" fillId="0" borderId="167" xfId="4" applyNumberFormat="1" applyBorder="1" applyAlignment="1" applyProtection="1">
      <alignment horizontal="center" vertical="center" wrapText="1"/>
      <protection locked="0"/>
    </xf>
    <xf numFmtId="3" fontId="62" fillId="0" borderId="168" xfId="4" applyNumberFormat="1" applyBorder="1" applyAlignment="1" applyProtection="1">
      <alignment horizontal="center" vertical="center" wrapText="1"/>
      <protection locked="0"/>
    </xf>
    <xf numFmtId="3" fontId="62" fillId="4" borderId="177" xfId="4" applyNumberFormat="1" applyFill="1" applyBorder="1" applyAlignment="1" applyProtection="1">
      <alignment horizontal="center" vertical="center"/>
      <protection locked="0"/>
    </xf>
    <xf numFmtId="3" fontId="62" fillId="4" borderId="179" xfId="4" applyNumberFormat="1" applyFill="1" applyBorder="1" applyAlignment="1" applyProtection="1">
      <alignment horizontal="center" vertical="center"/>
      <protection locked="0"/>
    </xf>
    <xf numFmtId="3" fontId="62" fillId="13" borderId="406" xfId="4" applyNumberFormat="1" applyFill="1" applyBorder="1" applyAlignment="1" applyProtection="1">
      <alignment horizontal="center" vertical="center" wrapText="1"/>
      <protection locked="0"/>
    </xf>
    <xf numFmtId="3" fontId="62" fillId="13" borderId="165" xfId="4" applyNumberFormat="1" applyFill="1" applyBorder="1" applyAlignment="1" applyProtection="1">
      <alignment horizontal="center" vertical="center" wrapText="1"/>
      <protection locked="0"/>
    </xf>
    <xf numFmtId="3" fontId="62" fillId="13" borderId="166" xfId="4" applyNumberFormat="1" applyFill="1" applyBorder="1" applyAlignment="1" applyProtection="1">
      <alignment horizontal="center" vertical="center" wrapText="1"/>
      <protection locked="0"/>
    </xf>
    <xf numFmtId="3" fontId="62" fillId="13" borderId="407" xfId="4" applyNumberFormat="1" applyFill="1" applyBorder="1" applyAlignment="1" applyProtection="1">
      <alignment horizontal="center" vertical="center" wrapText="1"/>
      <protection locked="0"/>
    </xf>
    <xf numFmtId="3" fontId="62" fillId="13" borderId="167" xfId="4" applyNumberFormat="1" applyFill="1" applyBorder="1" applyAlignment="1" applyProtection="1">
      <alignment horizontal="center" vertical="center" wrapText="1"/>
      <protection locked="0"/>
    </xf>
    <xf numFmtId="3" fontId="62" fillId="13" borderId="168" xfId="4" applyNumberFormat="1" applyFill="1" applyBorder="1" applyAlignment="1" applyProtection="1">
      <alignment horizontal="center" vertical="center" wrapText="1"/>
      <protection locked="0"/>
    </xf>
    <xf numFmtId="3" fontId="62" fillId="13" borderId="176" xfId="4" applyNumberFormat="1" applyFill="1" applyBorder="1" applyAlignment="1" applyProtection="1">
      <alignment horizontal="center" vertical="center" wrapText="1"/>
      <protection locked="0"/>
    </xf>
    <xf numFmtId="3" fontId="62" fillId="13" borderId="178" xfId="4" applyNumberFormat="1" applyFill="1" applyBorder="1" applyAlignment="1" applyProtection="1">
      <alignment horizontal="center" vertical="center" wrapText="1"/>
      <protection locked="0"/>
    </xf>
    <xf numFmtId="3" fontId="62" fillId="13" borderId="176" xfId="4" applyNumberFormat="1" applyFill="1" applyBorder="1" applyAlignment="1" applyProtection="1">
      <alignment horizontal="center" vertical="center"/>
      <protection locked="0"/>
    </xf>
    <xf numFmtId="3" fontId="62" fillId="13" borderId="165" xfId="4" applyNumberFormat="1" applyFill="1" applyBorder="1" applyAlignment="1" applyProtection="1">
      <alignment horizontal="center" vertical="center"/>
      <protection locked="0"/>
    </xf>
    <xf numFmtId="3" fontId="62" fillId="13" borderId="166" xfId="4" applyNumberFormat="1" applyFill="1" applyBorder="1" applyAlignment="1" applyProtection="1">
      <alignment horizontal="center" vertical="center"/>
      <protection locked="0"/>
    </xf>
    <xf numFmtId="3" fontId="62" fillId="13" borderId="178" xfId="4" applyNumberFormat="1" applyFill="1" applyBorder="1" applyAlignment="1" applyProtection="1">
      <alignment horizontal="center" vertical="center"/>
      <protection locked="0"/>
    </xf>
    <xf numFmtId="3" fontId="62" fillId="13" borderId="167" xfId="4" applyNumberFormat="1" applyFill="1" applyBorder="1" applyAlignment="1" applyProtection="1">
      <alignment horizontal="center" vertical="center"/>
      <protection locked="0"/>
    </xf>
    <xf numFmtId="3" fontId="62" fillId="13" borderId="168" xfId="4" applyNumberFormat="1" applyFill="1" applyBorder="1" applyAlignment="1" applyProtection="1">
      <alignment horizontal="center" vertical="center"/>
      <protection locked="0"/>
    </xf>
    <xf numFmtId="3" fontId="62" fillId="13" borderId="177" xfId="4" applyNumberFormat="1" applyFill="1" applyBorder="1" applyAlignment="1" applyProtection="1">
      <alignment horizontal="center" vertical="center" wrapText="1"/>
      <protection locked="0"/>
    </xf>
    <xf numFmtId="3" fontId="62" fillId="13" borderId="179" xfId="4" applyNumberFormat="1" applyFill="1" applyBorder="1" applyAlignment="1" applyProtection="1">
      <alignment horizontal="center" vertical="center" wrapText="1"/>
      <protection locked="0"/>
    </xf>
    <xf numFmtId="3" fontId="62" fillId="13" borderId="228" xfId="4" applyNumberFormat="1" applyFill="1" applyBorder="1" applyAlignment="1" applyProtection="1">
      <alignment horizontal="center" vertical="center" wrapText="1"/>
      <protection locked="0"/>
    </xf>
    <xf numFmtId="3" fontId="62" fillId="13" borderId="180" xfId="4" applyNumberFormat="1" applyFill="1" applyBorder="1" applyAlignment="1" applyProtection="1">
      <alignment horizontal="center" vertical="center" wrapText="1"/>
      <protection locked="0"/>
    </xf>
    <xf numFmtId="0" fontId="7" fillId="0" borderId="94" xfId="4" quotePrefix="1" applyFont="1" applyBorder="1" applyAlignment="1">
      <alignment horizontal="center"/>
    </xf>
    <xf numFmtId="0" fontId="7" fillId="0" borderId="94" xfId="4" applyFont="1" applyBorder="1" applyAlignment="1">
      <alignment horizontal="center"/>
    </xf>
    <xf numFmtId="3" fontId="62" fillId="11" borderId="212" xfId="4" applyNumberFormat="1" applyFill="1" applyBorder="1" applyAlignment="1">
      <alignment horizontal="center" vertical="center"/>
    </xf>
    <xf numFmtId="3" fontId="62" fillId="11" borderId="214" xfId="4" applyNumberFormat="1" applyFill="1" applyBorder="1" applyAlignment="1">
      <alignment horizontal="center" vertical="center"/>
    </xf>
    <xf numFmtId="3" fontId="62" fillId="11" borderId="213" xfId="4" applyNumberFormat="1" applyFill="1" applyBorder="1" applyAlignment="1">
      <alignment horizontal="center" vertical="center" wrapText="1"/>
    </xf>
    <xf numFmtId="3" fontId="62" fillId="11" borderId="215" xfId="4" applyNumberFormat="1" applyFill="1" applyBorder="1" applyAlignment="1">
      <alignment horizontal="center" vertical="center" wrapText="1"/>
    </xf>
    <xf numFmtId="4" fontId="62" fillId="11" borderId="198" xfId="4" applyNumberFormat="1" applyFill="1" applyBorder="1" applyAlignment="1">
      <alignment horizontal="center" vertical="center"/>
    </xf>
    <xf numFmtId="4" fontId="62" fillId="11" borderId="215" xfId="4" applyNumberFormat="1" applyFill="1" applyBorder="1" applyAlignment="1">
      <alignment horizontal="center" vertical="center"/>
    </xf>
    <xf numFmtId="0" fontId="7" fillId="4" borderId="231" xfId="4" quotePrefix="1" applyFont="1" applyFill="1" applyBorder="1" applyAlignment="1">
      <alignment horizontal="center"/>
    </xf>
    <xf numFmtId="0" fontId="7" fillId="4" borderId="232" xfId="4" applyFont="1" applyFill="1" applyBorder="1" applyAlignment="1">
      <alignment horizontal="center"/>
    </xf>
    <xf numFmtId="3" fontId="62" fillId="11" borderId="230" xfId="4" applyNumberFormat="1" applyFill="1" applyBorder="1" applyAlignment="1">
      <alignment horizontal="center" vertical="center"/>
    </xf>
    <xf numFmtId="3" fontId="15" fillId="2" borderId="0" xfId="4" applyNumberFormat="1" applyFont="1" applyFill="1" applyAlignment="1">
      <alignment horizontal="center" vertical="center"/>
    </xf>
    <xf numFmtId="3" fontId="8" fillId="13" borderId="167" xfId="4" applyNumberFormat="1" applyFont="1" applyFill="1" applyBorder="1" applyAlignment="1" applyProtection="1">
      <alignment horizontal="center" vertical="top"/>
      <protection locked="0"/>
    </xf>
    <xf numFmtId="3" fontId="8" fillId="11" borderId="167" xfId="4" applyNumberFormat="1" applyFont="1" applyFill="1" applyBorder="1" applyAlignment="1">
      <alignment horizontal="center" vertical="top" wrapText="1"/>
    </xf>
    <xf numFmtId="3" fontId="8" fillId="11" borderId="0" xfId="4" applyNumberFormat="1" applyFont="1" applyFill="1" applyAlignment="1">
      <alignment horizontal="center" vertical="top" wrapText="1"/>
    </xf>
    <xf numFmtId="3" fontId="8" fillId="11" borderId="387" xfId="4" applyNumberFormat="1" applyFont="1" applyFill="1" applyBorder="1" applyAlignment="1">
      <alignment horizontal="center" vertical="top" wrapText="1"/>
    </xf>
    <xf numFmtId="3" fontId="7" fillId="11" borderId="348" xfId="4" quotePrefix="1" applyNumberFormat="1" applyFont="1" applyFill="1" applyBorder="1" applyAlignment="1">
      <alignment horizontal="center" vertical="center"/>
    </xf>
    <xf numFmtId="3" fontId="7" fillId="11" borderId="178" xfId="4" applyNumberFormat="1" applyFont="1" applyFill="1" applyBorder="1" applyAlignment="1">
      <alignment horizontal="center" vertical="center"/>
    </xf>
    <xf numFmtId="3" fontId="7" fillId="11" borderId="0" xfId="4" applyNumberFormat="1" applyFont="1" applyFill="1" applyAlignment="1">
      <alignment horizontal="center" wrapText="1"/>
    </xf>
    <xf numFmtId="3" fontId="7" fillId="11" borderId="384" xfId="4" quotePrefix="1" applyNumberFormat="1" applyFont="1" applyFill="1" applyBorder="1" applyAlignment="1">
      <alignment horizontal="center" vertical="center"/>
    </xf>
    <xf numFmtId="3" fontId="7" fillId="11" borderId="385" xfId="4" applyNumberFormat="1" applyFont="1" applyFill="1" applyBorder="1" applyAlignment="1">
      <alignment horizontal="center" vertical="center"/>
    </xf>
    <xf numFmtId="3" fontId="7" fillId="11" borderId="36" xfId="4" applyNumberFormat="1" applyFont="1" applyFill="1" applyBorder="1" applyAlignment="1">
      <alignment horizontal="center"/>
    </xf>
    <xf numFmtId="3" fontId="7" fillId="11" borderId="386" xfId="4" applyNumberFormat="1" applyFont="1" applyFill="1" applyBorder="1" applyAlignment="1">
      <alignment horizontal="center"/>
    </xf>
    <xf numFmtId="3" fontId="7" fillId="11" borderId="0" xfId="4" quotePrefix="1" applyNumberFormat="1" applyFont="1" applyFill="1" applyAlignment="1">
      <alignment horizontal="left" vertical="center"/>
    </xf>
    <xf numFmtId="3" fontId="7" fillId="11" borderId="167" xfId="4" applyNumberFormat="1" applyFont="1" applyFill="1" applyBorder="1" applyAlignment="1">
      <alignment horizontal="left" vertical="center"/>
    </xf>
    <xf numFmtId="3" fontId="7" fillId="11" borderId="0" xfId="4" applyNumberFormat="1" applyFont="1" applyFill="1" applyAlignment="1">
      <alignment horizontal="center"/>
    </xf>
    <xf numFmtId="3" fontId="62" fillId="11" borderId="176" xfId="4" applyNumberFormat="1" applyFill="1" applyBorder="1" applyAlignment="1">
      <alignment horizontal="center" vertical="center"/>
    </xf>
    <xf numFmtId="3" fontId="62" fillId="11" borderId="165" xfId="4" applyNumberFormat="1" applyFill="1" applyBorder="1" applyAlignment="1">
      <alignment horizontal="center" vertical="center"/>
    </xf>
    <xf numFmtId="3" fontId="62" fillId="11" borderId="166" xfId="4" applyNumberFormat="1" applyFill="1" applyBorder="1" applyAlignment="1">
      <alignment horizontal="center" vertical="center"/>
    </xf>
    <xf numFmtId="3" fontId="62" fillId="11" borderId="178" xfId="4" applyNumberFormat="1" applyFill="1" applyBorder="1" applyAlignment="1">
      <alignment horizontal="center" vertical="center"/>
    </xf>
    <xf numFmtId="3" fontId="62" fillId="11" borderId="167" xfId="4" applyNumberFormat="1" applyFill="1" applyBorder="1" applyAlignment="1">
      <alignment horizontal="center" vertical="center"/>
    </xf>
    <xf numFmtId="3" fontId="62" fillId="11" borderId="168" xfId="4" applyNumberFormat="1" applyFill="1" applyBorder="1" applyAlignment="1">
      <alignment horizontal="center" vertical="center"/>
    </xf>
    <xf numFmtId="3" fontId="10" fillId="4" borderId="381" xfId="4" applyNumberFormat="1" applyFont="1" applyFill="1" applyBorder="1" applyAlignment="1">
      <alignment horizontal="center" vertical="center" wrapText="1"/>
    </xf>
    <xf numFmtId="3" fontId="10" fillId="4" borderId="382" xfId="4" applyNumberFormat="1" applyFont="1" applyFill="1" applyBorder="1" applyAlignment="1">
      <alignment horizontal="center" vertical="center" wrapText="1"/>
    </xf>
    <xf numFmtId="3" fontId="10" fillId="4" borderId="383" xfId="4" applyNumberFormat="1" applyFont="1" applyFill="1" applyBorder="1" applyAlignment="1">
      <alignment horizontal="center" vertical="center" wrapText="1"/>
    </xf>
    <xf numFmtId="3" fontId="4" fillId="13" borderId="228" xfId="4" applyNumberFormat="1" applyFont="1" applyFill="1" applyBorder="1" applyAlignment="1" applyProtection="1">
      <alignment horizontal="center" vertical="center"/>
      <protection locked="0"/>
    </xf>
    <xf numFmtId="3" fontId="4" fillId="13" borderId="165" xfId="4" applyNumberFormat="1" applyFont="1" applyFill="1" applyBorder="1" applyAlignment="1" applyProtection="1">
      <alignment horizontal="center" vertical="center"/>
      <protection locked="0"/>
    </xf>
    <xf numFmtId="3" fontId="4" fillId="13" borderId="174" xfId="4" applyNumberFormat="1" applyFont="1" applyFill="1" applyBorder="1" applyAlignment="1" applyProtection="1">
      <alignment horizontal="center" vertical="center"/>
      <protection locked="0"/>
    </xf>
    <xf numFmtId="3" fontId="4" fillId="13" borderId="180" xfId="4" applyNumberFormat="1" applyFont="1" applyFill="1" applyBorder="1" applyAlignment="1" applyProtection="1">
      <alignment horizontal="center" vertical="center"/>
      <protection locked="0"/>
    </xf>
    <xf numFmtId="3" fontId="4" fillId="13" borderId="167" xfId="4" applyNumberFormat="1" applyFont="1" applyFill="1" applyBorder="1" applyAlignment="1" applyProtection="1">
      <alignment horizontal="center" vertical="center"/>
      <protection locked="0"/>
    </xf>
    <xf numFmtId="3" fontId="4" fillId="13" borderId="229" xfId="4" applyNumberFormat="1" applyFont="1" applyFill="1" applyBorder="1" applyAlignment="1" applyProtection="1">
      <alignment horizontal="center" vertical="center"/>
      <protection locked="0"/>
    </xf>
    <xf numFmtId="3" fontId="62" fillId="11" borderId="218" xfId="4" applyNumberFormat="1" applyFill="1" applyBorder="1" applyAlignment="1">
      <alignment horizontal="center" vertical="center"/>
    </xf>
    <xf numFmtId="3" fontId="62" fillId="11" borderId="219" xfId="4" applyNumberFormat="1" applyFill="1" applyBorder="1" applyAlignment="1">
      <alignment horizontal="center" vertical="center"/>
    </xf>
    <xf numFmtId="3" fontId="62" fillId="11" borderId="220" xfId="4" applyNumberFormat="1" applyFill="1" applyBorder="1" applyAlignment="1">
      <alignment horizontal="center" vertical="center"/>
    </xf>
    <xf numFmtId="3" fontId="62" fillId="11" borderId="198" xfId="4" applyNumberFormat="1" applyFill="1" applyBorder="1" applyAlignment="1">
      <alignment horizontal="center" vertical="center" wrapText="1"/>
    </xf>
    <xf numFmtId="3" fontId="62" fillId="11" borderId="199" xfId="4" applyNumberFormat="1" applyFill="1" applyBorder="1" applyAlignment="1">
      <alignment horizontal="center" vertical="center" wrapText="1"/>
    </xf>
    <xf numFmtId="3" fontId="15" fillId="11" borderId="225" xfId="4" applyNumberFormat="1" applyFont="1" applyFill="1" applyBorder="1" applyAlignment="1">
      <alignment horizontal="right" vertical="center"/>
    </xf>
    <xf numFmtId="3" fontId="15" fillId="11" borderId="223" xfId="4" applyNumberFormat="1" applyFont="1" applyFill="1" applyBorder="1" applyAlignment="1">
      <alignment horizontal="right" vertical="center"/>
    </xf>
    <xf numFmtId="3" fontId="15" fillId="11" borderId="226" xfId="4" applyNumberFormat="1" applyFont="1" applyFill="1" applyBorder="1" applyAlignment="1">
      <alignment horizontal="right" vertical="center"/>
    </xf>
    <xf numFmtId="37" fontId="9" fillId="0" borderId="410" xfId="1" applyNumberFormat="1" applyFont="1" applyBorder="1" applyAlignment="1">
      <alignment horizontal="center" vertical="center"/>
    </xf>
    <xf numFmtId="37" fontId="9" fillId="0" borderId="411" xfId="1" applyNumberFormat="1" applyFont="1" applyBorder="1" applyAlignment="1">
      <alignment horizontal="center" vertical="center"/>
    </xf>
    <xf numFmtId="37" fontId="9" fillId="0" borderId="414" xfId="1" applyNumberFormat="1" applyFont="1" applyBorder="1" applyAlignment="1">
      <alignment horizontal="center" vertical="center"/>
    </xf>
    <xf numFmtId="3" fontId="7" fillId="11" borderId="380" xfId="4" applyNumberFormat="1" applyFont="1" applyFill="1" applyBorder="1" applyAlignment="1">
      <alignment horizontal="center"/>
    </xf>
    <xf numFmtId="3" fontId="8" fillId="11" borderId="179" xfId="4" applyNumberFormat="1" applyFont="1" applyFill="1" applyBorder="1" applyAlignment="1">
      <alignment horizontal="center" vertical="top" wrapText="1"/>
    </xf>
    <xf numFmtId="3" fontId="7" fillId="11" borderId="36" xfId="4" quotePrefix="1" applyNumberFormat="1" applyFont="1" applyFill="1" applyBorder="1" applyAlignment="1">
      <alignment horizontal="center" vertical="center"/>
    </xf>
    <xf numFmtId="3" fontId="7" fillId="11" borderId="167" xfId="4" quotePrefix="1" applyNumberFormat="1" applyFont="1" applyFill="1" applyBorder="1" applyAlignment="1">
      <alignment horizontal="center" vertical="center"/>
    </xf>
    <xf numFmtId="3" fontId="10" fillId="4" borderId="424" xfId="4" applyNumberFormat="1" applyFont="1" applyFill="1" applyBorder="1" applyAlignment="1">
      <alignment horizontal="center" vertical="center" wrapText="1"/>
    </xf>
    <xf numFmtId="3" fontId="10" fillId="4" borderId="411" xfId="4" applyNumberFormat="1" applyFont="1" applyFill="1" applyBorder="1" applyAlignment="1">
      <alignment horizontal="center" vertical="center" wrapText="1"/>
    </xf>
    <xf numFmtId="3" fontId="10" fillId="4" borderId="412" xfId="4" applyNumberFormat="1" applyFont="1" applyFill="1" applyBorder="1" applyAlignment="1">
      <alignment horizontal="center" vertical="center" wrapText="1"/>
    </xf>
    <xf numFmtId="0" fontId="6" fillId="0" borderId="0" xfId="4" applyFont="1" applyAlignment="1">
      <alignment horizontal="center"/>
    </xf>
    <xf numFmtId="37" fontId="62" fillId="0" borderId="410" xfId="1" applyNumberFormat="1" applyFont="1" applyBorder="1" applyAlignment="1">
      <alignment horizontal="center" vertical="center"/>
    </xf>
    <xf numFmtId="37" fontId="62" fillId="0" borderId="411" xfId="1" applyNumberFormat="1" applyFont="1" applyBorder="1" applyAlignment="1">
      <alignment horizontal="center" vertical="center"/>
    </xf>
    <xf numFmtId="37" fontId="62" fillId="0" borderId="412" xfId="1" applyNumberFormat="1" applyFont="1" applyBorder="1" applyAlignment="1">
      <alignment horizontal="center" vertical="center"/>
    </xf>
    <xf numFmtId="39" fontId="62" fillId="12" borderId="389" xfId="1" applyNumberFormat="1" applyFill="1" applyBorder="1" applyAlignment="1">
      <alignment horizontal="center" vertical="center"/>
    </xf>
    <xf numFmtId="39" fontId="62" fillId="12" borderId="295" xfId="1" applyNumberFormat="1" applyFill="1" applyBorder="1" applyAlignment="1">
      <alignment horizontal="center" vertical="center"/>
    </xf>
    <xf numFmtId="39" fontId="62" fillId="12" borderId="388" xfId="1" applyNumberFormat="1" applyFill="1" applyBorder="1" applyAlignment="1">
      <alignment horizontal="center" vertical="center"/>
    </xf>
    <xf numFmtId="37" fontId="62" fillId="0" borderId="425" xfId="1" applyNumberFormat="1" applyFont="1" applyBorder="1" applyAlignment="1">
      <alignment horizontal="center" vertical="center"/>
    </xf>
    <xf numFmtId="37" fontId="62" fillId="0" borderId="414" xfId="1" applyNumberFormat="1" applyFont="1" applyBorder="1" applyAlignment="1">
      <alignment horizontal="center" vertical="center"/>
    </xf>
    <xf numFmtId="3" fontId="10" fillId="4" borderId="426" xfId="4" applyNumberFormat="1" applyFont="1" applyFill="1" applyBorder="1" applyAlignment="1">
      <alignment horizontal="center" vertical="center" wrapText="1"/>
    </xf>
    <xf numFmtId="3" fontId="10" fillId="4" borderId="414" xfId="4" applyNumberFormat="1" applyFont="1" applyFill="1" applyBorder="1" applyAlignment="1">
      <alignment horizontal="center" vertical="center" wrapText="1"/>
    </xf>
    <xf numFmtId="3" fontId="10" fillId="4" borderId="410" xfId="4" applyNumberFormat="1" applyFont="1" applyFill="1" applyBorder="1" applyAlignment="1">
      <alignment horizontal="center" vertical="center" wrapText="1"/>
    </xf>
    <xf numFmtId="3" fontId="10" fillId="0" borderId="410" xfId="4" applyNumberFormat="1" applyFont="1" applyBorder="1" applyAlignment="1">
      <alignment horizontal="center" vertical="center" wrapText="1"/>
    </xf>
    <xf numFmtId="3" fontId="10" fillId="0" borderId="411" xfId="4" applyNumberFormat="1" applyFont="1" applyBorder="1" applyAlignment="1">
      <alignment horizontal="center" vertical="center" wrapText="1"/>
    </xf>
    <xf numFmtId="3" fontId="10" fillId="0" borderId="412" xfId="4" applyNumberFormat="1" applyFont="1" applyBorder="1" applyAlignment="1">
      <alignment horizontal="center" vertical="center" wrapText="1"/>
    </xf>
    <xf numFmtId="37" fontId="62" fillId="0" borderId="426" xfId="4" applyNumberFormat="1" applyFont="1" applyBorder="1" applyAlignment="1">
      <alignment horizontal="center" vertical="center"/>
    </xf>
    <xf numFmtId="37" fontId="62" fillId="0" borderId="411" xfId="4" applyNumberFormat="1" applyFont="1" applyBorder="1" applyAlignment="1">
      <alignment horizontal="center" vertical="center"/>
    </xf>
    <xf numFmtId="37" fontId="62" fillId="0" borderId="412" xfId="4" applyNumberFormat="1" applyFont="1" applyBorder="1" applyAlignment="1">
      <alignment horizontal="center" vertical="center"/>
    </xf>
    <xf numFmtId="0" fontId="6" fillId="11" borderId="14" xfId="4" applyFont="1" applyFill="1" applyBorder="1" applyAlignment="1">
      <alignment horizontal="left"/>
    </xf>
    <xf numFmtId="3" fontId="62" fillId="11" borderId="164" xfId="4" applyNumberFormat="1" applyFill="1" applyBorder="1" applyAlignment="1">
      <alignment horizontal="center" vertical="center"/>
    </xf>
    <xf numFmtId="3" fontId="62" fillId="11" borderId="405" xfId="4" applyNumberFormat="1" applyFill="1" applyBorder="1" applyAlignment="1">
      <alignment horizontal="center" vertical="center"/>
    </xf>
    <xf numFmtId="3" fontId="62" fillId="11" borderId="177" xfId="4" applyNumberFormat="1" applyFill="1" applyBorder="1" applyAlignment="1">
      <alignment horizontal="center" vertical="center"/>
    </xf>
    <xf numFmtId="3" fontId="62" fillId="11" borderId="179" xfId="4" applyNumberFormat="1" applyFill="1" applyBorder="1" applyAlignment="1">
      <alignment horizontal="center" vertical="center"/>
    </xf>
    <xf numFmtId="3" fontId="62" fillId="11" borderId="228" xfId="4" applyNumberFormat="1" applyFill="1" applyBorder="1" applyAlignment="1">
      <alignment horizontal="center" vertical="center"/>
    </xf>
    <xf numFmtId="3" fontId="62" fillId="11" borderId="180" xfId="4" applyNumberFormat="1" applyFill="1" applyBorder="1" applyAlignment="1">
      <alignment horizontal="center" vertical="center"/>
    </xf>
    <xf numFmtId="3" fontId="15" fillId="11" borderId="228" xfId="4" applyNumberFormat="1" applyFont="1" applyFill="1" applyBorder="1" applyAlignment="1">
      <alignment horizontal="center" vertical="center"/>
    </xf>
    <xf numFmtId="3" fontId="15" fillId="11" borderId="165" xfId="4" applyNumberFormat="1" applyFont="1" applyFill="1" applyBorder="1" applyAlignment="1">
      <alignment horizontal="center" vertical="center"/>
    </xf>
    <xf numFmtId="3" fontId="15" fillId="11" borderId="174" xfId="4" applyNumberFormat="1" applyFont="1" applyFill="1" applyBorder="1" applyAlignment="1">
      <alignment horizontal="center" vertical="center"/>
    </xf>
    <xf numFmtId="3" fontId="15" fillId="11" borderId="180" xfId="4" applyNumberFormat="1" applyFont="1" applyFill="1" applyBorder="1" applyAlignment="1">
      <alignment horizontal="center" vertical="center"/>
    </xf>
    <xf numFmtId="3" fontId="15" fillId="11" borderId="167" xfId="4" applyNumberFormat="1" applyFont="1" applyFill="1" applyBorder="1" applyAlignment="1">
      <alignment horizontal="center" vertical="center"/>
    </xf>
    <xf numFmtId="3" fontId="15" fillId="11" borderId="229" xfId="4" applyNumberFormat="1" applyFont="1" applyFill="1" applyBorder="1" applyAlignment="1">
      <alignment horizontal="center" vertical="center"/>
    </xf>
    <xf numFmtId="3" fontId="62" fillId="11" borderId="221" xfId="4" applyNumberFormat="1" applyFill="1" applyBorder="1" applyAlignment="1">
      <alignment horizontal="center" vertical="center"/>
    </xf>
    <xf numFmtId="3" fontId="62" fillId="4" borderId="408" xfId="4" applyNumberFormat="1" applyFill="1" applyBorder="1" applyAlignment="1" applyProtection="1">
      <alignment horizontal="center" vertical="center" wrapText="1"/>
      <protection locked="0"/>
    </xf>
    <xf numFmtId="3" fontId="62" fillId="13" borderId="205" xfId="4" applyNumberFormat="1" applyFill="1" applyBorder="1" applyAlignment="1" applyProtection="1">
      <alignment horizontal="center" vertical="center" wrapText="1"/>
      <protection locked="0"/>
    </xf>
    <xf numFmtId="0" fontId="7" fillId="11" borderId="466" xfId="4" applyFont="1" applyFill="1" applyBorder="1" applyAlignment="1">
      <alignment horizontal="center" vertical="center"/>
    </xf>
    <xf numFmtId="0" fontId="7" fillId="11" borderId="43" xfId="4" applyFont="1" applyFill="1" applyBorder="1" applyAlignment="1">
      <alignment horizontal="center" vertical="center"/>
    </xf>
    <xf numFmtId="0" fontId="7" fillId="11" borderId="294" xfId="4" applyFont="1" applyFill="1" applyBorder="1" applyAlignment="1">
      <alignment horizontal="center" vertical="center"/>
    </xf>
    <xf numFmtId="0" fontId="7" fillId="11" borderId="141" xfId="4" applyFont="1" applyFill="1" applyBorder="1" applyAlignment="1">
      <alignment horizontal="left" vertical="center" wrapText="1"/>
    </xf>
    <xf numFmtId="0" fontId="7" fillId="11" borderId="0" xfId="4" applyFont="1" applyFill="1" applyBorder="1" applyAlignment="1">
      <alignment horizontal="left" vertical="center" wrapText="1"/>
    </xf>
    <xf numFmtId="0" fontId="7" fillId="11" borderId="295" xfId="4" applyFont="1" applyFill="1" applyBorder="1" applyAlignment="1">
      <alignment horizontal="left" vertical="center" wrapText="1"/>
    </xf>
    <xf numFmtId="3" fontId="15" fillId="11" borderId="222" xfId="4" applyNumberFormat="1" applyFont="1" applyFill="1" applyBorder="1" applyAlignment="1">
      <alignment horizontal="right" vertical="center"/>
    </xf>
    <xf numFmtId="3" fontId="15" fillId="11" borderId="224" xfId="4" applyNumberFormat="1" applyFont="1" applyFill="1" applyBorder="1" applyAlignment="1">
      <alignment horizontal="right" vertical="center"/>
    </xf>
    <xf numFmtId="3" fontId="15" fillId="11" borderId="225" xfId="4" applyNumberFormat="1" applyFont="1" applyFill="1" applyBorder="1" applyAlignment="1">
      <alignment horizontal="center" vertical="center"/>
    </xf>
    <xf numFmtId="3" fontId="15" fillId="11" borderId="223" xfId="4" applyNumberFormat="1" applyFont="1" applyFill="1" applyBorder="1" applyAlignment="1">
      <alignment horizontal="center" vertical="center"/>
    </xf>
    <xf numFmtId="3" fontId="15" fillId="11" borderId="226" xfId="4" applyNumberFormat="1" applyFont="1" applyFill="1" applyBorder="1" applyAlignment="1">
      <alignment horizontal="center" vertical="center"/>
    </xf>
    <xf numFmtId="3" fontId="15" fillId="11" borderId="227" xfId="4" applyNumberFormat="1" applyFont="1" applyFill="1" applyBorder="1" applyAlignment="1">
      <alignment horizontal="center" vertical="center"/>
    </xf>
    <xf numFmtId="0" fontId="7" fillId="4" borderId="48" xfId="4" quotePrefix="1" applyFont="1" applyFill="1" applyBorder="1" applyAlignment="1">
      <alignment horizontal="center"/>
    </xf>
    <xf numFmtId="0" fontId="7" fillId="4" borderId="480" xfId="4" quotePrefix="1" applyFont="1" applyFill="1" applyBorder="1" applyAlignment="1">
      <alignment horizontal="center"/>
    </xf>
    <xf numFmtId="0" fontId="7" fillId="4" borderId="98" xfId="4" applyFont="1" applyFill="1" applyBorder="1" applyAlignment="1">
      <alignment horizontal="center"/>
    </xf>
    <xf numFmtId="3" fontId="62" fillId="4" borderId="409" xfId="4" applyNumberFormat="1" applyFill="1" applyBorder="1" applyAlignment="1" applyProtection="1">
      <alignment horizontal="center" vertical="center" wrapText="1"/>
      <protection locked="0"/>
    </xf>
    <xf numFmtId="0" fontId="7" fillId="11" borderId="0" xfId="4" applyFont="1" applyFill="1" applyAlignment="1">
      <alignment horizontal="left" vertical="center"/>
    </xf>
    <xf numFmtId="16" fontId="7" fillId="4" borderId="0" xfId="4" quotePrefix="1" applyNumberFormat="1" applyFont="1" applyFill="1" applyAlignment="1">
      <alignment horizontal="center" vertical="center" wrapText="1"/>
    </xf>
    <xf numFmtId="0" fontId="7" fillId="4" borderId="266" xfId="4" quotePrefix="1" applyFont="1" applyFill="1" applyBorder="1" applyAlignment="1">
      <alignment horizontal="center" vertical="center"/>
    </xf>
    <xf numFmtId="0" fontId="7" fillId="4" borderId="96" xfId="4" applyFont="1" applyFill="1" applyBorder="1" applyAlignment="1">
      <alignment horizontal="center" vertical="center"/>
    </xf>
    <xf numFmtId="0" fontId="7" fillId="4" borderId="268" xfId="4" applyFont="1" applyFill="1" applyBorder="1" applyAlignment="1">
      <alignment horizontal="center" vertical="center"/>
    </xf>
    <xf numFmtId="3" fontId="62" fillId="11" borderId="171" xfId="4" applyNumberFormat="1" applyFill="1" applyBorder="1" applyAlignment="1">
      <alignment horizontal="center" vertical="center"/>
    </xf>
    <xf numFmtId="3" fontId="62" fillId="11" borderId="173" xfId="4" applyNumberFormat="1" applyFill="1" applyBorder="1" applyAlignment="1">
      <alignment horizontal="center" vertical="center"/>
    </xf>
    <xf numFmtId="3" fontId="28" fillId="11" borderId="171" xfId="4" applyNumberFormat="1" applyFont="1" applyFill="1" applyBorder="1" applyAlignment="1">
      <alignment horizontal="center" vertical="center"/>
    </xf>
    <xf numFmtId="3" fontId="28" fillId="11" borderId="173" xfId="4" applyNumberFormat="1" applyFont="1" applyFill="1" applyBorder="1" applyAlignment="1">
      <alignment horizontal="center" vertical="center"/>
    </xf>
    <xf numFmtId="3" fontId="62" fillId="11" borderId="277" xfId="4" applyNumberFormat="1" applyFill="1" applyBorder="1" applyAlignment="1">
      <alignment horizontal="center" vertical="top" wrapText="1"/>
    </xf>
    <xf numFmtId="3" fontId="62" fillId="11" borderId="278" xfId="4" applyNumberFormat="1" applyFill="1" applyBorder="1" applyAlignment="1">
      <alignment horizontal="center" vertical="top" wrapText="1"/>
    </xf>
    <xf numFmtId="3" fontId="62" fillId="11" borderId="283" xfId="4" applyNumberFormat="1" applyFill="1" applyBorder="1" applyAlignment="1">
      <alignment horizontal="center" vertical="top" wrapText="1"/>
    </xf>
    <xf numFmtId="3" fontId="62" fillId="11" borderId="284" xfId="4" applyNumberFormat="1" applyFill="1" applyBorder="1" applyAlignment="1">
      <alignment horizontal="center" vertical="top" wrapText="1"/>
    </xf>
    <xf numFmtId="4" fontId="62" fillId="11" borderId="278" xfId="4" applyNumberFormat="1" applyFill="1" applyBorder="1" applyAlignment="1">
      <alignment horizontal="center" vertical="center"/>
    </xf>
    <xf numFmtId="4" fontId="62" fillId="11" borderId="284" xfId="4" applyNumberFormat="1" applyFill="1" applyBorder="1" applyAlignment="1">
      <alignment horizontal="center" vertical="center"/>
    </xf>
    <xf numFmtId="4" fontId="15" fillId="11" borderId="278" xfId="4" applyNumberFormat="1" applyFont="1" applyFill="1" applyBorder="1" applyAlignment="1">
      <alignment horizontal="center" vertical="center"/>
    </xf>
    <xf numFmtId="4" fontId="15" fillId="11" borderId="279" xfId="4" applyNumberFormat="1" applyFont="1" applyFill="1" applyBorder="1" applyAlignment="1">
      <alignment horizontal="center" vertical="center"/>
    </xf>
    <xf numFmtId="4" fontId="15" fillId="11" borderId="284" xfId="4" applyNumberFormat="1" applyFont="1" applyFill="1" applyBorder="1" applyAlignment="1">
      <alignment horizontal="center" vertical="center"/>
    </xf>
    <xf numFmtId="4" fontId="15" fillId="11" borderId="285" xfId="4" applyNumberFormat="1" applyFont="1" applyFill="1" applyBorder="1" applyAlignment="1">
      <alignment horizontal="center" vertical="center"/>
    </xf>
    <xf numFmtId="4" fontId="15" fillId="11" borderId="287" xfId="4" applyNumberFormat="1" applyFont="1" applyFill="1" applyBorder="1" applyAlignment="1">
      <alignment horizontal="right" vertical="center"/>
    </xf>
    <xf numFmtId="4" fontId="15" fillId="11" borderId="287" xfId="4" applyNumberFormat="1" applyFont="1" applyFill="1" applyBorder="1" applyAlignment="1">
      <alignment horizontal="center" vertical="center"/>
    </xf>
    <xf numFmtId="4" fontId="15" fillId="11" borderId="288" xfId="4" applyNumberFormat="1" applyFont="1" applyFill="1" applyBorder="1" applyAlignment="1">
      <alignment horizontal="center" vertical="center"/>
    </xf>
    <xf numFmtId="3" fontId="28" fillId="0" borderId="415" xfId="4" applyNumberFormat="1" applyFont="1" applyBorder="1" applyAlignment="1">
      <alignment horizontal="center" vertical="center" wrapText="1"/>
    </xf>
    <xf numFmtId="3" fontId="28" fillId="0" borderId="416" xfId="4" applyNumberFormat="1" applyFont="1" applyBorder="1" applyAlignment="1">
      <alignment horizontal="center" vertical="center" wrapText="1"/>
    </xf>
    <xf numFmtId="3" fontId="28" fillId="0" borderId="417" xfId="4" applyNumberFormat="1" applyFont="1" applyBorder="1" applyAlignment="1">
      <alignment horizontal="center" vertical="center" wrapText="1"/>
    </xf>
    <xf numFmtId="3" fontId="28" fillId="0" borderId="418" xfId="4" applyNumberFormat="1" applyFont="1" applyBorder="1" applyAlignment="1">
      <alignment horizontal="center" vertical="center" wrapText="1"/>
    </xf>
    <xf numFmtId="3" fontId="28" fillId="4" borderId="418" xfId="4" applyNumberFormat="1" applyFont="1" applyFill="1" applyBorder="1" applyAlignment="1">
      <alignment horizontal="center" vertical="center"/>
    </xf>
    <xf numFmtId="3" fontId="28" fillId="4" borderId="416" xfId="4" applyNumberFormat="1" applyFont="1" applyFill="1" applyBorder="1" applyAlignment="1">
      <alignment horizontal="center" vertical="center"/>
    </xf>
    <xf numFmtId="3" fontId="28" fillId="4" borderId="419" xfId="4" applyNumberFormat="1" applyFont="1" applyFill="1" applyBorder="1" applyAlignment="1">
      <alignment horizontal="center" vertical="center"/>
    </xf>
    <xf numFmtId="3" fontId="28" fillId="0" borderId="420" xfId="4" applyNumberFormat="1" applyFont="1" applyBorder="1" applyAlignment="1">
      <alignment horizontal="center" vertical="center" wrapText="1"/>
    </xf>
    <xf numFmtId="3" fontId="28" fillId="0" borderId="419" xfId="4" applyNumberFormat="1" applyFont="1" applyBorder="1" applyAlignment="1">
      <alignment horizontal="center" vertical="center" wrapText="1"/>
    </xf>
    <xf numFmtId="3" fontId="28" fillId="0" borderId="423" xfId="4" applyNumberFormat="1" applyFont="1" applyBorder="1" applyAlignment="1">
      <alignment horizontal="center" vertical="center" wrapText="1"/>
    </xf>
    <xf numFmtId="0" fontId="8" fillId="11" borderId="0" xfId="4" applyFont="1" applyFill="1" applyAlignment="1">
      <alignment horizontal="left" vertical="center"/>
    </xf>
    <xf numFmtId="0" fontId="7" fillId="4" borderId="269" xfId="4" applyFont="1" applyFill="1" applyBorder="1" applyAlignment="1">
      <alignment horizontal="center" vertical="center" wrapText="1"/>
    </xf>
    <xf numFmtId="0" fontId="7" fillId="4" borderId="272" xfId="4" applyFont="1" applyFill="1" applyBorder="1" applyAlignment="1">
      <alignment horizontal="center" vertical="center"/>
    </xf>
    <xf numFmtId="3" fontId="15" fillId="11" borderId="209" xfId="4" applyNumberFormat="1" applyFont="1" applyFill="1" applyBorder="1" applyAlignment="1">
      <alignment horizontal="center" vertical="center" wrapText="1"/>
    </xf>
    <xf numFmtId="3" fontId="15" fillId="11" borderId="169" xfId="4" applyNumberFormat="1" applyFont="1" applyFill="1" applyBorder="1" applyAlignment="1">
      <alignment horizontal="center" vertical="center" wrapText="1"/>
    </xf>
    <xf numFmtId="3" fontId="15" fillId="11" borderId="169" xfId="4" applyNumberFormat="1" applyFont="1" applyFill="1" applyBorder="1" applyAlignment="1">
      <alignment horizontal="center" vertical="center"/>
    </xf>
    <xf numFmtId="3" fontId="15" fillId="11" borderId="169" xfId="4" applyNumberFormat="1" applyFont="1" applyFill="1" applyBorder="1" applyAlignment="1">
      <alignment horizontal="right" vertical="center"/>
    </xf>
    <xf numFmtId="3" fontId="40" fillId="11" borderId="286" xfId="4" applyNumberFormat="1" applyFont="1" applyFill="1" applyBorder="1" applyAlignment="1">
      <alignment horizontal="center" vertical="center"/>
    </xf>
    <xf numFmtId="3" fontId="40" fillId="11" borderId="287" xfId="4" applyNumberFormat="1" applyFont="1" applyFill="1" applyBorder="1" applyAlignment="1">
      <alignment horizontal="center" vertical="center"/>
    </xf>
    <xf numFmtId="0" fontId="7" fillId="4" borderId="264" xfId="4" applyFont="1" applyFill="1" applyBorder="1" applyAlignment="1">
      <alignment horizontal="center" vertical="center"/>
    </xf>
    <xf numFmtId="3" fontId="10" fillId="0" borderId="176" xfId="4" applyNumberFormat="1" applyFont="1" applyBorder="1" applyAlignment="1">
      <alignment horizontal="center" vertical="center" wrapText="1"/>
    </xf>
    <xf numFmtId="3" fontId="10" fillId="0" borderId="165" xfId="4" applyNumberFormat="1" applyFont="1" applyBorder="1" applyAlignment="1">
      <alignment horizontal="center" vertical="center" wrapText="1"/>
    </xf>
    <xf numFmtId="3" fontId="10" fillId="0" borderId="166" xfId="4" applyNumberFormat="1" applyFont="1" applyBorder="1" applyAlignment="1">
      <alignment horizontal="center" vertical="center" wrapText="1"/>
    </xf>
    <xf numFmtId="3" fontId="10" fillId="0" borderId="178" xfId="4" applyNumberFormat="1" applyFont="1" applyBorder="1" applyAlignment="1">
      <alignment horizontal="center" vertical="center" wrapText="1"/>
    </xf>
    <xf numFmtId="3" fontId="10" fillId="0" borderId="167" xfId="4" applyNumberFormat="1" applyFont="1" applyBorder="1" applyAlignment="1">
      <alignment horizontal="center" vertical="center" wrapText="1"/>
    </xf>
    <xf numFmtId="3" fontId="10" fillId="0" borderId="168" xfId="4" applyNumberFormat="1" applyFont="1" applyBorder="1" applyAlignment="1">
      <alignment horizontal="center" vertical="center" wrapText="1"/>
    </xf>
    <xf numFmtId="3" fontId="10" fillId="4" borderId="176" xfId="4" applyNumberFormat="1" applyFont="1" applyFill="1" applyBorder="1" applyAlignment="1">
      <alignment horizontal="center" vertical="center"/>
    </xf>
    <xf numFmtId="3" fontId="10" fillId="4" borderId="165" xfId="4" applyNumberFormat="1" applyFont="1" applyFill="1" applyBorder="1" applyAlignment="1">
      <alignment horizontal="center" vertical="center"/>
    </xf>
    <xf numFmtId="3" fontId="10" fillId="4" borderId="177" xfId="4" applyNumberFormat="1" applyFont="1" applyFill="1" applyBorder="1" applyAlignment="1">
      <alignment horizontal="center" vertical="center"/>
    </xf>
    <xf numFmtId="3" fontId="10" fillId="4" borderId="178" xfId="4" applyNumberFormat="1" applyFont="1" applyFill="1" applyBorder="1" applyAlignment="1">
      <alignment horizontal="center" vertical="center"/>
    </xf>
    <xf numFmtId="3" fontId="10" fillId="4" borderId="167" xfId="4" applyNumberFormat="1" applyFont="1" applyFill="1" applyBorder="1" applyAlignment="1">
      <alignment horizontal="center" vertical="center"/>
    </xf>
    <xf numFmtId="3" fontId="10" fillId="4" borderId="179" xfId="4" applyNumberFormat="1" applyFont="1" applyFill="1" applyBorder="1" applyAlignment="1">
      <alignment horizontal="center" vertical="center"/>
    </xf>
    <xf numFmtId="3" fontId="10" fillId="0" borderId="228" xfId="4" applyNumberFormat="1" applyFont="1" applyBorder="1" applyAlignment="1">
      <alignment horizontal="center" vertical="center" wrapText="1"/>
    </xf>
    <xf numFmtId="3" fontId="10" fillId="0" borderId="177" xfId="4" applyNumberFormat="1" applyFont="1" applyBorder="1" applyAlignment="1">
      <alignment horizontal="center" vertical="center" wrapText="1"/>
    </xf>
    <xf numFmtId="3" fontId="10" fillId="0" borderId="180" xfId="4" applyNumberFormat="1" applyFont="1" applyBorder="1" applyAlignment="1">
      <alignment horizontal="center" vertical="center" wrapText="1"/>
    </xf>
    <xf numFmtId="3" fontId="10" fillId="0" borderId="179" xfId="4" applyNumberFormat="1" applyFont="1" applyBorder="1" applyAlignment="1">
      <alignment horizontal="center" vertical="center" wrapText="1"/>
    </xf>
    <xf numFmtId="3" fontId="10" fillId="0" borderId="421" xfId="4" applyNumberFormat="1" applyFont="1" applyBorder="1" applyAlignment="1">
      <alignment horizontal="center" vertical="center" wrapText="1"/>
    </xf>
    <xf numFmtId="3" fontId="10" fillId="0" borderId="422" xfId="4" applyNumberFormat="1" applyFont="1" applyBorder="1" applyAlignment="1">
      <alignment horizontal="center" vertical="center" wrapText="1"/>
    </xf>
    <xf numFmtId="4" fontId="15" fillId="11" borderId="288" xfId="4" applyNumberFormat="1" applyFont="1" applyFill="1" applyBorder="1" applyAlignment="1">
      <alignment horizontal="right" vertical="center"/>
    </xf>
    <xf numFmtId="3" fontId="62" fillId="0" borderId="164" xfId="4" applyNumberFormat="1" applyBorder="1" applyAlignment="1" applyProtection="1">
      <alignment horizontal="center" vertical="center" wrapText="1"/>
      <protection locked="0"/>
    </xf>
    <xf numFmtId="3" fontId="62" fillId="0" borderId="405" xfId="4" applyNumberFormat="1" applyBorder="1" applyAlignment="1" applyProtection="1">
      <alignment horizontal="center" vertical="center" wrapText="1"/>
      <protection locked="0"/>
    </xf>
    <xf numFmtId="3" fontId="10" fillId="0" borderId="176" xfId="4" applyNumberFormat="1" applyFont="1" applyBorder="1" applyAlignment="1" applyProtection="1">
      <alignment horizontal="center" vertical="center" wrapText="1"/>
      <protection locked="0"/>
    </xf>
    <xf numFmtId="3" fontId="10" fillId="0" borderId="165" xfId="4" applyNumberFormat="1" applyFont="1" applyBorder="1" applyAlignment="1" applyProtection="1">
      <alignment horizontal="center" vertical="center" wrapText="1"/>
      <protection locked="0"/>
    </xf>
    <xf numFmtId="3" fontId="10" fillId="0" borderId="166" xfId="4" applyNumberFormat="1" applyFont="1" applyBorder="1" applyAlignment="1" applyProtection="1">
      <alignment horizontal="center" vertical="center" wrapText="1"/>
      <protection locked="0"/>
    </xf>
    <xf numFmtId="3" fontId="10" fillId="0" borderId="178" xfId="4" applyNumberFormat="1" applyFont="1" applyBorder="1" applyAlignment="1" applyProtection="1">
      <alignment horizontal="center" vertical="center" wrapText="1"/>
      <protection locked="0"/>
    </xf>
    <xf numFmtId="3" fontId="10" fillId="0" borderId="167" xfId="4" applyNumberFormat="1" applyFont="1" applyBorder="1" applyAlignment="1" applyProtection="1">
      <alignment horizontal="center" vertical="center" wrapText="1"/>
      <protection locked="0"/>
    </xf>
    <xf numFmtId="3" fontId="10" fillId="0" borderId="168" xfId="4" applyNumberFormat="1" applyFont="1" applyBorder="1" applyAlignment="1" applyProtection="1">
      <alignment horizontal="center" vertical="center" wrapText="1"/>
      <protection locked="0"/>
    </xf>
    <xf numFmtId="3" fontId="15" fillId="11" borderId="277" xfId="4" applyNumberFormat="1" applyFont="1" applyFill="1" applyBorder="1" applyAlignment="1">
      <alignment horizontal="center" vertical="center"/>
    </xf>
    <xf numFmtId="3" fontId="15" fillId="11" borderId="278" xfId="4" applyNumberFormat="1" applyFont="1" applyFill="1" applyBorder="1" applyAlignment="1">
      <alignment horizontal="center" vertical="center"/>
    </xf>
    <xf numFmtId="3" fontId="15" fillId="11" borderId="283" xfId="4" applyNumberFormat="1" applyFont="1" applyFill="1" applyBorder="1" applyAlignment="1">
      <alignment horizontal="center" vertical="center"/>
    </xf>
    <xf numFmtId="3" fontId="15" fillId="11" borderId="284" xfId="4" applyNumberFormat="1" applyFont="1" applyFill="1" applyBorder="1" applyAlignment="1">
      <alignment horizontal="center" vertical="center"/>
    </xf>
    <xf numFmtId="3" fontId="62" fillId="0" borderId="228" xfId="4" applyNumberFormat="1" applyBorder="1" applyAlignment="1" applyProtection="1">
      <alignment horizontal="center" vertical="center" wrapText="1"/>
      <protection locked="0"/>
    </xf>
    <xf numFmtId="3" fontId="62" fillId="0" borderId="177" xfId="4" applyNumberFormat="1" applyBorder="1" applyAlignment="1" applyProtection="1">
      <alignment horizontal="center" vertical="center" wrapText="1"/>
      <protection locked="0"/>
    </xf>
    <xf numFmtId="3" fontId="62" fillId="0" borderId="180" xfId="4" applyNumberFormat="1" applyBorder="1" applyAlignment="1" applyProtection="1">
      <alignment horizontal="center" vertical="center" wrapText="1"/>
      <protection locked="0"/>
    </xf>
    <xf numFmtId="3" fontId="62" fillId="0" borderId="179" xfId="4" applyNumberFormat="1" applyBorder="1" applyAlignment="1" applyProtection="1">
      <alignment horizontal="center" vertical="center" wrapText="1"/>
      <protection locked="0"/>
    </xf>
    <xf numFmtId="3" fontId="10" fillId="0" borderId="228" xfId="4" applyNumberFormat="1" applyFont="1" applyBorder="1" applyAlignment="1" applyProtection="1">
      <alignment horizontal="center" vertical="center" wrapText="1"/>
      <protection locked="0"/>
    </xf>
    <xf numFmtId="3" fontId="10" fillId="0" borderId="421" xfId="4" applyNumberFormat="1" applyFont="1" applyBorder="1" applyAlignment="1" applyProtection="1">
      <alignment horizontal="center" vertical="center" wrapText="1"/>
      <protection locked="0"/>
    </xf>
    <xf numFmtId="3" fontId="10" fillId="0" borderId="180" xfId="4" applyNumberFormat="1" applyFont="1" applyBorder="1" applyAlignment="1" applyProtection="1">
      <alignment horizontal="center" vertical="center" wrapText="1"/>
      <protection locked="0"/>
    </xf>
    <xf numFmtId="3" fontId="10" fillId="0" borderId="422" xfId="4" applyNumberFormat="1" applyFont="1" applyBorder="1" applyAlignment="1" applyProtection="1">
      <alignment horizontal="center" vertical="center" wrapText="1"/>
      <protection locked="0"/>
    </xf>
    <xf numFmtId="3" fontId="15" fillId="11" borderId="209" xfId="4" applyNumberFormat="1" applyFont="1" applyFill="1" applyBorder="1" applyAlignment="1">
      <alignment horizontal="center" vertical="center"/>
    </xf>
    <xf numFmtId="3" fontId="15" fillId="11" borderId="286" xfId="4" applyNumberFormat="1" applyFont="1" applyFill="1" applyBorder="1" applyAlignment="1">
      <alignment horizontal="center" vertical="center"/>
    </xf>
    <xf numFmtId="3" fontId="15" fillId="11" borderId="287" xfId="4" applyNumberFormat="1" applyFont="1" applyFill="1" applyBorder="1" applyAlignment="1">
      <alignment horizontal="center" vertical="center"/>
    </xf>
    <xf numFmtId="0" fontId="7" fillId="0" borderId="264" xfId="4" applyFont="1" applyBorder="1" applyAlignment="1">
      <alignment horizontal="center" vertical="center"/>
    </xf>
    <xf numFmtId="0" fontId="7" fillId="0" borderId="263" xfId="4" applyFont="1" applyBorder="1" applyAlignment="1">
      <alignment horizontal="center" vertical="center"/>
    </xf>
    <xf numFmtId="0" fontId="7" fillId="4" borderId="266" xfId="4" applyFont="1" applyFill="1" applyBorder="1" applyAlignment="1">
      <alignment horizontal="center" vertical="center"/>
    </xf>
    <xf numFmtId="0" fontId="7" fillId="4" borderId="143" xfId="4" applyFont="1" applyFill="1" applyBorder="1" applyAlignment="1">
      <alignment horizontal="center" vertical="center"/>
    </xf>
    <xf numFmtId="0" fontId="7" fillId="4" borderId="267" xfId="4" applyFont="1" applyFill="1" applyBorder="1" applyAlignment="1">
      <alignment horizontal="center" vertical="center"/>
    </xf>
    <xf numFmtId="3" fontId="62" fillId="12" borderId="170" xfId="4" applyNumberFormat="1" applyFill="1" applyBorder="1" applyAlignment="1" applyProtection="1">
      <alignment horizontal="center" vertical="center" wrapText="1"/>
      <protection locked="0"/>
    </xf>
    <xf numFmtId="3" fontId="62" fillId="12" borderId="171" xfId="4" applyNumberFormat="1" applyFill="1" applyBorder="1" applyAlignment="1" applyProtection="1">
      <alignment horizontal="center" vertical="center" wrapText="1"/>
      <protection locked="0"/>
    </xf>
    <xf numFmtId="3" fontId="62" fillId="12" borderId="172" xfId="4" applyNumberFormat="1" applyFill="1" applyBorder="1" applyAlignment="1" applyProtection="1">
      <alignment horizontal="center" vertical="center" wrapText="1"/>
      <protection locked="0"/>
    </xf>
    <xf numFmtId="3" fontId="62" fillId="12" borderId="173" xfId="4" applyNumberFormat="1" applyFill="1" applyBorder="1" applyAlignment="1" applyProtection="1">
      <alignment horizontal="center" vertical="center" wrapText="1"/>
      <protection locked="0"/>
    </xf>
    <xf numFmtId="3" fontId="28" fillId="12" borderId="171" xfId="4" applyNumberFormat="1" applyFont="1" applyFill="1" applyBorder="1" applyAlignment="1" applyProtection="1">
      <alignment horizontal="center" vertical="center" wrapText="1"/>
      <protection locked="0"/>
    </xf>
    <xf numFmtId="3" fontId="28" fillId="12" borderId="173" xfId="4" applyNumberFormat="1" applyFont="1" applyFill="1" applyBorder="1" applyAlignment="1" applyProtection="1">
      <alignment horizontal="center" vertical="center" wrapText="1"/>
      <protection locked="0"/>
    </xf>
    <xf numFmtId="3" fontId="62" fillId="13" borderId="277" xfId="4" applyNumberFormat="1" applyFill="1" applyBorder="1" applyAlignment="1" applyProtection="1">
      <alignment horizontal="center" vertical="center"/>
      <protection locked="0"/>
    </xf>
    <xf numFmtId="3" fontId="62" fillId="13" borderId="278" xfId="4" applyNumberFormat="1" applyFill="1" applyBorder="1" applyAlignment="1" applyProtection="1">
      <alignment horizontal="center" vertical="center"/>
      <protection locked="0"/>
    </xf>
    <xf numFmtId="3" fontId="62" fillId="13" borderId="283" xfId="4" applyNumberFormat="1" applyFill="1" applyBorder="1" applyAlignment="1" applyProtection="1">
      <alignment horizontal="center" vertical="center"/>
      <protection locked="0"/>
    </xf>
    <xf numFmtId="3" fontId="62" fillId="13" borderId="284" xfId="4" applyNumberFormat="1" applyFill="1" applyBorder="1" applyAlignment="1" applyProtection="1">
      <alignment horizontal="center" vertical="center"/>
      <protection locked="0"/>
    </xf>
    <xf numFmtId="4" fontId="62" fillId="12" borderId="278" xfId="4" applyNumberFormat="1" applyFill="1" applyBorder="1" applyAlignment="1" applyProtection="1">
      <alignment horizontal="center" vertical="center" wrapText="1"/>
      <protection locked="0"/>
    </xf>
    <xf numFmtId="4" fontId="62" fillId="12" borderId="284" xfId="4" applyNumberFormat="1" applyFill="1" applyBorder="1" applyAlignment="1" applyProtection="1">
      <alignment horizontal="center" vertical="center" wrapText="1"/>
      <protection locked="0"/>
    </xf>
    <xf numFmtId="3" fontId="15" fillId="11" borderId="288" xfId="4" applyNumberFormat="1" applyFont="1" applyFill="1" applyBorder="1" applyAlignment="1">
      <alignment horizontal="center" vertical="center"/>
    </xf>
    <xf numFmtId="3" fontId="10" fillId="0" borderId="164" xfId="4" applyNumberFormat="1" applyFont="1" applyBorder="1" applyAlignment="1">
      <alignment horizontal="center" vertical="center" wrapText="1"/>
    </xf>
    <xf numFmtId="3" fontId="10" fillId="0" borderId="405" xfId="4" applyNumberFormat="1" applyFont="1" applyBorder="1" applyAlignment="1">
      <alignment horizontal="center" vertical="center" wrapText="1"/>
    </xf>
    <xf numFmtId="4" fontId="15" fillId="12" borderId="278" xfId="4" applyNumberFormat="1" applyFont="1" applyFill="1" applyBorder="1" applyAlignment="1" applyProtection="1">
      <alignment horizontal="center" vertical="center" wrapText="1"/>
      <protection locked="0"/>
    </xf>
    <xf numFmtId="4" fontId="15" fillId="12" borderId="279" xfId="4" applyNumberFormat="1" applyFont="1" applyFill="1" applyBorder="1" applyAlignment="1" applyProtection="1">
      <alignment horizontal="center" vertical="center" wrapText="1"/>
      <protection locked="0"/>
    </xf>
    <xf numFmtId="4" fontId="15" fillId="12" borderId="284" xfId="4" applyNumberFormat="1" applyFont="1" applyFill="1" applyBorder="1" applyAlignment="1" applyProtection="1">
      <alignment horizontal="center" vertical="center" wrapText="1"/>
      <protection locked="0"/>
    </xf>
    <xf numFmtId="4" fontId="15" fillId="12" borderId="285" xfId="4" applyNumberFormat="1" applyFont="1" applyFill="1" applyBorder="1" applyAlignment="1" applyProtection="1">
      <alignment horizontal="center" vertical="center" wrapText="1"/>
      <protection locked="0"/>
    </xf>
    <xf numFmtId="3" fontId="9" fillId="0" borderId="176" xfId="4" applyNumberFormat="1" applyFont="1" applyBorder="1" applyAlignment="1" applyProtection="1">
      <alignment horizontal="center" vertical="center" wrapText="1"/>
      <protection locked="0"/>
    </xf>
    <xf numFmtId="3" fontId="9" fillId="0" borderId="165" xfId="4" applyNumberFormat="1" applyFont="1" applyBorder="1" applyAlignment="1" applyProtection="1">
      <alignment horizontal="center" vertical="center" wrapText="1"/>
      <protection locked="0"/>
    </xf>
    <xf numFmtId="3" fontId="9" fillId="0" borderId="166" xfId="4" applyNumberFormat="1" applyFont="1" applyBorder="1" applyAlignment="1" applyProtection="1">
      <alignment horizontal="center" vertical="center" wrapText="1"/>
      <protection locked="0"/>
    </xf>
    <xf numFmtId="3" fontId="9" fillId="0" borderId="178" xfId="4" applyNumberFormat="1" applyFont="1" applyBorder="1" applyAlignment="1" applyProtection="1">
      <alignment horizontal="center" vertical="center" wrapText="1"/>
      <protection locked="0"/>
    </xf>
    <xf numFmtId="3" fontId="9" fillId="0" borderId="167" xfId="4" applyNumberFormat="1" applyFont="1" applyBorder="1" applyAlignment="1" applyProtection="1">
      <alignment horizontal="center" vertical="center" wrapText="1"/>
      <protection locked="0"/>
    </xf>
    <xf numFmtId="3" fontId="9" fillId="0" borderId="168" xfId="4" applyNumberFormat="1" applyFont="1" applyBorder="1" applyAlignment="1" applyProtection="1">
      <alignment horizontal="center" vertical="center" wrapText="1"/>
      <protection locked="0"/>
    </xf>
    <xf numFmtId="3" fontId="10" fillId="0" borderId="228" xfId="4" applyNumberFormat="1" applyFont="1" applyBorder="1" applyAlignment="1">
      <alignment horizontal="center" vertical="center"/>
    </xf>
    <xf numFmtId="3" fontId="10" fillId="0" borderId="165" xfId="4" applyNumberFormat="1" applyFont="1" applyBorder="1" applyAlignment="1">
      <alignment horizontal="center" vertical="center"/>
    </xf>
    <xf numFmtId="3" fontId="10" fillId="0" borderId="421" xfId="4" applyNumberFormat="1" applyFont="1" applyBorder="1" applyAlignment="1">
      <alignment horizontal="center" vertical="center"/>
    </xf>
    <xf numFmtId="3" fontId="10" fillId="0" borderId="180" xfId="4" applyNumberFormat="1" applyFont="1" applyBorder="1" applyAlignment="1">
      <alignment horizontal="center" vertical="center"/>
    </xf>
    <xf numFmtId="3" fontId="10" fillId="0" borderId="167" xfId="4" applyNumberFormat="1" applyFont="1" applyBorder="1" applyAlignment="1">
      <alignment horizontal="center" vertical="center"/>
    </xf>
    <xf numFmtId="3" fontId="10" fillId="0" borderId="422" xfId="4" applyNumberFormat="1" applyFont="1" applyBorder="1" applyAlignment="1">
      <alignment horizontal="center" vertical="center"/>
    </xf>
    <xf numFmtId="0" fontId="7" fillId="11" borderId="1" xfId="4" applyFont="1" applyFill="1" applyBorder="1" applyAlignment="1">
      <alignment horizontal="justify" wrapText="1"/>
    </xf>
    <xf numFmtId="0" fontId="7" fillId="4" borderId="264" xfId="4" quotePrefix="1" applyFont="1" applyFill="1" applyBorder="1" applyAlignment="1">
      <alignment horizontal="center" vertical="center"/>
    </xf>
    <xf numFmtId="0" fontId="7" fillId="4" borderId="263" xfId="4" applyFont="1" applyFill="1" applyBorder="1" applyAlignment="1">
      <alignment horizontal="center" vertical="center"/>
    </xf>
    <xf numFmtId="3" fontId="62" fillId="11" borderId="170" xfId="4" applyNumberFormat="1" applyFill="1" applyBorder="1" applyAlignment="1">
      <alignment horizontal="center" vertical="center"/>
    </xf>
    <xf numFmtId="3" fontId="62" fillId="11" borderId="172" xfId="4" applyNumberFormat="1" applyFill="1" applyBorder="1" applyAlignment="1">
      <alignment horizontal="center" vertical="center"/>
    </xf>
    <xf numFmtId="4" fontId="62" fillId="11" borderId="278" xfId="4" applyNumberFormat="1" applyFill="1" applyBorder="1" applyAlignment="1">
      <alignment horizontal="center" vertical="center" wrapText="1"/>
    </xf>
    <xf numFmtId="4" fontId="62" fillId="11" borderId="284" xfId="4" applyNumberFormat="1" applyFill="1" applyBorder="1" applyAlignment="1">
      <alignment horizontal="center" vertical="center" wrapText="1"/>
    </xf>
    <xf numFmtId="4" fontId="15" fillId="11" borderId="278" xfId="4" applyNumberFormat="1" applyFont="1" applyFill="1" applyBorder="1" applyAlignment="1">
      <alignment horizontal="center" vertical="center" wrapText="1"/>
    </xf>
    <xf numFmtId="4" fontId="15" fillId="11" borderId="279" xfId="4" applyNumberFormat="1" applyFont="1" applyFill="1" applyBorder="1" applyAlignment="1">
      <alignment horizontal="center" vertical="center" wrapText="1"/>
    </xf>
    <xf numFmtId="4" fontId="15" fillId="11" borderId="284" xfId="4" applyNumberFormat="1" applyFont="1" applyFill="1" applyBorder="1" applyAlignment="1">
      <alignment horizontal="center" vertical="center" wrapText="1"/>
    </xf>
    <xf numFmtId="4" fontId="15" fillId="11" borderId="285" xfId="4" applyNumberFormat="1" applyFont="1" applyFill="1" applyBorder="1" applyAlignment="1">
      <alignment horizontal="center" vertical="center" wrapText="1"/>
    </xf>
    <xf numFmtId="0" fontId="8" fillId="11" borderId="1" xfId="4" applyFont="1" applyFill="1" applyBorder="1" applyAlignment="1">
      <alignment horizontal="left" wrapText="1"/>
    </xf>
    <xf numFmtId="0" fontId="7" fillId="4" borderId="264" xfId="4" quotePrefix="1" applyFont="1" applyFill="1" applyBorder="1" applyAlignment="1">
      <alignment horizontal="center" vertical="center" wrapText="1"/>
    </xf>
    <xf numFmtId="0" fontId="7" fillId="4" borderId="264" xfId="4" applyFont="1" applyFill="1" applyBorder="1" applyAlignment="1">
      <alignment horizontal="center" vertical="center" wrapText="1"/>
    </xf>
    <xf numFmtId="0" fontId="7" fillId="4" borderId="263" xfId="4" applyFont="1" applyFill="1" applyBorder="1" applyAlignment="1">
      <alignment horizontal="center" vertical="center" wrapText="1"/>
    </xf>
    <xf numFmtId="3" fontId="62" fillId="11" borderId="166" xfId="4" applyNumberFormat="1" applyFill="1" applyBorder="1" applyAlignment="1">
      <alignment horizontal="center" vertical="center" wrapText="1"/>
    </xf>
    <xf numFmtId="3" fontId="62" fillId="11" borderId="171" xfId="4" applyNumberFormat="1" applyFill="1" applyBorder="1" applyAlignment="1">
      <alignment horizontal="center" vertical="center" wrapText="1"/>
    </xf>
    <xf numFmtId="3" fontId="62" fillId="11" borderId="168" xfId="4" applyNumberFormat="1" applyFill="1" applyBorder="1" applyAlignment="1">
      <alignment horizontal="center" vertical="center" wrapText="1"/>
    </xf>
    <xf numFmtId="3" fontId="62" fillId="11" borderId="173" xfId="4" applyNumberFormat="1" applyFill="1" applyBorder="1" applyAlignment="1">
      <alignment horizontal="center" vertical="center" wrapText="1"/>
    </xf>
    <xf numFmtId="3" fontId="28" fillId="11" borderId="171" xfId="4" applyNumberFormat="1" applyFont="1" applyFill="1" applyBorder="1" applyAlignment="1">
      <alignment horizontal="center" vertical="center" wrapText="1"/>
    </xf>
    <xf numFmtId="3" fontId="28" fillId="11" borderId="173" xfId="4" applyNumberFormat="1" applyFont="1" applyFill="1" applyBorder="1" applyAlignment="1">
      <alignment horizontal="center" vertical="center" wrapText="1"/>
    </xf>
    <xf numFmtId="3" fontId="62" fillId="11" borderId="277" xfId="4" applyNumberFormat="1" applyFill="1" applyBorder="1" applyAlignment="1">
      <alignment horizontal="center" vertical="center" wrapText="1"/>
    </xf>
    <xf numFmtId="3" fontId="62" fillId="11" borderId="278" xfId="4" applyNumberFormat="1" applyFill="1" applyBorder="1" applyAlignment="1">
      <alignment horizontal="center" vertical="center" wrapText="1"/>
    </xf>
    <xf numFmtId="3" fontId="62" fillId="11" borderId="283" xfId="4" applyNumberFormat="1" applyFill="1" applyBorder="1" applyAlignment="1">
      <alignment horizontal="center" vertical="center" wrapText="1"/>
    </xf>
    <xf numFmtId="3" fontId="62" fillId="11" borderId="284" xfId="4" applyNumberFormat="1" applyFill="1" applyBorder="1" applyAlignment="1">
      <alignment horizontal="center" vertical="center" wrapText="1"/>
    </xf>
    <xf numFmtId="0" fontId="7" fillId="4" borderId="96" xfId="4" quotePrefix="1" applyFont="1" applyFill="1" applyBorder="1" applyAlignment="1">
      <alignment horizontal="center" vertical="center"/>
    </xf>
    <xf numFmtId="3" fontId="62" fillId="12" borderId="166" xfId="4" applyNumberFormat="1" applyFill="1" applyBorder="1" applyAlignment="1" applyProtection="1">
      <alignment horizontal="center" vertical="center" wrapText="1"/>
      <protection locked="0"/>
    </xf>
    <xf numFmtId="3" fontId="62" fillId="12" borderId="168" xfId="4" applyNumberFormat="1" applyFill="1" applyBorder="1" applyAlignment="1" applyProtection="1">
      <alignment horizontal="center" vertical="center" wrapText="1"/>
      <protection locked="0"/>
    </xf>
    <xf numFmtId="3" fontId="62" fillId="0" borderId="228" xfId="4" applyNumberFormat="1" applyBorder="1" applyAlignment="1">
      <alignment horizontal="center" vertical="center" wrapText="1"/>
    </xf>
    <xf numFmtId="3" fontId="62" fillId="0" borderId="165" xfId="4" applyNumberFormat="1" applyBorder="1" applyAlignment="1">
      <alignment horizontal="center" vertical="center" wrapText="1"/>
    </xf>
    <xf numFmtId="3" fontId="62" fillId="0" borderId="177" xfId="4" applyNumberFormat="1" applyBorder="1" applyAlignment="1">
      <alignment horizontal="center" vertical="center" wrapText="1"/>
    </xf>
    <xf numFmtId="3" fontId="62" fillId="0" borderId="180" xfId="4" applyNumberFormat="1" applyBorder="1" applyAlignment="1">
      <alignment horizontal="center" vertical="center" wrapText="1"/>
    </xf>
    <xf numFmtId="3" fontId="62" fillId="0" borderId="167" xfId="4" applyNumberFormat="1" applyBorder="1" applyAlignment="1">
      <alignment horizontal="center" vertical="center" wrapText="1"/>
    </xf>
    <xf numFmtId="3" fontId="62" fillId="0" borderId="179" xfId="4" applyNumberFormat="1" applyBorder="1" applyAlignment="1">
      <alignment horizontal="center" vertical="center" wrapText="1"/>
    </xf>
    <xf numFmtId="3" fontId="62" fillId="0" borderId="228" xfId="4" applyNumberFormat="1" applyBorder="1" applyAlignment="1">
      <alignment horizontal="center" vertical="center"/>
    </xf>
    <xf numFmtId="3" fontId="62" fillId="0" borderId="165" xfId="4" applyNumberFormat="1" applyBorder="1" applyAlignment="1">
      <alignment horizontal="center" vertical="center"/>
    </xf>
    <xf numFmtId="3" fontId="62" fillId="0" borderId="177" xfId="4" applyNumberFormat="1" applyBorder="1" applyAlignment="1">
      <alignment horizontal="center" vertical="center"/>
    </xf>
    <xf numFmtId="3" fontId="62" fillId="0" borderId="180" xfId="4" applyNumberFormat="1" applyBorder="1" applyAlignment="1">
      <alignment horizontal="center" vertical="center"/>
    </xf>
    <xf numFmtId="3" fontId="62" fillId="0" borderId="167" xfId="4" applyNumberFormat="1" applyBorder="1" applyAlignment="1">
      <alignment horizontal="center" vertical="center"/>
    </xf>
    <xf numFmtId="3" fontId="62" fillId="0" borderId="179" xfId="4" applyNumberFormat="1" applyBorder="1" applyAlignment="1">
      <alignment horizontal="center" vertical="center"/>
    </xf>
    <xf numFmtId="0" fontId="7" fillId="4" borderId="251" xfId="4" applyFont="1" applyFill="1" applyBorder="1" applyAlignment="1">
      <alignment horizontal="center" vertical="center"/>
    </xf>
    <xf numFmtId="3" fontId="62" fillId="11" borderId="170" xfId="4" applyNumberFormat="1" applyFill="1" applyBorder="1" applyAlignment="1">
      <alignment horizontal="center" vertical="center" wrapText="1"/>
    </xf>
    <xf numFmtId="3" fontId="62" fillId="11" borderId="240" xfId="4" applyNumberFormat="1" applyFill="1" applyBorder="1" applyAlignment="1">
      <alignment horizontal="center" vertical="center" wrapText="1"/>
    </xf>
    <xf numFmtId="3" fontId="62" fillId="11" borderId="241" xfId="4" applyNumberFormat="1" applyFill="1" applyBorder="1" applyAlignment="1">
      <alignment horizontal="center" vertical="center" wrapText="1"/>
    </xf>
    <xf numFmtId="3" fontId="62" fillId="11" borderId="172" xfId="4" applyNumberFormat="1" applyFill="1" applyBorder="1" applyAlignment="1">
      <alignment horizontal="center" vertical="center" wrapText="1"/>
    </xf>
    <xf numFmtId="3" fontId="28" fillId="11" borderId="241" xfId="4" applyNumberFormat="1" applyFont="1" applyFill="1" applyBorder="1" applyAlignment="1">
      <alignment horizontal="center" vertical="center" wrapText="1"/>
    </xf>
    <xf numFmtId="3" fontId="62" fillId="11" borderId="280" xfId="4" applyNumberFormat="1" applyFill="1" applyBorder="1" applyAlignment="1">
      <alignment horizontal="center" vertical="center" wrapText="1"/>
    </xf>
    <xf numFmtId="3" fontId="62" fillId="11" borderId="281" xfId="4" applyNumberFormat="1" applyFill="1" applyBorder="1" applyAlignment="1">
      <alignment horizontal="center" vertical="center" wrapText="1"/>
    </xf>
    <xf numFmtId="4" fontId="62" fillId="11" borderId="281" xfId="4" applyNumberFormat="1" applyFill="1" applyBorder="1" applyAlignment="1">
      <alignment horizontal="center" vertical="center" wrapText="1"/>
    </xf>
    <xf numFmtId="3" fontId="62" fillId="0" borderId="164" xfId="4" applyNumberFormat="1" applyBorder="1" applyAlignment="1">
      <alignment horizontal="center" vertical="center" wrapText="1"/>
    </xf>
    <xf numFmtId="3" fontId="62" fillId="0" borderId="166" xfId="4" applyNumberFormat="1" applyBorder="1" applyAlignment="1">
      <alignment horizontal="center" vertical="center" wrapText="1"/>
    </xf>
    <xf numFmtId="3" fontId="62" fillId="0" borderId="405" xfId="4" applyNumberFormat="1" applyBorder="1" applyAlignment="1">
      <alignment horizontal="center" vertical="center" wrapText="1"/>
    </xf>
    <xf numFmtId="3" fontId="62" fillId="0" borderId="168" xfId="4" applyNumberFormat="1" applyBorder="1" applyAlignment="1">
      <alignment horizontal="center" vertical="center" wrapText="1"/>
    </xf>
    <xf numFmtId="3" fontId="62" fillId="0" borderId="176" xfId="4" applyNumberFormat="1" applyBorder="1" applyAlignment="1">
      <alignment horizontal="center" vertical="center" wrapText="1"/>
    </xf>
    <xf numFmtId="3" fontId="62" fillId="0" borderId="178" xfId="4" applyNumberFormat="1" applyBorder="1" applyAlignment="1">
      <alignment horizontal="center" vertical="center" wrapText="1"/>
    </xf>
    <xf numFmtId="4" fontId="15" fillId="11" borderId="281" xfId="4" applyNumberFormat="1" applyFont="1" applyFill="1" applyBorder="1" applyAlignment="1">
      <alignment horizontal="center" vertical="center" wrapText="1"/>
    </xf>
    <xf numFmtId="4" fontId="15" fillId="11" borderId="282" xfId="4" applyNumberFormat="1" applyFont="1" applyFill="1" applyBorder="1" applyAlignment="1">
      <alignment horizontal="center" vertical="center" wrapText="1"/>
    </xf>
    <xf numFmtId="0" fontId="7" fillId="11" borderId="1" xfId="4" applyFont="1" applyFill="1" applyBorder="1" applyAlignment="1">
      <alignment horizontal="left" vertical="top" wrapText="1"/>
    </xf>
    <xf numFmtId="0" fontId="8" fillId="11" borderId="1" xfId="4" applyFont="1" applyFill="1" applyBorder="1" applyAlignment="1">
      <alignment horizontal="left" vertical="top" wrapText="1"/>
    </xf>
    <xf numFmtId="3" fontId="62" fillId="0" borderId="176" xfId="4" applyNumberFormat="1" applyBorder="1" applyAlignment="1">
      <alignment horizontal="center" vertical="center"/>
    </xf>
    <xf numFmtId="3" fontId="62" fillId="0" borderId="178" xfId="4" applyNumberFormat="1" applyBorder="1" applyAlignment="1">
      <alignment horizontal="center" vertical="center"/>
    </xf>
    <xf numFmtId="0" fontId="7" fillId="4" borderId="123" xfId="4" quotePrefix="1" applyFont="1" applyFill="1" applyBorder="1" applyAlignment="1">
      <alignment horizontal="center" vertical="center"/>
    </xf>
    <xf numFmtId="0" fontId="7" fillId="4" borderId="123" xfId="4" applyFont="1" applyFill="1" applyBorder="1" applyAlignment="1">
      <alignment horizontal="center" vertical="center"/>
    </xf>
    <xf numFmtId="0" fontId="7" fillId="4" borderId="260" xfId="4" applyFont="1" applyFill="1" applyBorder="1" applyAlignment="1">
      <alignment horizontal="center" vertical="center"/>
    </xf>
    <xf numFmtId="0" fontId="7" fillId="4" borderId="261" xfId="4" quotePrefix="1" applyFont="1" applyFill="1" applyBorder="1" applyAlignment="1">
      <alignment horizontal="center" vertical="center" wrapText="1"/>
    </xf>
    <xf numFmtId="0" fontId="7" fillId="4" borderId="261" xfId="4" applyFont="1" applyFill="1" applyBorder="1" applyAlignment="1">
      <alignment horizontal="center" vertical="center" wrapText="1"/>
    </xf>
    <xf numFmtId="3" fontId="15" fillId="11" borderId="273" xfId="4" applyNumberFormat="1" applyFont="1" applyFill="1" applyBorder="1" applyAlignment="1">
      <alignment horizontal="center" vertical="center" wrapText="1"/>
    </xf>
    <xf numFmtId="3" fontId="15" fillId="11" borderId="274" xfId="4" applyNumberFormat="1" applyFont="1" applyFill="1" applyBorder="1" applyAlignment="1">
      <alignment horizontal="center" vertical="center" wrapText="1"/>
    </xf>
    <xf numFmtId="3" fontId="15" fillId="11" borderId="238" xfId="4" applyNumberFormat="1" applyFont="1" applyFill="1" applyBorder="1" applyAlignment="1">
      <alignment horizontal="center" vertical="center" wrapText="1"/>
    </xf>
    <xf numFmtId="3" fontId="15" fillId="11" borderId="239" xfId="4" applyNumberFormat="1" applyFont="1" applyFill="1" applyBorder="1" applyAlignment="1">
      <alignment horizontal="center" vertical="center" wrapText="1"/>
    </xf>
    <xf numFmtId="3" fontId="15" fillId="11" borderId="276" xfId="4" applyNumberFormat="1" applyFont="1" applyFill="1" applyBorder="1" applyAlignment="1">
      <alignment horizontal="center" vertical="center"/>
    </xf>
    <xf numFmtId="3" fontId="15" fillId="11" borderId="274" xfId="4" applyNumberFormat="1" applyFont="1" applyFill="1" applyBorder="1" applyAlignment="1">
      <alignment horizontal="center" vertical="center"/>
    </xf>
    <xf numFmtId="3" fontId="15" fillId="11" borderId="175" xfId="4" applyNumberFormat="1" applyFont="1" applyFill="1" applyBorder="1" applyAlignment="1">
      <alignment horizontal="center" vertical="center"/>
    </xf>
    <xf numFmtId="3" fontId="15" fillId="11" borderId="241" xfId="4" applyNumberFormat="1" applyFont="1" applyFill="1" applyBorder="1" applyAlignment="1">
      <alignment horizontal="center" vertical="center"/>
    </xf>
    <xf numFmtId="3" fontId="15" fillId="11" borderId="168" xfId="4" applyNumberFormat="1" applyFont="1" applyFill="1" applyBorder="1" applyAlignment="1">
      <alignment horizontal="center" vertical="center"/>
    </xf>
    <xf numFmtId="3" fontId="15" fillId="11" borderId="173" xfId="4" applyNumberFormat="1" applyFont="1" applyFill="1" applyBorder="1" applyAlignment="1">
      <alignment horizontal="center" vertical="center"/>
    </xf>
    <xf numFmtId="3" fontId="15" fillId="11" borderId="241" xfId="4" applyNumberFormat="1" applyFont="1" applyFill="1" applyBorder="1" applyAlignment="1">
      <alignment horizontal="center" vertical="center" wrapText="1"/>
    </xf>
    <xf numFmtId="3" fontId="15" fillId="11" borderId="173" xfId="4" applyNumberFormat="1" applyFont="1" applyFill="1" applyBorder="1" applyAlignment="1">
      <alignment horizontal="center" vertical="center" wrapText="1"/>
    </xf>
    <xf numFmtId="3" fontId="15" fillId="11" borderId="275" xfId="4" applyNumberFormat="1" applyFont="1" applyFill="1" applyBorder="1" applyAlignment="1">
      <alignment horizontal="center" vertical="center"/>
    </xf>
    <xf numFmtId="3" fontId="15" fillId="11" borderId="262" xfId="4" applyNumberFormat="1" applyFont="1" applyFill="1" applyBorder="1" applyAlignment="1">
      <alignment horizontal="center" vertical="center"/>
    </xf>
    <xf numFmtId="3" fontId="15" fillId="11" borderId="265" xfId="4" applyNumberFormat="1" applyFont="1" applyFill="1" applyBorder="1" applyAlignment="1">
      <alignment horizontal="center" vertical="center"/>
    </xf>
    <xf numFmtId="0" fontId="7" fillId="4" borderId="144" xfId="4" quotePrefix="1" applyFont="1" applyFill="1" applyBorder="1" applyAlignment="1">
      <alignment horizontal="center" vertical="center"/>
    </xf>
    <xf numFmtId="0" fontId="7" fillId="4" borderId="144" xfId="4" applyFont="1" applyFill="1" applyBorder="1" applyAlignment="1">
      <alignment horizontal="center" vertical="center"/>
    </xf>
    <xf numFmtId="0" fontId="7" fillId="4" borderId="258" xfId="4" quotePrefix="1" applyFont="1" applyFill="1" applyBorder="1" applyAlignment="1">
      <alignment horizontal="center" vertical="center"/>
    </xf>
    <xf numFmtId="0" fontId="7" fillId="4" borderId="259" xfId="4" applyFont="1" applyFill="1" applyBorder="1" applyAlignment="1">
      <alignment horizontal="center" vertical="center"/>
    </xf>
    <xf numFmtId="0" fontId="10" fillId="4" borderId="0" xfId="4" applyFont="1" applyFill="1" applyAlignment="1">
      <alignment horizontal="left" vertical="top" wrapText="1"/>
    </xf>
    <xf numFmtId="0" fontId="10" fillId="4" borderId="0" xfId="4" applyFont="1" applyFill="1" applyAlignment="1">
      <alignment horizontal="left" vertical="top"/>
    </xf>
    <xf numFmtId="0" fontId="6" fillId="4" borderId="460" xfId="4" applyFont="1" applyFill="1" applyBorder="1" applyAlignment="1">
      <alignment horizontal="center" vertical="center" wrapText="1"/>
    </xf>
    <xf numFmtId="0" fontId="6" fillId="4" borderId="458" xfId="4" applyFont="1" applyFill="1" applyBorder="1" applyAlignment="1">
      <alignment horizontal="center" vertical="center" wrapText="1"/>
    </xf>
    <xf numFmtId="0" fontId="6" fillId="4" borderId="459" xfId="4" applyFont="1" applyFill="1" applyBorder="1" applyAlignment="1">
      <alignment horizontal="center" vertical="center" wrapText="1"/>
    </xf>
    <xf numFmtId="0" fontId="6" fillId="4" borderId="322" xfId="4" applyFont="1" applyFill="1" applyBorder="1" applyAlignment="1">
      <alignment horizontal="center" vertical="center" wrapText="1"/>
    </xf>
    <xf numFmtId="0" fontId="6" fillId="4" borderId="0" xfId="4" applyFont="1" applyFill="1" applyBorder="1" applyAlignment="1">
      <alignment horizontal="center" vertical="center" wrapText="1"/>
    </xf>
    <xf numFmtId="0" fontId="6" fillId="4" borderId="1" xfId="4" applyFont="1" applyFill="1" applyBorder="1" applyAlignment="1">
      <alignment horizontal="center" vertical="center" wrapText="1"/>
    </xf>
    <xf numFmtId="0" fontId="6" fillId="4" borderId="487" xfId="4" applyFont="1" applyFill="1" applyBorder="1" applyAlignment="1">
      <alignment horizontal="center" vertical="center" wrapText="1"/>
    </xf>
    <xf numFmtId="0" fontId="6" fillId="4" borderId="436" xfId="4" applyFont="1" applyFill="1" applyBorder="1" applyAlignment="1">
      <alignment horizontal="center" vertical="center" wrapText="1"/>
    </xf>
    <xf numFmtId="0" fontId="6" fillId="4" borderId="437" xfId="4" applyFont="1" applyFill="1" applyBorder="1" applyAlignment="1">
      <alignment horizontal="center" vertical="center" wrapText="1"/>
    </xf>
    <xf numFmtId="0" fontId="7" fillId="4" borderId="247" xfId="4" applyFont="1" applyFill="1" applyBorder="1" applyAlignment="1">
      <alignment horizontal="center" wrapText="1"/>
    </xf>
    <xf numFmtId="0" fontId="7" fillId="4" borderId="242" xfId="4" applyFont="1" applyFill="1" applyBorder="1" applyAlignment="1">
      <alignment horizontal="center" wrapText="1"/>
    </xf>
    <xf numFmtId="0" fontId="7" fillId="4" borderId="248" xfId="4" applyFont="1" applyFill="1" applyBorder="1" applyAlignment="1">
      <alignment horizontal="center" wrapText="1"/>
    </xf>
    <xf numFmtId="0" fontId="7" fillId="4" borderId="249" xfId="4" applyFont="1" applyFill="1" applyBorder="1" applyAlignment="1">
      <alignment horizontal="center" wrapText="1"/>
    </xf>
    <xf numFmtId="0" fontId="7" fillId="4" borderId="143" xfId="4" applyFont="1" applyFill="1" applyBorder="1" applyAlignment="1">
      <alignment horizontal="center" wrapText="1"/>
    </xf>
    <xf numFmtId="0" fontId="7" fillId="4" borderId="244" xfId="4" applyFont="1" applyFill="1" applyBorder="1" applyAlignment="1">
      <alignment horizontal="center" wrapText="1"/>
    </xf>
    <xf numFmtId="0" fontId="7" fillId="4" borderId="2" xfId="4" applyFont="1" applyFill="1" applyBorder="1" applyAlignment="1">
      <alignment horizontal="center" vertical="top" wrapText="1"/>
    </xf>
    <xf numFmtId="0" fontId="8" fillId="4" borderId="21" xfId="4" applyFont="1" applyFill="1" applyBorder="1" applyAlignment="1">
      <alignment horizontal="center" wrapText="1"/>
    </xf>
    <xf numFmtId="0" fontId="8" fillId="4" borderId="0" xfId="4" applyFont="1" applyFill="1" applyAlignment="1">
      <alignment horizontal="center" wrapText="1"/>
    </xf>
    <xf numFmtId="0" fontId="8" fillId="4" borderId="2" xfId="4" applyFont="1" applyFill="1" applyBorder="1" applyAlignment="1">
      <alignment horizontal="center" wrapText="1"/>
    </xf>
    <xf numFmtId="0" fontId="8" fillId="4" borderId="250" xfId="4" applyFont="1" applyFill="1" applyBorder="1" applyAlignment="1">
      <alignment horizontal="center" vertical="top" wrapText="1"/>
    </xf>
    <xf numFmtId="0" fontId="8" fillId="4" borderId="138" xfId="4" applyFont="1" applyFill="1" applyBorder="1" applyAlignment="1">
      <alignment horizontal="center" vertical="top" wrapText="1"/>
    </xf>
    <xf numFmtId="0" fontId="8" fillId="4" borderId="133" xfId="4" applyFont="1" applyFill="1" applyBorder="1" applyAlignment="1">
      <alignment horizontal="center" vertical="top" wrapText="1"/>
    </xf>
    <xf numFmtId="0" fontId="8" fillId="4" borderId="143" xfId="4" applyFont="1" applyFill="1" applyBorder="1" applyAlignment="1">
      <alignment horizontal="center" vertical="top" wrapText="1"/>
    </xf>
    <xf numFmtId="0" fontId="8" fillId="4" borderId="0" xfId="4" applyFont="1" applyFill="1" applyAlignment="1">
      <alignment horizontal="center" vertical="top"/>
    </xf>
    <xf numFmtId="0" fontId="8" fillId="4" borderId="244" xfId="4" applyFont="1" applyFill="1" applyBorder="1" applyAlignment="1">
      <alignment horizontal="center" vertical="top"/>
    </xf>
    <xf numFmtId="0" fontId="8" fillId="4" borderId="143" xfId="4" applyFont="1" applyFill="1" applyBorder="1" applyAlignment="1">
      <alignment horizontal="center" vertical="top"/>
    </xf>
    <xf numFmtId="0" fontId="8" fillId="4" borderId="251" xfId="4" applyFont="1" applyFill="1" applyBorder="1" applyAlignment="1">
      <alignment horizontal="center" vertical="top"/>
    </xf>
    <xf numFmtId="0" fontId="8" fillId="4" borderId="252" xfId="4" applyFont="1" applyFill="1" applyBorder="1" applyAlignment="1">
      <alignment horizontal="center" vertical="top"/>
    </xf>
    <xf numFmtId="0" fontId="8" fillId="4" borderId="253" xfId="4" applyFont="1" applyFill="1" applyBorder="1" applyAlignment="1">
      <alignment horizontal="center" vertical="top"/>
    </xf>
    <xf numFmtId="0" fontId="7" fillId="4" borderId="2" xfId="4" applyFont="1" applyFill="1" applyBorder="1" applyAlignment="1">
      <alignment horizontal="center" wrapText="1"/>
    </xf>
    <xf numFmtId="0" fontId="8" fillId="4" borderId="2" xfId="4" applyFont="1" applyFill="1" applyBorder="1" applyAlignment="1">
      <alignment horizontal="center" vertical="top" wrapText="1"/>
    </xf>
    <xf numFmtId="0" fontId="8" fillId="0" borderId="21" xfId="4" applyFont="1" applyBorder="1" applyAlignment="1">
      <alignment horizontal="center" vertical="top" wrapText="1"/>
    </xf>
    <xf numFmtId="0" fontId="8" fillId="0" borderId="0" xfId="4" applyFont="1" applyAlignment="1">
      <alignment horizontal="center" vertical="top" wrapText="1"/>
    </xf>
    <xf numFmtId="0" fontId="8" fillId="0" borderId="2" xfId="4" applyFont="1" applyBorder="1" applyAlignment="1">
      <alignment horizontal="center" vertical="top" wrapText="1"/>
    </xf>
    <xf numFmtId="0" fontId="8" fillId="4" borderId="255" xfId="4" applyFont="1" applyFill="1" applyBorder="1" applyAlignment="1">
      <alignment horizontal="center" vertical="top" wrapText="1"/>
    </xf>
    <xf numFmtId="0" fontId="8" fillId="4" borderId="139" xfId="4" applyFont="1" applyFill="1" applyBorder="1" applyAlignment="1">
      <alignment horizontal="center" vertical="top" wrapText="1"/>
    </xf>
    <xf numFmtId="0" fontId="8" fillId="4" borderId="137" xfId="4" applyFont="1" applyFill="1" applyBorder="1" applyAlignment="1">
      <alignment horizontal="center" vertical="top" wrapText="1"/>
    </xf>
    <xf numFmtId="0" fontId="8" fillId="4" borderId="244" xfId="4" applyFont="1" applyFill="1" applyBorder="1" applyAlignment="1">
      <alignment horizontal="center" vertical="top" wrapText="1"/>
    </xf>
    <xf numFmtId="0" fontId="8" fillId="4" borderId="256" xfId="4" applyFont="1" applyFill="1" applyBorder="1" applyAlignment="1">
      <alignment horizontal="center" vertical="top" wrapText="1"/>
    </xf>
    <xf numFmtId="0" fontId="9" fillId="4" borderId="0" xfId="4" applyFont="1" applyFill="1" applyAlignment="1">
      <alignment horizontal="center" wrapText="1"/>
    </xf>
    <xf numFmtId="0" fontId="7" fillId="4" borderId="149" xfId="4" applyFont="1" applyFill="1" applyBorder="1" applyAlignment="1">
      <alignment horizontal="center" wrapText="1"/>
    </xf>
    <xf numFmtId="0" fontId="7" fillId="4" borderId="44" xfId="4" applyFont="1" applyFill="1" applyBorder="1" applyAlignment="1">
      <alignment horizontal="center" wrapText="1"/>
    </xf>
    <xf numFmtId="0" fontId="7" fillId="4" borderId="21" xfId="4" applyFont="1" applyFill="1" applyBorder="1" applyAlignment="1">
      <alignment horizontal="center"/>
    </xf>
    <xf numFmtId="0" fontId="7" fillId="4" borderId="0" xfId="4" applyFont="1" applyFill="1" applyAlignment="1">
      <alignment horizontal="center"/>
    </xf>
    <xf numFmtId="0" fontId="7" fillId="4" borderId="2" xfId="4" applyFont="1" applyFill="1" applyBorder="1" applyAlignment="1">
      <alignment horizontal="center"/>
    </xf>
    <xf numFmtId="0" fontId="7" fillId="4" borderId="83" xfId="4" quotePrefix="1" applyFont="1" applyFill="1" applyBorder="1" applyAlignment="1">
      <alignment horizontal="right"/>
    </xf>
    <xf numFmtId="0" fontId="7" fillId="4" borderId="83" xfId="4" applyFont="1" applyFill="1" applyBorder="1" applyAlignment="1">
      <alignment horizontal="right"/>
    </xf>
    <xf numFmtId="0" fontId="7" fillId="4" borderId="159" xfId="4" quotePrefix="1" applyFont="1" applyFill="1" applyBorder="1" applyAlignment="1">
      <alignment horizontal="right"/>
    </xf>
    <xf numFmtId="0" fontId="62" fillId="0" borderId="354" xfId="4" applyBorder="1" applyAlignment="1" applyProtection="1">
      <alignment horizontal="center" vertical="center"/>
      <protection locked="0"/>
    </xf>
    <xf numFmtId="0" fontId="62" fillId="0" borderId="355" xfId="4" applyBorder="1" applyAlignment="1" applyProtection="1">
      <alignment horizontal="center" vertical="center"/>
      <protection locked="0"/>
    </xf>
    <xf numFmtId="0" fontId="62" fillId="0" borderId="356" xfId="4" applyBorder="1" applyAlignment="1" applyProtection="1">
      <alignment horizontal="center" vertical="center"/>
      <protection locked="0"/>
    </xf>
    <xf numFmtId="0" fontId="62" fillId="0" borderId="428" xfId="4" applyBorder="1" applyAlignment="1" applyProtection="1">
      <alignment horizontal="center" vertical="center"/>
      <protection locked="0"/>
    </xf>
    <xf numFmtId="0" fontId="62" fillId="0" borderId="429" xfId="4" applyBorder="1" applyAlignment="1" applyProtection="1">
      <alignment horizontal="center" vertical="center"/>
      <protection locked="0"/>
    </xf>
    <xf numFmtId="0" fontId="62" fillId="0" borderId="430" xfId="4" applyBorder="1" applyAlignment="1" applyProtection="1">
      <alignment horizontal="center" vertical="center"/>
      <protection locked="0"/>
    </xf>
    <xf numFmtId="0" fontId="5" fillId="0" borderId="0" xfId="4" applyFont="1" applyAlignment="1">
      <alignment horizontal="center" vertical="center"/>
    </xf>
    <xf numFmtId="1" fontId="10" fillId="0" borderId="354" xfId="4" applyNumberFormat="1" applyFont="1" applyBorder="1" applyAlignment="1">
      <alignment horizontal="center" vertical="center"/>
    </xf>
    <xf numFmtId="1" fontId="10" fillId="0" borderId="355" xfId="4" applyNumberFormat="1" applyFont="1" applyBorder="1" applyAlignment="1">
      <alignment horizontal="center" vertical="center"/>
    </xf>
    <xf numFmtId="1" fontId="10" fillId="0" borderId="356" xfId="4" applyNumberFormat="1" applyFont="1" applyBorder="1" applyAlignment="1">
      <alignment horizontal="center" vertical="center"/>
    </xf>
    <xf numFmtId="1" fontId="10" fillId="0" borderId="428" xfId="4" applyNumberFormat="1" applyFont="1" applyBorder="1" applyAlignment="1">
      <alignment horizontal="center" vertical="center"/>
    </xf>
    <xf numFmtId="1" fontId="10" fillId="0" borderId="429" xfId="4" applyNumberFormat="1" applyFont="1" applyBorder="1" applyAlignment="1">
      <alignment horizontal="center" vertical="center"/>
    </xf>
    <xf numFmtId="1" fontId="10" fillId="0" borderId="430" xfId="4" applyNumberFormat="1" applyFont="1" applyBorder="1" applyAlignment="1">
      <alignment horizontal="center" vertical="center"/>
    </xf>
    <xf numFmtId="0" fontId="5" fillId="4" borderId="0" xfId="4" applyFont="1" applyFill="1" applyAlignment="1">
      <alignment horizontal="center" vertical="center"/>
    </xf>
    <xf numFmtId="0" fontId="15" fillId="0" borderId="0" xfId="4" applyFont="1" applyAlignment="1" applyProtection="1">
      <alignment horizontal="right" vertical="center"/>
      <protection locked="0"/>
    </xf>
    <xf numFmtId="0" fontId="8" fillId="4" borderId="0" xfId="4" applyFont="1" applyFill="1" applyAlignment="1">
      <alignment horizontal="center"/>
    </xf>
    <xf numFmtId="0" fontId="7" fillId="4" borderId="0" xfId="4" applyFont="1" applyFill="1" applyAlignment="1">
      <alignment horizontal="left" vertical="top" wrapText="1"/>
    </xf>
    <xf numFmtId="0" fontId="8" fillId="4" borderId="0" xfId="4" applyFont="1" applyFill="1" applyAlignment="1">
      <alignment horizontal="center" vertical="center"/>
    </xf>
    <xf numFmtId="0" fontId="7" fillId="4" borderId="0" xfId="4" applyFont="1" applyFill="1" applyAlignment="1">
      <alignment horizontal="center" vertical="center"/>
    </xf>
    <xf numFmtId="0" fontId="17" fillId="0" borderId="0" xfId="4" applyFont="1" applyAlignment="1">
      <alignment horizontal="center" vertical="center" wrapText="1"/>
    </xf>
    <xf numFmtId="0" fontId="7" fillId="0" borderId="15" xfId="4" quotePrefix="1" applyFont="1" applyBorder="1" applyAlignment="1">
      <alignment horizontal="right"/>
    </xf>
    <xf numFmtId="0" fontId="7" fillId="0" borderId="15" xfId="4" applyFont="1" applyBorder="1" applyAlignment="1">
      <alignment horizontal="right"/>
    </xf>
    <xf numFmtId="3" fontId="9" fillId="0" borderId="391" xfId="4" applyNumberFormat="1" applyFont="1" applyBorder="1" applyAlignment="1">
      <alignment horizontal="center" vertical="center"/>
    </xf>
    <xf numFmtId="3" fontId="9" fillId="0" borderId="392" xfId="4" applyNumberFormat="1" applyFont="1" applyBorder="1" applyAlignment="1">
      <alignment horizontal="center" vertical="center"/>
    </xf>
    <xf numFmtId="3" fontId="9" fillId="0" borderId="393" xfId="4" applyNumberFormat="1" applyFont="1" applyBorder="1" applyAlignment="1">
      <alignment horizontal="center" vertical="center"/>
    </xf>
    <xf numFmtId="3" fontId="9" fillId="0" borderId="397" xfId="4" applyNumberFormat="1" applyFont="1" applyBorder="1" applyAlignment="1">
      <alignment horizontal="center" vertical="center"/>
    </xf>
    <xf numFmtId="3" fontId="9" fillId="0" borderId="398" xfId="4" applyNumberFormat="1" applyFont="1" applyBorder="1" applyAlignment="1">
      <alignment horizontal="center" vertical="center"/>
    </xf>
    <xf numFmtId="3" fontId="9" fillId="0" borderId="399" xfId="4" applyNumberFormat="1" applyFont="1" applyBorder="1" applyAlignment="1">
      <alignment horizontal="center" vertical="center"/>
    </xf>
    <xf numFmtId="0" fontId="7" fillId="4" borderId="2" xfId="4" quotePrefix="1" applyFont="1" applyFill="1" applyBorder="1" applyAlignment="1">
      <alignment horizontal="center" vertical="center"/>
    </xf>
    <xf numFmtId="0" fontId="7" fillId="4" borderId="2" xfId="4" applyFont="1" applyFill="1" applyBorder="1" applyAlignment="1">
      <alignment horizontal="center" vertical="center"/>
    </xf>
    <xf numFmtId="0" fontId="5" fillId="4" borderId="391" xfId="4" applyFont="1" applyFill="1" applyBorder="1" applyAlignment="1">
      <alignment horizontal="center" vertical="center"/>
    </xf>
    <xf numFmtId="0" fontId="5" fillId="4" borderId="392" xfId="4" applyFont="1" applyFill="1" applyBorder="1" applyAlignment="1">
      <alignment horizontal="center" vertical="center"/>
    </xf>
    <xf numFmtId="0" fontId="5" fillId="4" borderId="393" xfId="4" applyFont="1" applyFill="1" applyBorder="1" applyAlignment="1">
      <alignment horizontal="center" vertical="center"/>
    </xf>
    <xf numFmtId="0" fontId="5" fillId="4" borderId="397" xfId="4" applyFont="1" applyFill="1" applyBorder="1" applyAlignment="1">
      <alignment horizontal="center" vertical="center"/>
    </xf>
    <xf numFmtId="0" fontId="5" fillId="4" borderId="398" xfId="4" applyFont="1" applyFill="1" applyBorder="1" applyAlignment="1">
      <alignment horizontal="center" vertical="center"/>
    </xf>
    <xf numFmtId="0" fontId="5" fillId="4" borderId="399" xfId="4" applyFont="1" applyFill="1" applyBorder="1" applyAlignment="1">
      <alignment horizontal="center" vertical="center"/>
    </xf>
    <xf numFmtId="3" fontId="3" fillId="4" borderId="391" xfId="4" applyNumberFormat="1" applyFont="1" applyFill="1" applyBorder="1" applyAlignment="1">
      <alignment horizontal="center" vertical="center"/>
    </xf>
    <xf numFmtId="3" fontId="3" fillId="4" borderId="392" xfId="4" applyNumberFormat="1" applyFont="1" applyFill="1" applyBorder="1" applyAlignment="1">
      <alignment horizontal="center" vertical="center"/>
    </xf>
    <xf numFmtId="3" fontId="3" fillId="4" borderId="393" xfId="4" applyNumberFormat="1" applyFont="1" applyFill="1" applyBorder="1" applyAlignment="1">
      <alignment horizontal="center" vertical="center"/>
    </xf>
    <xf numFmtId="3" fontId="3" fillId="4" borderId="397" xfId="4" applyNumberFormat="1" applyFont="1" applyFill="1" applyBorder="1" applyAlignment="1">
      <alignment horizontal="center" vertical="center"/>
    </xf>
    <xf numFmtId="3" fontId="3" fillId="4" borderId="398" xfId="4" applyNumberFormat="1" applyFont="1" applyFill="1" applyBorder="1" applyAlignment="1">
      <alignment horizontal="center" vertical="center"/>
    </xf>
    <xf numFmtId="3" fontId="3" fillId="4" borderId="399" xfId="4" applyNumberFormat="1" applyFont="1" applyFill="1" applyBorder="1" applyAlignment="1">
      <alignment horizontal="center" vertical="center"/>
    </xf>
    <xf numFmtId="0" fontId="7" fillId="4" borderId="13" xfId="4" quotePrefix="1" applyFont="1" applyFill="1" applyBorder="1" applyAlignment="1">
      <alignment horizontal="center" vertical="center"/>
    </xf>
    <xf numFmtId="0" fontId="7" fillId="4" borderId="13" xfId="4" applyFont="1" applyFill="1" applyBorder="1" applyAlignment="1">
      <alignment horizontal="center" vertical="center"/>
    </xf>
    <xf numFmtId="0" fontId="6" fillId="4" borderId="0" xfId="4" applyFont="1" applyFill="1" applyAlignment="1">
      <alignment horizontal="center"/>
    </xf>
    <xf numFmtId="0" fontId="7" fillId="0" borderId="36" xfId="4" applyFont="1" applyBorder="1" applyAlignment="1">
      <alignment horizontal="center" vertical="center" wrapText="1"/>
    </xf>
    <xf numFmtId="3" fontId="62" fillId="4" borderId="290" xfId="0" applyNumberFormat="1" applyFont="1" applyFill="1" applyBorder="1" applyAlignment="1" applyProtection="1">
      <alignment horizontal="center" vertical="center"/>
      <protection locked="0"/>
    </xf>
    <xf numFmtId="3" fontId="62" fillId="4" borderId="312" xfId="0" applyNumberFormat="1" applyFont="1" applyFill="1" applyBorder="1" applyAlignment="1" applyProtection="1">
      <alignment horizontal="center" vertical="center"/>
      <protection locked="0"/>
    </xf>
    <xf numFmtId="3" fontId="62" fillId="4" borderId="311" xfId="0" applyNumberFormat="1" applyFont="1" applyFill="1" applyBorder="1" applyAlignment="1" applyProtection="1">
      <alignment horizontal="center" vertical="center"/>
      <protection locked="0"/>
    </xf>
    <xf numFmtId="3" fontId="62" fillId="4" borderId="46" xfId="0" applyNumberFormat="1" applyFont="1" applyFill="1" applyBorder="1" applyAlignment="1" applyProtection="1">
      <alignment horizontal="center" vertical="center"/>
      <protection locked="0"/>
    </xf>
    <xf numFmtId="3" fontId="62" fillId="4" borderId="320" xfId="0" applyNumberFormat="1" applyFont="1" applyFill="1" applyBorder="1" applyAlignment="1" applyProtection="1">
      <alignment horizontal="center" vertical="center"/>
      <protection locked="0"/>
    </xf>
    <xf numFmtId="3" fontId="62" fillId="4" borderId="375" xfId="0" applyNumberFormat="1"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7" fillId="0" borderId="0" xfId="0" quotePrefix="1" applyFont="1" applyAlignment="1">
      <alignment horizontal="right"/>
    </xf>
    <xf numFmtId="0" fontId="7" fillId="0" borderId="0" xfId="0" applyFont="1" applyAlignment="1">
      <alignment horizontal="right"/>
    </xf>
    <xf numFmtId="0" fontId="7" fillId="4" borderId="0" xfId="0" applyFont="1" applyFill="1" applyAlignment="1">
      <alignment horizontal="center" vertical="top" wrapText="1"/>
    </xf>
    <xf numFmtId="0" fontId="7" fillId="4" borderId="0" xfId="0" applyFont="1" applyFill="1" applyAlignment="1">
      <alignment horizontal="center"/>
    </xf>
    <xf numFmtId="0" fontId="7" fillId="4" borderId="2" xfId="0" applyFont="1" applyFill="1" applyBorder="1" applyAlignment="1">
      <alignment horizontal="center" vertical="center"/>
    </xf>
    <xf numFmtId="3" fontId="62" fillId="4" borderId="374" xfId="0" applyNumberFormat="1" applyFont="1" applyFill="1" applyBorder="1" applyAlignment="1" applyProtection="1">
      <alignment horizontal="center" vertical="center"/>
      <protection locked="0"/>
    </xf>
    <xf numFmtId="2" fontId="6" fillId="4" borderId="0" xfId="0" applyNumberFormat="1" applyFont="1" applyFill="1" applyAlignment="1">
      <alignment horizontal="left" wrapText="1"/>
    </xf>
    <xf numFmtId="2" fontId="6" fillId="4" borderId="61" xfId="0" applyNumberFormat="1" applyFont="1" applyFill="1" applyBorder="1" applyAlignment="1">
      <alignment horizontal="left" wrapText="1"/>
    </xf>
    <xf numFmtId="3" fontId="62" fillId="4" borderId="391" xfId="0" applyNumberFormat="1" applyFont="1" applyFill="1" applyBorder="1" applyAlignment="1" applyProtection="1">
      <alignment horizontal="center" vertical="center"/>
      <protection locked="0"/>
    </xf>
    <xf numFmtId="3" fontId="62" fillId="4" borderId="392" xfId="0" applyNumberFormat="1" applyFont="1" applyFill="1" applyBorder="1" applyAlignment="1" applyProtection="1">
      <alignment horizontal="center" vertical="center"/>
      <protection locked="0"/>
    </xf>
    <xf numFmtId="3" fontId="62" fillId="4" borderId="393" xfId="0" applyNumberFormat="1" applyFont="1" applyFill="1" applyBorder="1" applyAlignment="1" applyProtection="1">
      <alignment horizontal="center" vertical="center"/>
      <protection locked="0"/>
    </xf>
    <xf numFmtId="3" fontId="62" fillId="4" borderId="397" xfId="0" applyNumberFormat="1" applyFont="1" applyFill="1" applyBorder="1" applyAlignment="1" applyProtection="1">
      <alignment horizontal="center" vertical="center"/>
      <protection locked="0"/>
    </xf>
    <xf numFmtId="3" fontId="62" fillId="4" borderId="398" xfId="0" applyNumberFormat="1" applyFont="1" applyFill="1" applyBorder="1" applyAlignment="1" applyProtection="1">
      <alignment horizontal="center" vertical="center"/>
      <protection locked="0"/>
    </xf>
    <xf numFmtId="3" fontId="62" fillId="4" borderId="399" xfId="0" applyNumberFormat="1" applyFont="1" applyFill="1" applyBorder="1" applyAlignment="1" applyProtection="1">
      <alignment horizontal="center" vertical="center"/>
      <protection locked="0"/>
    </xf>
    <xf numFmtId="0" fontId="8" fillId="4" borderId="0" xfId="0" applyFont="1" applyFill="1" applyAlignment="1">
      <alignment horizontal="left" vertical="top" wrapText="1"/>
    </xf>
    <xf numFmtId="3" fontId="62" fillId="4" borderId="354" xfId="0" applyNumberFormat="1" applyFont="1" applyFill="1" applyBorder="1" applyAlignment="1" applyProtection="1">
      <alignment horizontal="center" vertical="center"/>
      <protection locked="0"/>
    </xf>
    <xf numFmtId="3" fontId="62" fillId="4" borderId="355" xfId="0" applyNumberFormat="1" applyFont="1" applyFill="1" applyBorder="1" applyAlignment="1" applyProtection="1">
      <alignment horizontal="center" vertical="center"/>
      <protection locked="0"/>
    </xf>
    <xf numFmtId="3" fontId="62" fillId="4" borderId="356" xfId="0" applyNumberFormat="1" applyFont="1" applyFill="1" applyBorder="1" applyAlignment="1" applyProtection="1">
      <alignment horizontal="center" vertical="center"/>
      <protection locked="0"/>
    </xf>
    <xf numFmtId="3" fontId="62" fillId="4" borderId="428" xfId="0" applyNumberFormat="1" applyFont="1" applyFill="1" applyBorder="1" applyAlignment="1" applyProtection="1">
      <alignment horizontal="center" vertical="center"/>
      <protection locked="0"/>
    </xf>
    <xf numFmtId="3" fontId="62" fillId="4" borderId="429" xfId="0" applyNumberFormat="1" applyFont="1" applyFill="1" applyBorder="1" applyAlignment="1" applyProtection="1">
      <alignment horizontal="center" vertical="center"/>
      <protection locked="0"/>
    </xf>
    <xf numFmtId="3" fontId="62" fillId="4" borderId="430" xfId="0" applyNumberFormat="1" applyFont="1" applyFill="1" applyBorder="1" applyAlignment="1" applyProtection="1">
      <alignment horizontal="center" vertical="center"/>
      <protection locked="0"/>
    </xf>
    <xf numFmtId="0" fontId="7" fillId="4" borderId="1" xfId="0" quotePrefix="1" applyFont="1" applyFill="1" applyBorder="1" applyAlignment="1">
      <alignment horizontal="center" vertical="center"/>
    </xf>
    <xf numFmtId="0" fontId="7" fillId="4" borderId="1" xfId="0" applyFont="1" applyFill="1" applyBorder="1" applyAlignment="1">
      <alignment horizontal="center" vertical="center"/>
    </xf>
    <xf numFmtId="0" fontId="3" fillId="11" borderId="161" xfId="0" applyFont="1" applyFill="1" applyBorder="1" applyAlignment="1">
      <alignment horizontal="left"/>
    </xf>
    <xf numFmtId="0" fontId="0" fillId="11" borderId="161" xfId="0" applyFill="1" applyBorder="1" applyAlignment="1">
      <alignment horizontal="left"/>
    </xf>
    <xf numFmtId="0" fontId="7" fillId="4" borderId="0" xfId="0" quotePrefix="1" applyFont="1" applyFill="1" applyAlignment="1">
      <alignment horizontal="center" vertical="center"/>
    </xf>
    <xf numFmtId="3" fontId="62" fillId="4" borderId="391" xfId="0" applyNumberFormat="1" applyFont="1" applyFill="1" applyBorder="1" applyAlignment="1">
      <alignment horizontal="center" vertical="center"/>
    </xf>
    <xf numFmtId="3" fontId="62" fillId="4" borderId="392" xfId="0" applyNumberFormat="1" applyFont="1" applyFill="1" applyBorder="1" applyAlignment="1">
      <alignment horizontal="center" vertical="center"/>
    </xf>
    <xf numFmtId="3" fontId="62" fillId="4" borderId="393" xfId="0" applyNumberFormat="1" applyFont="1" applyFill="1" applyBorder="1" applyAlignment="1">
      <alignment horizontal="center" vertical="center"/>
    </xf>
    <xf numFmtId="3" fontId="62" fillId="4" borderId="397" xfId="0" applyNumberFormat="1" applyFont="1" applyFill="1" applyBorder="1" applyAlignment="1">
      <alignment horizontal="center" vertical="center"/>
    </xf>
    <xf numFmtId="3" fontId="62" fillId="4" borderId="398" xfId="0" applyNumberFormat="1" applyFont="1" applyFill="1" applyBorder="1" applyAlignment="1">
      <alignment horizontal="center" vertical="center"/>
    </xf>
    <xf numFmtId="3" fontId="62" fillId="4" borderId="399" xfId="0" applyNumberFormat="1" applyFont="1" applyFill="1" applyBorder="1" applyAlignment="1">
      <alignment horizontal="center" vertical="center"/>
    </xf>
    <xf numFmtId="0" fontId="62" fillId="4" borderId="391" xfId="0" applyFont="1" applyFill="1" applyBorder="1" applyAlignment="1">
      <alignment horizontal="center" vertical="center"/>
    </xf>
    <xf numFmtId="0" fontId="62" fillId="4" borderId="392" xfId="0" applyFont="1" applyFill="1" applyBorder="1" applyAlignment="1">
      <alignment horizontal="center" vertical="center"/>
    </xf>
    <xf numFmtId="0" fontId="62" fillId="4" borderId="393" xfId="0" applyFont="1" applyFill="1" applyBorder="1" applyAlignment="1">
      <alignment horizontal="center" vertical="center"/>
    </xf>
    <xf numFmtId="0" fontId="62" fillId="4" borderId="397" xfId="0" applyFont="1" applyFill="1" applyBorder="1" applyAlignment="1">
      <alignment horizontal="center" vertical="center"/>
    </xf>
    <xf numFmtId="0" fontId="62" fillId="4" borderId="398" xfId="0" applyFont="1" applyFill="1" applyBorder="1" applyAlignment="1">
      <alignment horizontal="center" vertical="center"/>
    </xf>
    <xf numFmtId="0" fontId="62" fillId="4" borderId="399" xfId="0" applyFont="1" applyFill="1" applyBorder="1" applyAlignment="1">
      <alignment horizontal="center" vertical="center"/>
    </xf>
    <xf numFmtId="3" fontId="62" fillId="4" borderId="432" xfId="0" applyNumberFormat="1" applyFont="1" applyFill="1" applyBorder="1" applyAlignment="1" applyProtection="1">
      <alignment horizontal="center" vertical="center"/>
      <protection locked="0"/>
    </xf>
    <xf numFmtId="3" fontId="62" fillId="4" borderId="433" xfId="0" applyNumberFormat="1" applyFont="1" applyFill="1" applyBorder="1" applyAlignment="1" applyProtection="1">
      <alignment horizontal="center" vertical="center"/>
      <protection locked="0"/>
    </xf>
    <xf numFmtId="3" fontId="62" fillId="4" borderId="434" xfId="0" applyNumberFormat="1" applyFont="1" applyFill="1" applyBorder="1" applyAlignment="1" applyProtection="1">
      <alignment horizontal="center" vertical="center"/>
      <protection locked="0"/>
    </xf>
    <xf numFmtId="3" fontId="62" fillId="4" borderId="435" xfId="0" applyNumberFormat="1" applyFont="1" applyFill="1" applyBorder="1" applyAlignment="1" applyProtection="1">
      <alignment horizontal="center" vertical="center"/>
      <protection locked="0"/>
    </xf>
    <xf numFmtId="3" fontId="62" fillId="4" borderId="436" xfId="0" applyNumberFormat="1" applyFont="1" applyFill="1" applyBorder="1" applyAlignment="1" applyProtection="1">
      <alignment horizontal="center" vertical="center"/>
      <protection locked="0"/>
    </xf>
    <xf numFmtId="3" fontId="62" fillId="4" borderId="437" xfId="0" applyNumberFormat="1" applyFont="1" applyFill="1" applyBorder="1" applyAlignment="1" applyProtection="1">
      <alignment horizontal="center" vertical="center"/>
      <protection locked="0"/>
    </xf>
    <xf numFmtId="3" fontId="6" fillId="4" borderId="0" xfId="1" applyNumberFormat="1" applyFont="1" applyFill="1" applyBorder="1" applyAlignment="1" applyProtection="1">
      <alignment horizontal="right" vertical="center"/>
    </xf>
    <xf numFmtId="0" fontId="6" fillId="4" borderId="0" xfId="0" applyFont="1" applyFill="1" applyAlignment="1">
      <alignment horizontal="left" wrapText="1"/>
    </xf>
    <xf numFmtId="0" fontId="6" fillId="4" borderId="61" xfId="0" applyFont="1" applyFill="1" applyBorder="1" applyAlignment="1">
      <alignment horizontal="left" wrapText="1"/>
    </xf>
    <xf numFmtId="0" fontId="7" fillId="0" borderId="0" xfId="0" applyFont="1" applyAlignment="1">
      <alignment horizontal="center"/>
    </xf>
    <xf numFmtId="3" fontId="10" fillId="4" borderId="432" xfId="0" applyNumberFormat="1" applyFont="1" applyFill="1" applyBorder="1" applyAlignment="1" applyProtection="1">
      <alignment horizontal="center" vertical="center"/>
      <protection locked="0"/>
    </xf>
    <xf numFmtId="3" fontId="10" fillId="4" borderId="433" xfId="0" applyNumberFormat="1" applyFont="1" applyFill="1" applyBorder="1" applyAlignment="1" applyProtection="1">
      <alignment horizontal="center" vertical="center"/>
      <protection locked="0"/>
    </xf>
    <xf numFmtId="3" fontId="10" fillId="4" borderId="434" xfId="0" applyNumberFormat="1" applyFont="1" applyFill="1" applyBorder="1" applyAlignment="1" applyProtection="1">
      <alignment horizontal="center" vertical="center"/>
      <protection locked="0"/>
    </xf>
    <xf numFmtId="3" fontId="10" fillId="4" borderId="435" xfId="0" applyNumberFormat="1" applyFont="1" applyFill="1" applyBorder="1" applyAlignment="1" applyProtection="1">
      <alignment horizontal="center" vertical="center"/>
      <protection locked="0"/>
    </xf>
    <xf numFmtId="3" fontId="10" fillId="4" borderId="436" xfId="0" applyNumberFormat="1" applyFont="1" applyFill="1" applyBorder="1" applyAlignment="1" applyProtection="1">
      <alignment horizontal="center" vertical="center"/>
      <protection locked="0"/>
    </xf>
    <xf numFmtId="3" fontId="10" fillId="4" borderId="437" xfId="0" applyNumberFormat="1" applyFont="1" applyFill="1" applyBorder="1" applyAlignment="1" applyProtection="1">
      <alignment horizontal="center" vertical="center"/>
      <protection locked="0"/>
    </xf>
    <xf numFmtId="3" fontId="10" fillId="4" borderId="76" xfId="0" applyNumberFormat="1" applyFont="1" applyFill="1" applyBorder="1" applyAlignment="1" applyProtection="1">
      <alignment horizontal="center" vertical="center"/>
      <protection locked="0"/>
    </xf>
    <xf numFmtId="3" fontId="10" fillId="4" borderId="320" xfId="0" applyNumberFormat="1" applyFont="1" applyFill="1" applyBorder="1" applyAlignment="1" applyProtection="1">
      <alignment horizontal="center" vertical="center"/>
      <protection locked="0"/>
    </xf>
    <xf numFmtId="3" fontId="10" fillId="4" borderId="357" xfId="0" applyNumberFormat="1" applyFont="1" applyFill="1" applyBorder="1" applyAlignment="1" applyProtection="1">
      <alignment horizontal="center" vertical="center"/>
      <protection locked="0"/>
    </xf>
    <xf numFmtId="0" fontId="6" fillId="4" borderId="0" xfId="0" applyFont="1" applyFill="1" applyAlignment="1">
      <alignment horizontal="left"/>
    </xf>
    <xf numFmtId="0" fontId="6" fillId="4" borderId="61" xfId="0" applyFont="1" applyFill="1" applyBorder="1" applyAlignment="1">
      <alignment horizontal="left"/>
    </xf>
    <xf numFmtId="3" fontId="7" fillId="4" borderId="379" xfId="0" quotePrefix="1" applyNumberFormat="1" applyFont="1" applyFill="1" applyBorder="1" applyAlignment="1" applyProtection="1">
      <alignment horizontal="right" vertical="center"/>
      <protection locked="0"/>
    </xf>
    <xf numFmtId="3" fontId="7" fillId="4" borderId="379" xfId="0" applyNumberFormat="1" applyFont="1" applyFill="1" applyBorder="1" applyAlignment="1" applyProtection="1">
      <alignment horizontal="right" vertical="center"/>
      <protection locked="0"/>
    </xf>
    <xf numFmtId="0" fontId="7" fillId="0" borderId="36" xfId="4" applyFont="1" applyBorder="1" applyAlignment="1">
      <alignment horizontal="left" vertical="center" wrapText="1"/>
    </xf>
    <xf numFmtId="0" fontId="7" fillId="0" borderId="36" xfId="4" applyFont="1" applyBorder="1" applyAlignment="1">
      <alignment horizontal="right" vertical="center" wrapText="1"/>
    </xf>
    <xf numFmtId="0" fontId="82" fillId="4" borderId="1" xfId="0" applyFont="1" applyFill="1" applyBorder="1" applyAlignment="1">
      <alignment horizontal="center" vertical="center"/>
    </xf>
    <xf numFmtId="3" fontId="62" fillId="4" borderId="431" xfId="0" applyNumberFormat="1" applyFont="1" applyFill="1" applyBorder="1" applyAlignment="1" applyProtection="1">
      <alignment horizontal="center" vertical="center"/>
      <protection locked="0"/>
    </xf>
    <xf numFmtId="3" fontId="62" fillId="4" borderId="76" xfId="0" applyNumberFormat="1" applyFont="1" applyFill="1" applyBorder="1" applyAlignment="1" applyProtection="1">
      <alignment horizontal="center" vertical="center"/>
      <protection locked="0"/>
    </xf>
    <xf numFmtId="0" fontId="82" fillId="4" borderId="0" xfId="0" quotePrefix="1" applyFont="1" applyFill="1" applyAlignment="1">
      <alignment horizontal="center" vertical="center"/>
    </xf>
    <xf numFmtId="0" fontId="82" fillId="4" borderId="0" xfId="0" applyFont="1" applyFill="1" applyAlignment="1">
      <alignment horizontal="center" vertical="center"/>
    </xf>
    <xf numFmtId="0" fontId="62" fillId="4" borderId="438" xfId="0" applyFont="1" applyFill="1" applyBorder="1" applyAlignment="1">
      <alignment horizontal="center" vertical="center"/>
    </xf>
    <xf numFmtId="0" fontId="62" fillId="4" borderId="312" xfId="0" applyFont="1" applyFill="1" applyBorder="1" applyAlignment="1">
      <alignment horizontal="center" vertical="center"/>
    </xf>
    <xf numFmtId="0" fontId="62" fillId="4" borderId="311" xfId="0" applyFont="1" applyFill="1" applyBorder="1" applyAlignment="1">
      <alignment horizontal="center" vertical="center"/>
    </xf>
    <xf numFmtId="0" fontId="62" fillId="4" borderId="46" xfId="0" applyFont="1" applyFill="1" applyBorder="1" applyAlignment="1">
      <alignment horizontal="center" vertical="center"/>
    </xf>
    <xf numFmtId="0" fontId="62" fillId="4" borderId="320" xfId="0" applyFont="1" applyFill="1" applyBorder="1" applyAlignment="1">
      <alignment horizontal="center" vertical="center"/>
    </xf>
    <xf numFmtId="0" fontId="62" fillId="4" borderId="375" xfId="0" applyFont="1" applyFill="1" applyBorder="1" applyAlignment="1">
      <alignment horizontal="center" vertical="center"/>
    </xf>
    <xf numFmtId="0" fontId="7" fillId="0" borderId="15" xfId="0" quotePrefix="1" applyFont="1" applyBorder="1" applyAlignment="1">
      <alignment horizontal="right"/>
    </xf>
    <xf numFmtId="0" fontId="7" fillId="0" borderId="15" xfId="0" applyFont="1" applyBorder="1" applyAlignment="1">
      <alignment horizontal="right"/>
    </xf>
    <xf numFmtId="0" fontId="7" fillId="0" borderId="313" xfId="0" quotePrefix="1" applyFont="1" applyBorder="1" applyAlignment="1">
      <alignment horizontal="right"/>
    </xf>
    <xf numFmtId="0" fontId="7" fillId="0" borderId="313" xfId="0" applyFont="1" applyBorder="1" applyAlignment="1">
      <alignment horizontal="right"/>
    </xf>
    <xf numFmtId="3" fontId="62" fillId="4" borderId="438" xfId="0" applyNumberFormat="1" applyFont="1" applyFill="1" applyBorder="1" applyAlignment="1" applyProtection="1">
      <alignment horizontal="center" vertical="center"/>
      <protection locked="0"/>
    </xf>
    <xf numFmtId="3" fontId="62" fillId="4" borderId="438" xfId="0" applyNumberFormat="1" applyFont="1" applyFill="1" applyBorder="1" applyAlignment="1">
      <alignment horizontal="center" vertical="center"/>
    </xf>
    <xf numFmtId="3" fontId="62" fillId="4" borderId="312" xfId="0" applyNumberFormat="1" applyFont="1" applyFill="1" applyBorder="1" applyAlignment="1">
      <alignment horizontal="center" vertical="center"/>
    </xf>
    <xf numFmtId="3" fontId="62" fillId="4" borderId="311" xfId="0" applyNumberFormat="1" applyFont="1" applyFill="1" applyBorder="1" applyAlignment="1">
      <alignment horizontal="center" vertical="center"/>
    </xf>
    <xf numFmtId="3" fontId="62" fillId="4" borderId="46" xfId="0" applyNumberFormat="1" applyFont="1" applyFill="1" applyBorder="1" applyAlignment="1">
      <alignment horizontal="center" vertical="center"/>
    </xf>
    <xf numFmtId="3" fontId="62" fillId="4" borderId="320" xfId="0" applyNumberFormat="1" applyFont="1" applyFill="1" applyBorder="1" applyAlignment="1">
      <alignment horizontal="center" vertical="center"/>
    </xf>
    <xf numFmtId="3" fontId="62" fillId="4" borderId="375" xfId="0" applyNumberFormat="1" applyFont="1" applyFill="1" applyBorder="1" applyAlignment="1">
      <alignment horizontal="center" vertical="center"/>
    </xf>
    <xf numFmtId="0" fontId="7" fillId="0" borderId="141" xfId="4" applyFont="1" applyBorder="1" applyAlignment="1">
      <alignment horizontal="center" vertical="center"/>
    </xf>
    <xf numFmtId="0" fontId="7" fillId="0" borderId="141" xfId="4" applyFont="1" applyBorder="1" applyAlignment="1">
      <alignment horizontal="right" vertical="center" wrapText="1"/>
    </xf>
    <xf numFmtId="0" fontId="7" fillId="4" borderId="0" xfId="0" quotePrefix="1" applyFont="1" applyFill="1" applyAlignment="1">
      <alignment horizontal="right"/>
    </xf>
    <xf numFmtId="3" fontId="62" fillId="4" borderId="371" xfId="0" applyNumberFormat="1" applyFont="1" applyFill="1" applyBorder="1" applyAlignment="1" applyProtection="1">
      <alignment horizontal="center" vertical="center"/>
      <protection locked="0"/>
    </xf>
    <xf numFmtId="0" fontId="7" fillId="4" borderId="2" xfId="0" quotePrefix="1" applyFont="1" applyFill="1" applyBorder="1" applyAlignment="1">
      <alignment horizontal="center" vertical="center"/>
    </xf>
    <xf numFmtId="3" fontId="62" fillId="4" borderId="441" xfId="0" applyNumberFormat="1" applyFont="1" applyFill="1" applyBorder="1" applyAlignment="1" applyProtection="1">
      <alignment horizontal="center" vertical="center"/>
      <protection locked="0"/>
    </xf>
    <xf numFmtId="0" fontId="3" fillId="0" borderId="0" xfId="0" applyFont="1" applyAlignment="1">
      <alignment horizontal="left" vertical="center"/>
    </xf>
    <xf numFmtId="3" fontId="7" fillId="4" borderId="0" xfId="0" applyNumberFormat="1" applyFont="1" applyFill="1" applyAlignment="1" applyProtection="1">
      <alignment horizontal="center"/>
      <protection locked="0"/>
    </xf>
    <xf numFmtId="0" fontId="7" fillId="4" borderId="0" xfId="0" applyFont="1" applyFill="1" applyAlignment="1">
      <alignment horizontal="right"/>
    </xf>
    <xf numFmtId="0" fontId="6" fillId="4" borderId="9" xfId="0" applyFont="1" applyFill="1" applyBorder="1" applyAlignment="1" applyProtection="1">
      <alignment horizontal="left"/>
      <protection locked="0"/>
    </xf>
    <xf numFmtId="0" fontId="7" fillId="0" borderId="1" xfId="0" quotePrefix="1" applyFont="1" applyBorder="1" applyAlignment="1">
      <alignment horizontal="center" vertical="center"/>
    </xf>
    <xf numFmtId="0" fontId="7" fillId="0" borderId="1" xfId="0" applyFont="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7" fillId="0" borderId="106" xfId="0" quotePrefix="1" applyFont="1" applyBorder="1" applyAlignment="1">
      <alignment horizontal="center" vertical="center"/>
    </xf>
    <xf numFmtId="0" fontId="7" fillId="0" borderId="106" xfId="0" applyFont="1" applyBorder="1" applyAlignment="1">
      <alignment horizontal="center" vertical="center"/>
    </xf>
    <xf numFmtId="0" fontId="7" fillId="0" borderId="106" xfId="0" applyFont="1" applyBorder="1" applyAlignment="1">
      <alignment horizontal="center" vertical="center" wrapText="1"/>
    </xf>
    <xf numFmtId="3" fontId="7" fillId="4" borderId="0" xfId="0" applyNumberFormat="1" applyFont="1" applyFill="1" applyAlignment="1" applyProtection="1">
      <alignment horizontal="center" vertical="center"/>
      <protection locked="0"/>
    </xf>
    <xf numFmtId="3" fontId="62" fillId="4" borderId="446" xfId="0" applyNumberFormat="1" applyFont="1" applyFill="1" applyBorder="1" applyAlignment="1" applyProtection="1">
      <alignment horizontal="center" vertical="center"/>
      <protection locked="0"/>
    </xf>
    <xf numFmtId="3" fontId="62" fillId="4" borderId="442" xfId="0" applyNumberFormat="1" applyFont="1" applyFill="1" applyBorder="1" applyAlignment="1" applyProtection="1">
      <alignment horizontal="center" vertical="center"/>
      <protection locked="0"/>
    </xf>
    <xf numFmtId="3" fontId="62" fillId="4" borderId="443" xfId="0" applyNumberFormat="1" applyFont="1" applyFill="1" applyBorder="1" applyAlignment="1" applyProtection="1">
      <alignment horizontal="center" vertical="center"/>
      <protection locked="0"/>
    </xf>
    <xf numFmtId="3" fontId="62" fillId="4" borderId="465" xfId="0" applyNumberFormat="1" applyFont="1" applyFill="1" applyBorder="1" applyAlignment="1" applyProtection="1">
      <alignment horizontal="center" vertical="center"/>
      <protection locked="0"/>
    </xf>
    <xf numFmtId="0" fontId="7" fillId="4" borderId="0" xfId="0" applyFont="1" applyFill="1" applyAlignment="1">
      <alignment horizontal="left" vertical="top"/>
    </xf>
    <xf numFmtId="3" fontId="10" fillId="4" borderId="438" xfId="0" applyNumberFormat="1" applyFont="1" applyFill="1" applyBorder="1" applyAlignment="1">
      <alignment horizontal="center" vertical="center"/>
    </xf>
    <xf numFmtId="3" fontId="10" fillId="4" borderId="312" xfId="0" applyNumberFormat="1" applyFont="1" applyFill="1" applyBorder="1" applyAlignment="1">
      <alignment horizontal="center" vertical="center"/>
    </xf>
    <xf numFmtId="3" fontId="10" fillId="4" borderId="311" xfId="0" applyNumberFormat="1" applyFont="1" applyFill="1" applyBorder="1" applyAlignment="1">
      <alignment horizontal="center" vertical="center"/>
    </xf>
    <xf numFmtId="3" fontId="10" fillId="4" borderId="46" xfId="0" applyNumberFormat="1" applyFont="1" applyFill="1" applyBorder="1" applyAlignment="1">
      <alignment horizontal="center" vertical="center"/>
    </xf>
    <xf numFmtId="3" fontId="10" fillId="4" borderId="439" xfId="0" applyNumberFormat="1" applyFont="1" applyFill="1" applyBorder="1" applyAlignment="1">
      <alignment horizontal="center" vertical="center"/>
    </xf>
    <xf numFmtId="3" fontId="10" fillId="4" borderId="440" xfId="0" applyNumberFormat="1" applyFont="1" applyFill="1" applyBorder="1" applyAlignment="1">
      <alignment horizontal="center" vertical="center"/>
    </xf>
    <xf numFmtId="0" fontId="7" fillId="4" borderId="2" xfId="0" applyFont="1" applyFill="1" applyBorder="1" applyAlignment="1">
      <alignment horizontal="right" vertical="center"/>
    </xf>
    <xf numFmtId="0" fontId="6" fillId="4" borderId="0" xfId="0" applyFont="1" applyFill="1" applyAlignment="1">
      <alignment horizontal="center" vertical="center"/>
    </xf>
    <xf numFmtId="0" fontId="82" fillId="4" borderId="1" xfId="0" quotePrefix="1" applyFont="1" applyFill="1" applyBorder="1" applyAlignment="1">
      <alignment horizontal="center" vertical="center"/>
    </xf>
    <xf numFmtId="3" fontId="105" fillId="4" borderId="432" xfId="0" applyNumberFormat="1" applyFont="1" applyFill="1" applyBorder="1" applyAlignment="1" applyProtection="1">
      <alignment horizontal="center" vertical="center"/>
      <protection locked="0"/>
    </xf>
    <xf numFmtId="3" fontId="105" fillId="4" borderId="433" xfId="0" applyNumberFormat="1" applyFont="1" applyFill="1" applyBorder="1" applyAlignment="1" applyProtection="1">
      <alignment horizontal="center" vertical="center"/>
      <protection locked="0"/>
    </xf>
    <xf numFmtId="3" fontId="105" fillId="4" borderId="434" xfId="0" applyNumberFormat="1" applyFont="1" applyFill="1" applyBorder="1" applyAlignment="1" applyProtection="1">
      <alignment horizontal="center" vertical="center"/>
      <protection locked="0"/>
    </xf>
    <xf numFmtId="3" fontId="105" fillId="4" borderId="435" xfId="0" applyNumberFormat="1" applyFont="1" applyFill="1" applyBorder="1" applyAlignment="1" applyProtection="1">
      <alignment horizontal="center" vertical="center"/>
      <protection locked="0"/>
    </xf>
    <xf numFmtId="3" fontId="105" fillId="4" borderId="436" xfId="0" applyNumberFormat="1" applyFont="1" applyFill="1" applyBorder="1" applyAlignment="1" applyProtection="1">
      <alignment horizontal="center" vertical="center"/>
      <protection locked="0"/>
    </xf>
    <xf numFmtId="3" fontId="105" fillId="4" borderId="437" xfId="0" applyNumberFormat="1" applyFont="1" applyFill="1" applyBorder="1" applyAlignment="1" applyProtection="1">
      <alignment horizontal="center" vertical="center"/>
      <protection locked="0"/>
    </xf>
    <xf numFmtId="0" fontId="6" fillId="4" borderId="21" xfId="0" applyFont="1" applyFill="1" applyBorder="1" applyAlignment="1">
      <alignment horizontal="left" vertical="center"/>
    </xf>
    <xf numFmtId="0" fontId="6" fillId="4" borderId="0" xfId="0" applyFont="1" applyFill="1" applyAlignment="1">
      <alignment horizontal="left" vertical="center"/>
    </xf>
    <xf numFmtId="0" fontId="6" fillId="4" borderId="376" xfId="0" applyFont="1" applyFill="1" applyBorder="1" applyAlignment="1">
      <alignment horizontal="left"/>
    </xf>
    <xf numFmtId="3" fontId="7" fillId="4" borderId="15" xfId="0" quotePrefix="1" applyNumberFormat="1" applyFont="1" applyFill="1" applyBorder="1" applyAlignment="1" applyProtection="1">
      <alignment horizontal="right" vertical="center"/>
      <protection locked="0"/>
    </xf>
    <xf numFmtId="3" fontId="7" fillId="4" borderId="15" xfId="0" applyNumberFormat="1" applyFont="1" applyFill="1" applyBorder="1" applyAlignment="1" applyProtection="1">
      <alignment horizontal="right" vertical="center"/>
      <protection locked="0"/>
    </xf>
    <xf numFmtId="0" fontId="7" fillId="4" borderId="0" xfId="0" applyFont="1" applyFill="1" applyAlignment="1">
      <alignment horizontal="left" vertical="top" wrapText="1"/>
    </xf>
    <xf numFmtId="3" fontId="62" fillId="4" borderId="447" xfId="0" applyNumberFormat="1" applyFont="1" applyFill="1" applyBorder="1" applyAlignment="1" applyProtection="1">
      <alignment horizontal="center" vertical="center"/>
      <protection locked="0"/>
    </xf>
    <xf numFmtId="3" fontId="62" fillId="4" borderId="449" xfId="0" applyNumberFormat="1" applyFont="1" applyFill="1" applyBorder="1" applyAlignment="1" applyProtection="1">
      <alignment horizontal="center" vertical="center"/>
      <protection locked="0"/>
    </xf>
    <xf numFmtId="0" fontId="7" fillId="0" borderId="0" xfId="0" applyFont="1" applyAlignment="1">
      <alignment horizontal="center" vertical="top"/>
    </xf>
    <xf numFmtId="3" fontId="62" fillId="4" borderId="143" xfId="0" applyNumberFormat="1" applyFont="1" applyFill="1" applyBorder="1" applyAlignment="1" applyProtection="1">
      <alignment horizontal="center" vertical="center"/>
      <protection locked="0"/>
    </xf>
    <xf numFmtId="3" fontId="62" fillId="4" borderId="0" xfId="0" applyNumberFormat="1" applyFont="1" applyFill="1" applyAlignment="1" applyProtection="1">
      <alignment horizontal="center" vertical="center"/>
      <protection locked="0"/>
    </xf>
    <xf numFmtId="3" fontId="62" fillId="4" borderId="1" xfId="0" applyNumberFormat="1" applyFont="1" applyFill="1" applyBorder="1" applyAlignment="1" applyProtection="1">
      <alignment horizontal="center" vertical="center"/>
      <protection locked="0"/>
    </xf>
    <xf numFmtId="0" fontId="62" fillId="4" borderId="450" xfId="0" applyFont="1" applyFill="1" applyBorder="1" applyAlignment="1">
      <alignment horizontal="center" vertical="center"/>
    </xf>
    <xf numFmtId="0" fontId="62" fillId="4" borderId="443" xfId="0" applyFont="1" applyFill="1" applyBorder="1" applyAlignment="1">
      <alignment horizontal="center" vertical="center"/>
    </xf>
    <xf numFmtId="0" fontId="62" fillId="4" borderId="451" xfId="0" applyFont="1" applyFill="1" applyBorder="1" applyAlignment="1">
      <alignment horizontal="center" vertical="center"/>
    </xf>
    <xf numFmtId="0" fontId="62" fillId="4" borderId="440" xfId="0" applyFont="1" applyFill="1" applyBorder="1" applyAlignment="1">
      <alignment horizontal="center" vertical="center"/>
    </xf>
    <xf numFmtId="0" fontId="6" fillId="4" borderId="322" xfId="0" applyFont="1" applyFill="1" applyBorder="1" applyAlignment="1">
      <alignment horizontal="center" vertical="center"/>
    </xf>
    <xf numFmtId="3" fontId="10" fillId="4" borderId="432" xfId="0" applyNumberFormat="1" applyFont="1" applyFill="1" applyBorder="1" applyAlignment="1">
      <alignment horizontal="center" vertical="center"/>
    </xf>
    <xf numFmtId="3" fontId="10" fillId="4" borderId="433" xfId="0" applyNumberFormat="1" applyFont="1" applyFill="1" applyBorder="1" applyAlignment="1">
      <alignment horizontal="center" vertical="center"/>
    </xf>
    <xf numFmtId="3" fontId="10" fillId="4" borderId="434" xfId="0" applyNumberFormat="1" applyFont="1" applyFill="1" applyBorder="1" applyAlignment="1">
      <alignment horizontal="center" vertical="center"/>
    </xf>
    <xf numFmtId="3" fontId="10" fillId="4" borderId="435" xfId="0" applyNumberFormat="1" applyFont="1" applyFill="1" applyBorder="1" applyAlignment="1">
      <alignment horizontal="center" vertical="center"/>
    </xf>
    <xf numFmtId="3" fontId="10" fillId="4" borderId="371" xfId="0" applyNumberFormat="1" applyFont="1" applyFill="1" applyBorder="1" applyAlignment="1">
      <alignment horizontal="center" vertical="center"/>
    </xf>
    <xf numFmtId="3" fontId="10" fillId="4" borderId="437" xfId="0" applyNumberFormat="1" applyFont="1" applyFill="1" applyBorder="1" applyAlignment="1">
      <alignment horizontal="center" vertical="center"/>
    </xf>
    <xf numFmtId="3" fontId="62" fillId="0" borderId="432" xfId="0" applyNumberFormat="1" applyFont="1" applyBorder="1" applyAlignment="1" applyProtection="1">
      <alignment horizontal="center" vertical="center"/>
      <protection locked="0"/>
    </xf>
    <xf numFmtId="3" fontId="62" fillId="0" borderId="433" xfId="0" applyNumberFormat="1" applyFont="1" applyBorder="1" applyAlignment="1" applyProtection="1">
      <alignment horizontal="center" vertical="center"/>
      <protection locked="0"/>
    </xf>
    <xf numFmtId="3" fontId="62" fillId="0" borderId="434" xfId="0" applyNumberFormat="1" applyFont="1" applyBorder="1" applyAlignment="1" applyProtection="1">
      <alignment horizontal="center" vertical="center"/>
      <protection locked="0"/>
    </xf>
    <xf numFmtId="3" fontId="62" fillId="0" borderId="435" xfId="0" applyNumberFormat="1" applyFont="1" applyBorder="1" applyAlignment="1" applyProtection="1">
      <alignment horizontal="center" vertical="center"/>
      <protection locked="0"/>
    </xf>
    <xf numFmtId="3" fontId="62" fillId="0" borderId="371" xfId="0" applyNumberFormat="1" applyFont="1" applyBorder="1" applyAlignment="1" applyProtection="1">
      <alignment horizontal="center" vertical="center"/>
      <protection locked="0"/>
    </xf>
    <xf numFmtId="3" fontId="62" fillId="0" borderId="437" xfId="0" applyNumberFormat="1" applyFont="1" applyBorder="1" applyAlignment="1" applyProtection="1">
      <alignment horizontal="center" vertical="center"/>
      <protection locked="0"/>
    </xf>
    <xf numFmtId="0" fontId="9" fillId="4" borderId="30" xfId="0" applyFont="1" applyFill="1" applyBorder="1" applyAlignment="1">
      <alignment horizontal="center" wrapText="1"/>
    </xf>
    <xf numFmtId="0" fontId="11" fillId="0" borderId="0" xfId="0" applyFont="1" applyAlignment="1">
      <alignment horizontal="left" vertical="center"/>
    </xf>
    <xf numFmtId="0" fontId="6" fillId="4" borderId="0" xfId="0" applyFont="1" applyFill="1" applyAlignment="1">
      <alignment horizontal="right" vertical="center"/>
    </xf>
    <xf numFmtId="3" fontId="62" fillId="0" borderId="391" xfId="0" applyNumberFormat="1" applyFont="1" applyBorder="1" applyAlignment="1">
      <alignment horizontal="center" vertical="center"/>
    </xf>
    <xf numFmtId="3" fontId="62" fillId="0" borderId="442" xfId="0" applyNumberFormat="1" applyFont="1" applyBorder="1" applyAlignment="1">
      <alignment horizontal="center" vertical="center"/>
    </xf>
    <xf numFmtId="3" fontId="62" fillId="0" borderId="443" xfId="0" applyNumberFormat="1" applyFont="1" applyBorder="1" applyAlignment="1">
      <alignment horizontal="center" vertical="center"/>
    </xf>
    <xf numFmtId="3" fontId="62" fillId="0" borderId="441" xfId="0" applyNumberFormat="1" applyFont="1" applyBorder="1" applyAlignment="1">
      <alignment horizontal="center" vertical="center"/>
    </xf>
    <xf numFmtId="3" fontId="62" fillId="0" borderId="320" xfId="0" applyNumberFormat="1" applyFont="1" applyBorder="1" applyAlignment="1">
      <alignment horizontal="center" vertical="center"/>
    </xf>
    <xf numFmtId="3" fontId="62" fillId="0" borderId="375" xfId="0" applyNumberFormat="1" applyFont="1" applyBorder="1" applyAlignment="1">
      <alignment horizontal="center" vertical="center"/>
    </xf>
    <xf numFmtId="0" fontId="7" fillId="0" borderId="2" xfId="0" quotePrefix="1" applyFont="1" applyBorder="1" applyAlignment="1">
      <alignment horizontal="center" vertical="center"/>
    </xf>
    <xf numFmtId="0" fontId="7" fillId="0" borderId="2" xfId="0" applyFont="1" applyBorder="1" applyAlignment="1">
      <alignment horizontal="center" vertical="center"/>
    </xf>
    <xf numFmtId="0" fontId="85" fillId="0" borderId="476" xfId="0" applyFont="1" applyBorder="1" applyAlignment="1" applyProtection="1">
      <alignment horizontal="center" vertical="center"/>
      <protection locked="0"/>
    </xf>
    <xf numFmtId="0" fontId="85" fillId="0" borderId="482" xfId="0" applyFont="1" applyBorder="1" applyAlignment="1" applyProtection="1">
      <alignment horizontal="center" vertical="center"/>
      <protection locked="0"/>
    </xf>
    <xf numFmtId="0" fontId="8" fillId="0" borderId="0" xfId="0" applyFont="1" applyAlignment="1">
      <alignment horizontal="left" vertical="center"/>
    </xf>
    <xf numFmtId="0" fontId="7" fillId="0" borderId="0" xfId="0" quotePrefix="1" applyFont="1" applyAlignment="1" applyProtection="1">
      <alignment horizontal="right"/>
      <protection locked="0"/>
    </xf>
    <xf numFmtId="0" fontId="5" fillId="4" borderId="446" xfId="0" applyFont="1" applyFill="1" applyBorder="1" applyAlignment="1">
      <alignment horizontal="left" vertical="center"/>
    </xf>
    <xf numFmtId="0" fontId="5" fillId="4" borderId="442" xfId="0" applyFont="1" applyFill="1" applyBorder="1" applyAlignment="1">
      <alignment horizontal="left" vertical="center"/>
    </xf>
    <xf numFmtId="0" fontId="5" fillId="4" borderId="443" xfId="0" applyFont="1" applyFill="1" applyBorder="1" applyAlignment="1">
      <alignment horizontal="left" vertical="center"/>
    </xf>
    <xf numFmtId="0" fontId="5" fillId="4" borderId="441" xfId="0" applyFont="1" applyFill="1" applyBorder="1" applyAlignment="1">
      <alignment horizontal="left" vertical="center"/>
    </xf>
    <xf numFmtId="0" fontId="5" fillId="4" borderId="320" xfId="0" applyFont="1" applyFill="1" applyBorder="1" applyAlignment="1">
      <alignment horizontal="left" vertical="center"/>
    </xf>
    <xf numFmtId="0" fontId="5" fillId="4" borderId="375" xfId="0" applyFont="1" applyFill="1" applyBorder="1" applyAlignment="1">
      <alignment horizontal="left" vertical="center"/>
    </xf>
    <xf numFmtId="0" fontId="7" fillId="4" borderId="0" xfId="0" quotePrefix="1" applyFont="1" applyFill="1" applyAlignment="1">
      <alignment horizontal="right" vertical="center"/>
    </xf>
    <xf numFmtId="0" fontId="6" fillId="4" borderId="446" xfId="0" applyFont="1" applyFill="1" applyBorder="1" applyAlignment="1">
      <alignment horizontal="left" vertical="center"/>
    </xf>
    <xf numFmtId="0" fontId="6" fillId="4" borderId="442" xfId="0" applyFont="1" applyFill="1" applyBorder="1" applyAlignment="1">
      <alignment horizontal="left" vertical="center"/>
    </xf>
    <xf numFmtId="0" fontId="6" fillId="4" borderId="443" xfId="0" applyFont="1" applyFill="1" applyBorder="1" applyAlignment="1">
      <alignment horizontal="left" vertical="center"/>
    </xf>
    <xf numFmtId="0" fontId="6" fillId="4" borderId="465" xfId="0" applyFont="1" applyFill="1" applyBorder="1" applyAlignment="1">
      <alignment horizontal="left" vertical="center"/>
    </xf>
    <xf numFmtId="0" fontId="6" fillId="4" borderId="320" xfId="0" applyFont="1" applyFill="1" applyBorder="1" applyAlignment="1">
      <alignment horizontal="left" vertical="center"/>
    </xf>
    <xf numFmtId="0" fontId="6" fillId="4" borderId="375" xfId="0" applyFont="1" applyFill="1" applyBorder="1" applyAlignment="1">
      <alignment horizontal="left" vertical="center"/>
    </xf>
    <xf numFmtId="4" fontId="62" fillId="4" borderId="446" xfId="0" applyNumberFormat="1" applyFont="1" applyFill="1" applyBorder="1" applyAlignment="1" applyProtection="1">
      <alignment horizontal="center" vertical="center"/>
      <protection locked="0"/>
    </xf>
    <xf numFmtId="4" fontId="62" fillId="4" borderId="442" xfId="0" applyNumberFormat="1" applyFont="1" applyFill="1" applyBorder="1" applyAlignment="1" applyProtection="1">
      <alignment horizontal="center" vertical="center"/>
      <protection locked="0"/>
    </xf>
    <xf numFmtId="4" fontId="62" fillId="4" borderId="443" xfId="0" applyNumberFormat="1" applyFont="1" applyFill="1" applyBorder="1" applyAlignment="1" applyProtection="1">
      <alignment horizontal="center" vertical="center"/>
      <protection locked="0"/>
    </xf>
    <xf numFmtId="4" fontId="62" fillId="4" borderId="465" xfId="0" applyNumberFormat="1" applyFont="1" applyFill="1" applyBorder="1" applyAlignment="1" applyProtection="1">
      <alignment horizontal="center" vertical="center"/>
      <protection locked="0"/>
    </xf>
    <xf numFmtId="4" fontId="62" fillId="4" borderId="320" xfId="0" applyNumberFormat="1" applyFont="1" applyFill="1" applyBorder="1" applyAlignment="1" applyProtection="1">
      <alignment horizontal="center" vertical="center"/>
      <protection locked="0"/>
    </xf>
    <xf numFmtId="4" fontId="62" fillId="4" borderId="375" xfId="0" applyNumberFormat="1" applyFont="1" applyFill="1" applyBorder="1" applyAlignment="1" applyProtection="1">
      <alignment horizontal="center" vertical="center"/>
      <protection locked="0"/>
    </xf>
    <xf numFmtId="3" fontId="7" fillId="0" borderId="13" xfId="0" applyNumberFormat="1" applyFont="1" applyBorder="1" applyAlignment="1" applyProtection="1">
      <alignment horizontal="left" vertical="center" indent="4"/>
      <protection locked="0"/>
    </xf>
    <xf numFmtId="3" fontId="12" fillId="4" borderId="444" xfId="0" applyNumberFormat="1" applyFont="1" applyFill="1" applyBorder="1" applyAlignment="1" applyProtection="1">
      <alignment horizontal="center" vertical="center"/>
      <protection locked="0"/>
    </xf>
    <xf numFmtId="3" fontId="12" fillId="4" borderId="464" xfId="0" applyNumberFormat="1" applyFont="1" applyFill="1" applyBorder="1" applyAlignment="1" applyProtection="1">
      <alignment horizontal="center" vertical="center"/>
      <protection locked="0"/>
    </xf>
    <xf numFmtId="0" fontId="7" fillId="4" borderId="13" xfId="0" applyFont="1" applyFill="1" applyBorder="1" applyAlignment="1">
      <alignment horizontal="center" vertical="center"/>
    </xf>
    <xf numFmtId="0" fontId="7" fillId="4" borderId="13" xfId="0" quotePrefix="1" applyFont="1" applyFill="1" applyBorder="1" applyAlignment="1">
      <alignment horizontal="center" vertical="center"/>
    </xf>
    <xf numFmtId="0" fontId="63" fillId="4" borderId="1" xfId="0" quotePrefix="1" applyFont="1" applyFill="1" applyBorder="1" applyAlignment="1">
      <alignment horizontal="center" vertical="center"/>
    </xf>
    <xf numFmtId="3" fontId="15" fillId="4" borderId="0" xfId="0" applyNumberFormat="1" applyFont="1" applyFill="1" applyAlignment="1" applyProtection="1">
      <alignment horizontal="right" vertical="center"/>
      <protection locked="0"/>
    </xf>
    <xf numFmtId="0" fontId="63" fillId="4" borderId="0" xfId="0" quotePrefix="1" applyFont="1" applyFill="1" applyAlignment="1">
      <alignment horizontal="center" vertical="center"/>
    </xf>
    <xf numFmtId="0" fontId="8" fillId="4" borderId="0" xfId="0" applyFont="1" applyFill="1" applyAlignment="1">
      <alignment horizontal="center" vertical="center"/>
    </xf>
    <xf numFmtId="0" fontId="8" fillId="4" borderId="0" xfId="0" applyFont="1" applyFill="1" applyAlignment="1">
      <alignment horizontal="center"/>
    </xf>
    <xf numFmtId="0" fontId="7" fillId="4" borderId="2" xfId="0" quotePrefix="1" applyFont="1" applyFill="1" applyBorder="1" applyAlignment="1">
      <alignment horizontal="center" vertical="center" wrapText="1"/>
    </xf>
    <xf numFmtId="0" fontId="7" fillId="4" borderId="2" xfId="0" applyFont="1" applyFill="1" applyBorder="1" applyAlignment="1">
      <alignment horizontal="center" vertical="center" wrapText="1"/>
    </xf>
    <xf numFmtId="0" fontId="20" fillId="0" borderId="0" xfId="0" applyFont="1" applyAlignment="1">
      <alignment horizontal="left" vertical="center" readingOrder="2"/>
    </xf>
    <xf numFmtId="0" fontId="69" fillId="0" borderId="0" xfId="0" applyFont="1" applyAlignment="1">
      <alignment horizontal="left" vertical="center" readingOrder="2"/>
    </xf>
    <xf numFmtId="0" fontId="6" fillId="4" borderId="475" xfId="0" applyFont="1" applyFill="1" applyBorder="1" applyAlignment="1">
      <alignment horizontal="left" vertical="center"/>
    </xf>
    <xf numFmtId="0" fontId="6" fillId="4" borderId="392" xfId="0" applyFont="1" applyFill="1" applyBorder="1" applyAlignment="1">
      <alignment horizontal="left" vertical="center"/>
    </xf>
    <xf numFmtId="0" fontId="6" fillId="4" borderId="393" xfId="0" applyFont="1" applyFill="1" applyBorder="1" applyAlignment="1">
      <alignment horizontal="left" vertical="center"/>
    </xf>
    <xf numFmtId="0" fontId="6" fillId="4" borderId="439" xfId="0" applyFont="1" applyFill="1" applyBorder="1" applyAlignment="1">
      <alignment horizontal="left" vertical="center"/>
    </xf>
    <xf numFmtId="0" fontId="6" fillId="4" borderId="440" xfId="0" applyFont="1" applyFill="1" applyBorder="1" applyAlignment="1">
      <alignment horizontal="left" vertical="center"/>
    </xf>
    <xf numFmtId="0" fontId="6" fillId="4" borderId="323" xfId="0" applyFont="1" applyFill="1" applyBorder="1" applyAlignment="1">
      <alignment horizontal="center" vertical="center"/>
    </xf>
    <xf numFmtId="0" fontId="7" fillId="4" borderId="0" xfId="0" applyFont="1" applyFill="1" applyAlignment="1">
      <alignment horizontal="right" vertical="center"/>
    </xf>
    <xf numFmtId="3" fontId="15" fillId="0" borderId="0" xfId="0" applyNumberFormat="1" applyFont="1" applyAlignment="1" applyProtection="1">
      <alignment horizontal="right" vertical="center"/>
      <protection locked="0"/>
    </xf>
    <xf numFmtId="3" fontId="7" fillId="0" borderId="0" xfId="0" applyNumberFormat="1" applyFont="1" applyAlignment="1" applyProtection="1">
      <alignment horizontal="left" vertical="center" indent="5"/>
      <protection locked="0"/>
    </xf>
    <xf numFmtId="3" fontId="7" fillId="0" borderId="13" xfId="0" applyNumberFormat="1" applyFont="1" applyBorder="1" applyAlignment="1" applyProtection="1">
      <alignment horizontal="left" vertical="center" indent="5"/>
      <protection locked="0"/>
    </xf>
    <xf numFmtId="3" fontId="10" fillId="4" borderId="446" xfId="0" applyNumberFormat="1" applyFont="1" applyFill="1" applyBorder="1" applyAlignment="1" applyProtection="1">
      <alignment horizontal="center" vertical="center"/>
      <protection locked="0"/>
    </xf>
    <xf numFmtId="3" fontId="10" fillId="4" borderId="443" xfId="0" applyNumberFormat="1" applyFont="1" applyFill="1" applyBorder="1" applyAlignment="1" applyProtection="1">
      <alignment horizontal="center" vertical="center"/>
      <protection locked="0"/>
    </xf>
    <xf numFmtId="3" fontId="10" fillId="4" borderId="465" xfId="0" applyNumberFormat="1" applyFont="1" applyFill="1" applyBorder="1" applyAlignment="1" applyProtection="1">
      <alignment horizontal="center" vertical="center"/>
      <protection locked="0"/>
    </xf>
    <xf numFmtId="3" fontId="10" fillId="4" borderId="375" xfId="0" applyNumberFormat="1" applyFont="1" applyFill="1" applyBorder="1" applyAlignment="1" applyProtection="1">
      <alignment horizontal="center" vertical="center"/>
      <protection locked="0"/>
    </xf>
    <xf numFmtId="0" fontId="19" fillId="0" borderId="0" xfId="0" applyFont="1" applyAlignment="1">
      <alignment horizontal="left" vertical="center" readingOrder="2"/>
    </xf>
    <xf numFmtId="3" fontId="10" fillId="4" borderId="318" xfId="0" applyNumberFormat="1" applyFont="1" applyFill="1" applyBorder="1" applyAlignment="1" applyProtection="1">
      <alignment horizontal="center" vertical="center"/>
      <protection locked="0"/>
    </xf>
    <xf numFmtId="4" fontId="62" fillId="4" borderId="441" xfId="0" applyNumberFormat="1" applyFont="1" applyFill="1" applyBorder="1" applyAlignment="1" applyProtection="1">
      <alignment horizontal="center" vertical="center"/>
      <protection locked="0"/>
    </xf>
    <xf numFmtId="4" fontId="62" fillId="4" borderId="439" xfId="0" applyNumberFormat="1" applyFont="1" applyFill="1" applyBorder="1" applyAlignment="1" applyProtection="1">
      <alignment horizontal="center" vertical="center"/>
      <protection locked="0"/>
    </xf>
    <xf numFmtId="4" fontId="62" fillId="4" borderId="440" xfId="0" applyNumberFormat="1" applyFont="1" applyFill="1" applyBorder="1" applyAlignment="1" applyProtection="1">
      <alignment horizontal="center" vertical="center"/>
      <protection locked="0"/>
    </xf>
    <xf numFmtId="3" fontId="62" fillId="4" borderId="440" xfId="0" applyNumberFormat="1" applyFont="1" applyFill="1" applyBorder="1" applyAlignment="1" applyProtection="1">
      <alignment horizontal="center" vertical="center"/>
      <protection locked="0"/>
    </xf>
    <xf numFmtId="3" fontId="62" fillId="4" borderId="452" xfId="0" applyNumberFormat="1" applyFont="1" applyFill="1" applyBorder="1" applyAlignment="1" applyProtection="1">
      <alignment horizontal="center" vertical="center"/>
      <protection locked="0"/>
    </xf>
    <xf numFmtId="3" fontId="62" fillId="4" borderId="453" xfId="0" applyNumberFormat="1" applyFont="1" applyFill="1" applyBorder="1" applyAlignment="1" applyProtection="1">
      <alignment horizontal="center" vertical="center"/>
      <protection locked="0"/>
    </xf>
    <xf numFmtId="0" fontId="7" fillId="4" borderId="0" xfId="0" applyFont="1" applyFill="1" applyAlignment="1">
      <alignment horizontal="center" vertical="center" wrapText="1"/>
    </xf>
    <xf numFmtId="0" fontId="6" fillId="12" borderId="366" xfId="4" applyFont="1" applyFill="1" applyBorder="1" applyAlignment="1">
      <alignment horizontal="left" vertical="center" indent="1"/>
    </xf>
    <xf numFmtId="0" fontId="6" fillId="12" borderId="324" xfId="4" applyFont="1" applyFill="1" applyBorder="1" applyAlignment="1">
      <alignment horizontal="left" vertical="center" indent="1"/>
    </xf>
    <xf numFmtId="0" fontId="6" fillId="12" borderId="484" xfId="4" applyFont="1" applyFill="1" applyBorder="1" applyAlignment="1">
      <alignment horizontal="left" vertical="center" indent="1"/>
    </xf>
    <xf numFmtId="0" fontId="6" fillId="12" borderId="485" xfId="4" applyFont="1" applyFill="1" applyBorder="1" applyAlignment="1">
      <alignment horizontal="left" vertical="center" indent="1"/>
    </xf>
    <xf numFmtId="0" fontId="6" fillId="12" borderId="367" xfId="4" applyFont="1" applyFill="1" applyBorder="1" applyAlignment="1">
      <alignment horizontal="left" vertical="center" indent="1"/>
    </xf>
    <xf numFmtId="0" fontId="6" fillId="12" borderId="486" xfId="4" applyFont="1" applyFill="1" applyBorder="1" applyAlignment="1">
      <alignment horizontal="left" vertical="center" indent="1"/>
    </xf>
    <xf numFmtId="0" fontId="7" fillId="12" borderId="365" xfId="4" applyFont="1" applyFill="1" applyBorder="1" applyAlignment="1">
      <alignment horizontal="left" vertical="center"/>
    </xf>
    <xf numFmtId="0" fontId="7" fillId="12" borderId="442" xfId="4" applyFont="1" applyFill="1" applyBorder="1" applyAlignment="1">
      <alignment horizontal="left" vertical="center"/>
    </xf>
    <xf numFmtId="0" fontId="7" fillId="12" borderId="131" xfId="4" applyFont="1" applyFill="1" applyBorder="1" applyAlignment="1">
      <alignment horizontal="left" vertical="center"/>
    </xf>
    <xf numFmtId="0" fontId="7" fillId="12" borderId="439" xfId="4" applyFont="1" applyFill="1" applyBorder="1" applyAlignment="1">
      <alignment horizontal="left" vertical="center"/>
    </xf>
    <xf numFmtId="0" fontId="6" fillId="12" borderId="152" xfId="0" applyFont="1" applyFill="1" applyBorder="1" applyAlignment="1">
      <alignment horizontal="center" wrapText="1"/>
    </xf>
    <xf numFmtId="0" fontId="6" fillId="12" borderId="152" xfId="0" applyFont="1" applyFill="1" applyBorder="1" applyAlignment="1">
      <alignment horizontal="center"/>
    </xf>
    <xf numFmtId="0" fontId="6" fillId="12" borderId="156" xfId="0" applyFont="1" applyFill="1" applyBorder="1" applyAlignment="1">
      <alignment horizontal="center"/>
    </xf>
    <xf numFmtId="0" fontId="6" fillId="12" borderId="439" xfId="0" applyFont="1" applyFill="1" applyBorder="1" applyAlignment="1">
      <alignment horizontal="center"/>
    </xf>
    <xf numFmtId="0" fontId="6" fillId="12" borderId="483" xfId="0" applyFont="1" applyFill="1" applyBorder="1" applyAlignment="1">
      <alignment horizontal="center"/>
    </xf>
    <xf numFmtId="0" fontId="62" fillId="3" borderId="475" xfId="4" applyFill="1" applyBorder="1" applyAlignment="1">
      <alignment horizontal="left" vertical="center"/>
    </xf>
    <xf numFmtId="0" fontId="62" fillId="3" borderId="442" xfId="4" applyFill="1" applyBorder="1" applyAlignment="1">
      <alignment horizontal="left" vertical="center"/>
    </xf>
    <xf numFmtId="0" fontId="62" fillId="3" borderId="443" xfId="4" applyFill="1" applyBorder="1" applyAlignment="1">
      <alignment horizontal="left" vertical="center"/>
    </xf>
    <xf numFmtId="0" fontId="62" fillId="3" borderId="322" xfId="4" applyFill="1" applyBorder="1" applyAlignment="1">
      <alignment horizontal="left" vertical="center"/>
    </xf>
    <xf numFmtId="0" fontId="62" fillId="3" borderId="0" xfId="4" applyFill="1" applyBorder="1" applyAlignment="1">
      <alignment horizontal="left" vertical="center"/>
    </xf>
    <xf numFmtId="0" fontId="62" fillId="3" borderId="13" xfId="4" applyFill="1" applyBorder="1" applyAlignment="1">
      <alignment horizontal="left" vertical="center"/>
    </xf>
    <xf numFmtId="0" fontId="62" fillId="3" borderId="454" xfId="4" applyFill="1" applyBorder="1" applyAlignment="1">
      <alignment horizontal="left" vertical="center"/>
    </xf>
    <xf numFmtId="0" fontId="62" fillId="3" borderId="439" xfId="4" applyFill="1" applyBorder="1" applyAlignment="1">
      <alignment horizontal="left" vertical="center"/>
    </xf>
    <xf numFmtId="0" fontId="62" fillId="3" borderId="456" xfId="4" applyFill="1" applyBorder="1" applyAlignment="1">
      <alignment horizontal="left" vertical="center"/>
    </xf>
    <xf numFmtId="0" fontId="7" fillId="3" borderId="0" xfId="0" applyFont="1" applyFill="1" applyBorder="1" applyAlignment="1">
      <alignment horizontal="right"/>
    </xf>
    <xf numFmtId="0" fontId="7" fillId="12" borderId="0" xfId="0" applyFont="1" applyFill="1" applyBorder="1" applyAlignment="1">
      <alignment horizontal="right"/>
    </xf>
    <xf numFmtId="49" fontId="7" fillId="3" borderId="0" xfId="4" applyNumberFormat="1" applyFont="1" applyFill="1" applyBorder="1" applyAlignment="1">
      <alignment horizontal="right"/>
    </xf>
    <xf numFmtId="0" fontId="5" fillId="3" borderId="0" xfId="0" applyFont="1" applyFill="1" applyBorder="1" applyAlignment="1">
      <alignment horizontal="left" vertical="center"/>
    </xf>
    <xf numFmtId="0" fontId="5" fillId="3" borderId="61" xfId="0" applyFont="1" applyFill="1" applyBorder="1" applyAlignment="1">
      <alignment horizontal="left" vertical="center"/>
    </xf>
    <xf numFmtId="4" fontId="0" fillId="3" borderId="475" xfId="0" applyNumberFormat="1" applyFill="1" applyBorder="1" applyAlignment="1">
      <alignment horizontal="center" vertical="center"/>
    </xf>
    <xf numFmtId="4" fontId="0" fillId="3" borderId="442" xfId="0" applyNumberFormat="1" applyFill="1" applyBorder="1" applyAlignment="1">
      <alignment horizontal="center" vertical="center"/>
    </xf>
    <xf numFmtId="4" fontId="0" fillId="3" borderId="443" xfId="0" applyNumberFormat="1" applyFill="1" applyBorder="1" applyAlignment="1">
      <alignment horizontal="center" vertical="center"/>
    </xf>
    <xf numFmtId="4" fontId="0" fillId="3" borderId="322" xfId="0" applyNumberFormat="1" applyFill="1" applyBorder="1" applyAlignment="1">
      <alignment horizontal="center" vertical="center"/>
    </xf>
    <xf numFmtId="4" fontId="0" fillId="3" borderId="0" xfId="0" applyNumberFormat="1" applyFill="1" applyBorder="1" applyAlignment="1">
      <alignment horizontal="center" vertical="center"/>
    </xf>
    <xf numFmtId="4" fontId="0" fillId="3" borderId="13" xfId="0" applyNumberFormat="1" applyFill="1" applyBorder="1" applyAlignment="1">
      <alignment horizontal="center" vertical="center"/>
    </xf>
    <xf numFmtId="4" fontId="0" fillId="3" borderId="454" xfId="0" applyNumberFormat="1" applyFill="1" applyBorder="1" applyAlignment="1">
      <alignment horizontal="center" vertical="center"/>
    </xf>
    <xf numFmtId="4" fontId="0" fillId="3" borderId="439" xfId="0" applyNumberFormat="1" applyFill="1" applyBorder="1" applyAlignment="1">
      <alignment horizontal="center" vertical="center"/>
    </xf>
    <xf numFmtId="4" fontId="0" fillId="3" borderId="456" xfId="0" applyNumberFormat="1" applyFill="1" applyBorder="1" applyAlignment="1">
      <alignment horizontal="center" vertical="center"/>
    </xf>
    <xf numFmtId="49" fontId="85" fillId="3" borderId="475" xfId="0" applyNumberFormat="1" applyFont="1" applyFill="1" applyBorder="1" applyAlignment="1">
      <alignment horizontal="center" vertical="center"/>
    </xf>
    <xf numFmtId="49" fontId="85" fillId="3" borderId="442" xfId="0" applyNumberFormat="1" applyFont="1" applyFill="1" applyBorder="1" applyAlignment="1">
      <alignment horizontal="center" vertical="center"/>
    </xf>
    <xf numFmtId="49" fontId="85" fillId="3" borderId="443" xfId="0" applyNumberFormat="1" applyFont="1" applyFill="1" applyBorder="1" applyAlignment="1">
      <alignment horizontal="center" vertical="center"/>
    </xf>
    <xf numFmtId="49" fontId="85" fillId="3" borderId="322" xfId="0" applyNumberFormat="1" applyFont="1" applyFill="1" applyBorder="1" applyAlignment="1">
      <alignment horizontal="center" vertical="center"/>
    </xf>
    <xf numFmtId="49" fontId="85" fillId="3" borderId="0" xfId="0" applyNumberFormat="1" applyFont="1" applyFill="1" applyBorder="1" applyAlignment="1">
      <alignment horizontal="center" vertical="center"/>
    </xf>
    <xf numFmtId="49" fontId="85" fillId="3" borderId="13" xfId="0" applyNumberFormat="1" applyFont="1" applyFill="1" applyBorder="1" applyAlignment="1">
      <alignment horizontal="center" vertical="center"/>
    </xf>
    <xf numFmtId="49" fontId="85" fillId="3" borderId="454" xfId="0" applyNumberFormat="1" applyFont="1" applyFill="1" applyBorder="1" applyAlignment="1">
      <alignment horizontal="center" vertical="center"/>
    </xf>
    <xf numFmtId="49" fontId="85" fillId="3" borderId="439" xfId="0" applyNumberFormat="1" applyFont="1" applyFill="1" applyBorder="1" applyAlignment="1">
      <alignment horizontal="center" vertical="center"/>
    </xf>
    <xf numFmtId="49" fontId="85" fillId="3" borderId="456" xfId="0" applyNumberFormat="1" applyFont="1" applyFill="1" applyBorder="1" applyAlignment="1">
      <alignment horizontal="center" vertical="center"/>
    </xf>
    <xf numFmtId="3" fontId="62" fillId="3" borderId="475" xfId="4" applyNumberFormat="1" applyFill="1" applyBorder="1" applyAlignment="1">
      <alignment horizontal="center" vertical="center"/>
    </xf>
    <xf numFmtId="3" fontId="62" fillId="3" borderId="442" xfId="4" applyNumberFormat="1" applyFill="1" applyBorder="1" applyAlignment="1">
      <alignment horizontal="center" vertical="center"/>
    </xf>
    <xf numFmtId="3" fontId="62" fillId="3" borderId="443" xfId="4" applyNumberFormat="1" applyFill="1" applyBorder="1" applyAlignment="1">
      <alignment horizontal="center" vertical="center"/>
    </xf>
    <xf numFmtId="3" fontId="62" fillId="3" borderId="322" xfId="4" applyNumberFormat="1" applyFill="1" applyBorder="1" applyAlignment="1">
      <alignment horizontal="center" vertical="center"/>
    </xf>
    <xf numFmtId="3" fontId="62" fillId="3" borderId="0" xfId="4" applyNumberFormat="1" applyFill="1" applyBorder="1" applyAlignment="1">
      <alignment horizontal="center" vertical="center"/>
    </xf>
    <xf numFmtId="3" fontId="62" fillId="3" borderId="13" xfId="4" applyNumberFormat="1" applyFill="1" applyBorder="1" applyAlignment="1">
      <alignment horizontal="center" vertical="center"/>
    </xf>
    <xf numFmtId="3" fontId="62" fillId="3" borderId="454" xfId="4" applyNumberFormat="1" applyFill="1" applyBorder="1" applyAlignment="1">
      <alignment horizontal="center" vertical="center"/>
    </xf>
    <xf numFmtId="3" fontId="62" fillId="3" borderId="439" xfId="4" applyNumberFormat="1" applyFill="1" applyBorder="1" applyAlignment="1">
      <alignment horizontal="center" vertical="center"/>
    </xf>
    <xf numFmtId="3" fontId="62" fillId="3" borderId="456" xfId="4" applyNumberFormat="1" applyFill="1" applyBorder="1" applyAlignment="1">
      <alignment horizontal="center" vertical="center"/>
    </xf>
    <xf numFmtId="49" fontId="7" fillId="3" borderId="442" xfId="4" applyNumberFormat="1" applyFont="1" applyFill="1" applyBorder="1" applyAlignment="1">
      <alignment horizontal="right"/>
    </xf>
    <xf numFmtId="49" fontId="7" fillId="3" borderId="0" xfId="4" quotePrefix="1" applyNumberFormat="1" applyFont="1" applyFill="1" applyBorder="1" applyAlignment="1">
      <alignment horizontal="right"/>
    </xf>
    <xf numFmtId="0" fontId="7" fillId="3" borderId="0" xfId="4" applyFont="1" applyFill="1" applyBorder="1" applyAlignment="1">
      <alignment horizontal="center" wrapText="1"/>
    </xf>
    <xf numFmtId="0" fontId="5" fillId="3" borderId="475" xfId="4" applyFont="1" applyFill="1" applyBorder="1" applyAlignment="1">
      <alignment horizontal="left" vertical="top"/>
    </xf>
    <xf numFmtId="0" fontId="5" fillId="3" borderId="442" xfId="4" applyFont="1" applyFill="1" applyBorder="1" applyAlignment="1">
      <alignment horizontal="left" vertical="top"/>
    </xf>
    <xf numFmtId="0" fontId="5" fillId="3" borderId="443" xfId="4" applyFont="1" applyFill="1" applyBorder="1" applyAlignment="1">
      <alignment horizontal="left" vertical="top"/>
    </xf>
    <xf numFmtId="0" fontId="5" fillId="3" borderId="322" xfId="4" applyFont="1" applyFill="1" applyBorder="1" applyAlignment="1">
      <alignment horizontal="left" vertical="top"/>
    </xf>
    <xf numFmtId="0" fontId="5" fillId="3" borderId="0" xfId="4" applyFont="1" applyFill="1" applyBorder="1" applyAlignment="1">
      <alignment horizontal="left" vertical="top"/>
    </xf>
    <xf numFmtId="0" fontId="5" fillId="3" borderId="13" xfId="4" applyFont="1" applyFill="1" applyBorder="1" applyAlignment="1">
      <alignment horizontal="left" vertical="top"/>
    </xf>
    <xf numFmtId="0" fontId="5" fillId="3" borderId="454" xfId="4" applyFont="1" applyFill="1" applyBorder="1" applyAlignment="1">
      <alignment horizontal="left" vertical="top"/>
    </xf>
    <xf numFmtId="0" fontId="5" fillId="3" borderId="439" xfId="4" applyFont="1" applyFill="1" applyBorder="1" applyAlignment="1">
      <alignment horizontal="left" vertical="top"/>
    </xf>
    <xf numFmtId="0" fontId="5" fillId="3" borderId="456" xfId="4" applyFont="1" applyFill="1" applyBorder="1" applyAlignment="1">
      <alignment horizontal="left" vertical="top"/>
    </xf>
    <xf numFmtId="0" fontId="85" fillId="3" borderId="476" xfId="4" applyFont="1" applyFill="1" applyBorder="1" applyAlignment="1">
      <alignment horizontal="center" vertical="center"/>
    </xf>
    <xf numFmtId="0" fontId="85" fillId="3" borderId="482" xfId="4" applyFont="1" applyFill="1" applyBorder="1" applyAlignment="1">
      <alignment horizontal="center" vertical="center"/>
    </xf>
    <xf numFmtId="0" fontId="85" fillId="3" borderId="151" xfId="0" applyFont="1" applyFill="1" applyBorder="1" applyAlignment="1">
      <alignment horizontal="center" vertical="center"/>
    </xf>
    <xf numFmtId="0" fontId="85" fillId="3" borderId="152" xfId="0" applyFont="1" applyFill="1" applyBorder="1" applyAlignment="1">
      <alignment horizontal="center" vertical="center"/>
    </xf>
    <xf numFmtId="0" fontId="85" fillId="3" borderId="326" xfId="0" applyFont="1" applyFill="1" applyBorder="1" applyAlignment="1">
      <alignment horizontal="center" vertical="center"/>
    </xf>
    <xf numFmtId="0" fontId="85" fillId="3" borderId="153" xfId="0" applyFont="1" applyFill="1" applyBorder="1" applyAlignment="1">
      <alignment horizontal="center" vertical="center"/>
    </xf>
    <xf numFmtId="0" fontId="85" fillId="3" borderId="0" xfId="0" applyFont="1" applyFill="1" applyBorder="1" applyAlignment="1">
      <alignment horizontal="center" vertical="center"/>
    </xf>
    <xf numFmtId="0" fontId="85" fillId="3" borderId="328" xfId="0" applyFont="1" applyFill="1" applyBorder="1" applyAlignment="1">
      <alignment horizontal="center" vertical="center"/>
    </xf>
    <xf numFmtId="0" fontId="85" fillId="3" borderId="154" xfId="0" applyFont="1" applyFill="1" applyBorder="1" applyAlignment="1">
      <alignment horizontal="center" vertical="center"/>
    </xf>
    <xf numFmtId="0" fontId="85" fillId="3" borderId="155" xfId="0" applyFont="1" applyFill="1" applyBorder="1" applyAlignment="1">
      <alignment horizontal="center" vertical="center"/>
    </xf>
    <xf numFmtId="0" fontId="85" fillId="3" borderId="327" xfId="0" applyFont="1" applyFill="1" applyBorder="1" applyAlignment="1">
      <alignment horizontal="center" vertical="center"/>
    </xf>
    <xf numFmtId="0" fontId="7" fillId="3" borderId="0" xfId="4" applyFont="1" applyFill="1" applyAlignment="1">
      <alignment horizontal="center"/>
    </xf>
    <xf numFmtId="0" fontId="6" fillId="12" borderId="0" xfId="0" applyFont="1" applyFill="1" applyBorder="1" applyAlignment="1">
      <alignment horizontal="center"/>
    </xf>
    <xf numFmtId="0" fontId="6" fillId="12" borderId="289" xfId="0" applyFont="1" applyFill="1" applyBorder="1" applyAlignment="1">
      <alignment horizontal="center"/>
    </xf>
    <xf numFmtId="0" fontId="7" fillId="12" borderId="0" xfId="4" applyFont="1" applyFill="1" applyBorder="1" applyAlignment="1" applyProtection="1">
      <alignment horizontal="center" vertical="center"/>
      <protection locked="0"/>
    </xf>
    <xf numFmtId="0" fontId="8" fillId="12" borderId="0" xfId="4" applyFont="1" applyFill="1" applyBorder="1" applyAlignment="1" applyProtection="1">
      <alignment horizontal="center" vertical="center"/>
      <protection locked="0"/>
    </xf>
    <xf numFmtId="0" fontId="7" fillId="12" borderId="0" xfId="4" applyFont="1" applyFill="1" applyBorder="1" applyAlignment="1">
      <alignment horizontal="center"/>
    </xf>
    <xf numFmtId="0" fontId="7" fillId="12" borderId="0" xfId="25" quotePrefix="1" applyFont="1" applyFill="1" applyBorder="1" applyAlignment="1">
      <alignment horizontal="center"/>
    </xf>
    <xf numFmtId="0" fontId="7" fillId="3" borderId="0" xfId="0" applyFont="1" applyFill="1" applyAlignment="1">
      <alignment horizontal="center"/>
    </xf>
    <xf numFmtId="0" fontId="6" fillId="12" borderId="368" xfId="4" applyFont="1" applyFill="1" applyBorder="1" applyAlignment="1">
      <alignment horizontal="left" vertical="center" indent="1"/>
    </xf>
    <xf numFmtId="0" fontId="6" fillId="12" borderId="325" xfId="4" applyFont="1" applyFill="1" applyBorder="1" applyAlignment="1">
      <alignment horizontal="left" vertical="center" indent="1"/>
    </xf>
    <xf numFmtId="0" fontId="6" fillId="12" borderId="369" xfId="4" applyFont="1" applyFill="1" applyBorder="1" applyAlignment="1">
      <alignment horizontal="left" vertical="center" indent="1"/>
    </xf>
    <xf numFmtId="3" fontId="10" fillId="3" borderId="475" xfId="4" applyNumberFormat="1" applyFont="1" applyFill="1" applyBorder="1" applyAlignment="1">
      <alignment horizontal="center" vertical="center"/>
    </xf>
    <xf numFmtId="3" fontId="10" fillId="3" borderId="442" xfId="4" applyNumberFormat="1" applyFont="1" applyFill="1" applyBorder="1" applyAlignment="1">
      <alignment horizontal="center" vertical="center"/>
    </xf>
    <xf numFmtId="3" fontId="10" fillId="3" borderId="443" xfId="4" applyNumberFormat="1" applyFont="1" applyFill="1" applyBorder="1" applyAlignment="1">
      <alignment horizontal="center" vertical="center"/>
    </xf>
    <xf numFmtId="3" fontId="10" fillId="3" borderId="454" xfId="4" applyNumberFormat="1" applyFont="1" applyFill="1" applyBorder="1" applyAlignment="1">
      <alignment horizontal="center" vertical="center"/>
    </xf>
    <xf numFmtId="3" fontId="10" fillId="3" borderId="439" xfId="4" applyNumberFormat="1" applyFont="1" applyFill="1" applyBorder="1" applyAlignment="1">
      <alignment horizontal="center" vertical="center"/>
    </xf>
    <xf numFmtId="3" fontId="10" fillId="3" borderId="456" xfId="4" applyNumberFormat="1" applyFont="1" applyFill="1" applyBorder="1" applyAlignment="1">
      <alignment horizontal="center" vertical="center"/>
    </xf>
    <xf numFmtId="49" fontId="82" fillId="3" borderId="0" xfId="4" applyNumberFormat="1" applyFont="1" applyFill="1" applyBorder="1" applyAlignment="1">
      <alignment horizontal="right"/>
    </xf>
    <xf numFmtId="0" fontId="7" fillId="12" borderId="439" xfId="4" quotePrefix="1" applyFont="1" applyFill="1" applyBorder="1" applyAlignment="1" applyProtection="1">
      <alignment horizontal="right" vertical="center"/>
      <protection locked="0"/>
    </xf>
    <xf numFmtId="49" fontId="85" fillId="3" borderId="475" xfId="4" applyNumberFormat="1" applyFont="1" applyFill="1" applyBorder="1" applyAlignment="1" applyProtection="1">
      <alignment horizontal="center" vertical="center"/>
      <protection locked="0"/>
    </xf>
    <xf numFmtId="49" fontId="85" fillId="3" borderId="443" xfId="4" applyNumberFormat="1" applyFont="1" applyFill="1" applyBorder="1" applyAlignment="1" applyProtection="1">
      <alignment horizontal="center" vertical="center"/>
      <protection locked="0"/>
    </xf>
    <xf numFmtId="49" fontId="85" fillId="3" borderId="454" xfId="4" applyNumberFormat="1" applyFont="1" applyFill="1" applyBorder="1" applyAlignment="1" applyProtection="1">
      <alignment horizontal="center" vertical="center"/>
      <protection locked="0"/>
    </xf>
    <xf numFmtId="49" fontId="85" fillId="3" borderId="456" xfId="4" applyNumberFormat="1" applyFont="1" applyFill="1" applyBorder="1" applyAlignment="1" applyProtection="1">
      <alignment horizontal="center" vertical="center"/>
      <protection locked="0"/>
    </xf>
    <xf numFmtId="0" fontId="7" fillId="12" borderId="0" xfId="4" quotePrefix="1" applyFont="1" applyFill="1" applyBorder="1" applyAlignment="1" applyProtection="1">
      <alignment horizontal="center" vertical="center"/>
      <protection locked="0"/>
    </xf>
    <xf numFmtId="49" fontId="85" fillId="3" borderId="442" xfId="4" applyNumberFormat="1" applyFont="1" applyFill="1" applyBorder="1" applyAlignment="1">
      <alignment horizontal="center" vertical="center"/>
    </xf>
    <xf numFmtId="49" fontId="85" fillId="3" borderId="443" xfId="4" applyNumberFormat="1" applyFont="1" applyFill="1" applyBorder="1" applyAlignment="1">
      <alignment horizontal="center" vertical="center"/>
    </xf>
    <xf numFmtId="49" fontId="85" fillId="3" borderId="454" xfId="4" applyNumberFormat="1" applyFont="1" applyFill="1" applyBorder="1" applyAlignment="1">
      <alignment horizontal="center" vertical="center"/>
    </xf>
    <xf numFmtId="49" fontId="85" fillId="3" borderId="456" xfId="4" applyNumberFormat="1" applyFont="1" applyFill="1" applyBorder="1" applyAlignment="1">
      <alignment horizontal="center" vertical="center"/>
    </xf>
    <xf numFmtId="0" fontId="62" fillId="3" borderId="0" xfId="4" applyFill="1" applyBorder="1" applyAlignment="1">
      <alignment horizontal="center"/>
    </xf>
    <xf numFmtId="0" fontId="7" fillId="3" borderId="0" xfId="4" applyFont="1" applyFill="1" applyBorder="1" applyAlignment="1">
      <alignment horizontal="center"/>
    </xf>
    <xf numFmtId="0" fontId="7" fillId="3" borderId="0" xfId="0" applyFont="1" applyFill="1" applyBorder="1" applyAlignment="1">
      <alignment horizontal="center"/>
    </xf>
    <xf numFmtId="0" fontId="7" fillId="12" borderId="0" xfId="25" applyFont="1" applyFill="1" applyBorder="1" applyAlignment="1">
      <alignment horizontal="center"/>
    </xf>
    <xf numFmtId="0" fontId="8" fillId="12" borderId="0" xfId="25" applyFont="1" applyFill="1" applyBorder="1" applyAlignment="1">
      <alignment horizontal="center"/>
    </xf>
    <xf numFmtId="0" fontId="7" fillId="12" borderId="0" xfId="25" quotePrefix="1" applyFont="1" applyFill="1" applyBorder="1" applyAlignment="1">
      <alignment horizontal="right"/>
    </xf>
    <xf numFmtId="49" fontId="85" fillId="3" borderId="475" xfId="25" applyNumberFormat="1" applyFont="1" applyFill="1" applyBorder="1" applyAlignment="1">
      <alignment horizontal="center" vertical="center"/>
    </xf>
    <xf numFmtId="49" fontId="85" fillId="3" borderId="442" xfId="25" applyNumberFormat="1" applyFont="1" applyFill="1" applyBorder="1" applyAlignment="1">
      <alignment horizontal="center" vertical="center"/>
    </xf>
    <xf numFmtId="49" fontId="85" fillId="3" borderId="443" xfId="25" applyNumberFormat="1" applyFont="1" applyFill="1" applyBorder="1" applyAlignment="1">
      <alignment horizontal="center" vertical="center"/>
    </xf>
    <xf numFmtId="49" fontId="85" fillId="3" borderId="496" xfId="25" applyNumberFormat="1" applyFont="1" applyFill="1" applyBorder="1" applyAlignment="1">
      <alignment horizontal="center" vertical="center"/>
    </xf>
    <xf numFmtId="49" fontId="85" fillId="3" borderId="455" xfId="25" applyNumberFormat="1" applyFont="1" applyFill="1" applyBorder="1" applyAlignment="1">
      <alignment horizontal="center" vertical="center"/>
    </xf>
    <xf numFmtId="49" fontId="85" fillId="3" borderId="456" xfId="25" applyNumberFormat="1" applyFont="1" applyFill="1" applyBorder="1" applyAlignment="1">
      <alignment horizontal="center" vertical="center"/>
    </xf>
    <xf numFmtId="49" fontId="3" fillId="12" borderId="13" xfId="4" quotePrefix="1" applyNumberFormat="1" applyFont="1" applyFill="1" applyBorder="1" applyAlignment="1" applyProtection="1">
      <alignment horizontal="center" vertical="center"/>
      <protection locked="0"/>
    </xf>
    <xf numFmtId="49" fontId="3" fillId="12" borderId="13" xfId="4" applyNumberFormat="1" applyFont="1" applyFill="1" applyBorder="1" applyAlignment="1" applyProtection="1">
      <alignment horizontal="center" vertical="center"/>
      <protection locked="0"/>
    </xf>
    <xf numFmtId="49" fontId="85" fillId="3" borderId="496" xfId="4" applyNumberFormat="1" applyFont="1" applyFill="1" applyBorder="1" applyAlignment="1">
      <alignment horizontal="center" vertical="center"/>
    </xf>
    <xf numFmtId="49" fontId="85" fillId="3" borderId="455" xfId="4" applyNumberFormat="1" applyFont="1" applyFill="1" applyBorder="1" applyAlignment="1">
      <alignment horizontal="center" vertical="center"/>
    </xf>
    <xf numFmtId="0" fontId="7" fillId="12" borderId="439" xfId="4" applyFont="1" applyFill="1" applyBorder="1" applyAlignment="1">
      <alignment horizontal="right"/>
    </xf>
    <xf numFmtId="0" fontId="8" fillId="12" borderId="0" xfId="4" applyFont="1" applyFill="1" applyBorder="1" applyAlignment="1">
      <alignment horizontal="center"/>
    </xf>
    <xf numFmtId="0" fontId="8" fillId="12" borderId="0" xfId="4" applyFont="1" applyFill="1" applyAlignment="1">
      <alignment horizontal="center" vertical="center" wrapText="1"/>
    </xf>
    <xf numFmtId="0" fontId="62" fillId="3" borderId="447" xfId="4" applyFill="1" applyBorder="1" applyAlignment="1">
      <alignment horizontal="center" vertical="center"/>
    </xf>
    <xf numFmtId="0" fontId="62" fillId="3" borderId="449" xfId="4" applyFill="1" applyBorder="1" applyAlignment="1">
      <alignment horizontal="center" vertical="center"/>
    </xf>
    <xf numFmtId="3" fontId="62" fillId="3" borderId="447" xfId="4" applyNumberFormat="1" applyFill="1" applyBorder="1" applyAlignment="1">
      <alignment horizontal="center" vertical="center"/>
    </xf>
    <xf numFmtId="3" fontId="62" fillId="3" borderId="448" xfId="4" applyNumberFormat="1" applyFill="1" applyBorder="1" applyAlignment="1">
      <alignment horizontal="center" vertical="center"/>
    </xf>
    <xf numFmtId="3" fontId="62" fillId="3" borderId="449" xfId="4" applyNumberFormat="1" applyFill="1" applyBorder="1" applyAlignment="1">
      <alignment horizontal="center" vertical="center"/>
    </xf>
    <xf numFmtId="0" fontId="4" fillId="12" borderId="13" xfId="4" quotePrefix="1" applyFont="1" applyFill="1" applyBorder="1" applyAlignment="1">
      <alignment horizontal="left" vertical="center" indent="3"/>
    </xf>
    <xf numFmtId="0" fontId="4" fillId="12" borderId="13" xfId="4" applyFont="1" applyFill="1" applyBorder="1" applyAlignment="1">
      <alignment horizontal="left" vertical="center" indent="3"/>
    </xf>
    <xf numFmtId="3" fontId="10" fillId="3" borderId="446" xfId="4" quotePrefix="1" applyNumberFormat="1" applyFont="1" applyFill="1" applyBorder="1" applyAlignment="1">
      <alignment horizontal="center" vertical="center"/>
    </xf>
    <xf numFmtId="3" fontId="10" fillId="3" borderId="442" xfId="4" quotePrefix="1" applyNumberFormat="1" applyFont="1" applyFill="1" applyBorder="1" applyAlignment="1">
      <alignment horizontal="center" vertical="center"/>
    </xf>
    <xf numFmtId="3" fontId="10" fillId="3" borderId="443" xfId="4" quotePrefix="1" applyNumberFormat="1" applyFont="1" applyFill="1" applyBorder="1" applyAlignment="1">
      <alignment horizontal="center" vertical="center"/>
    </xf>
    <xf numFmtId="3" fontId="10" fillId="3" borderId="454" xfId="4" quotePrefix="1" applyNumberFormat="1" applyFont="1" applyFill="1" applyBorder="1" applyAlignment="1">
      <alignment horizontal="center" vertical="center"/>
    </xf>
    <xf numFmtId="3" fontId="10" fillId="3" borderId="455" xfId="4" quotePrefix="1" applyNumberFormat="1" applyFont="1" applyFill="1" applyBorder="1" applyAlignment="1">
      <alignment horizontal="center" vertical="center"/>
    </xf>
    <xf numFmtId="3" fontId="10" fillId="3" borderId="456" xfId="4" quotePrefix="1" applyNumberFormat="1" applyFont="1" applyFill="1" applyBorder="1" applyAlignment="1">
      <alignment horizontal="center" vertical="center"/>
    </xf>
    <xf numFmtId="4" fontId="62" fillId="0" borderId="169" xfId="4" applyNumberFormat="1" applyBorder="1" applyAlignment="1" applyProtection="1">
      <alignment horizontal="center" vertical="center" wrapText="1"/>
      <protection locked="0"/>
    </xf>
    <xf numFmtId="4" fontId="10" fillId="0" borderId="169" xfId="4" applyNumberFormat="1" applyFont="1" applyBorder="1" applyAlignment="1" applyProtection="1">
      <alignment horizontal="center" vertical="center" wrapText="1"/>
      <protection locked="0"/>
    </xf>
    <xf numFmtId="4" fontId="10" fillId="0" borderId="306" xfId="4" applyNumberFormat="1" applyFont="1" applyBorder="1" applyAlignment="1" applyProtection="1">
      <alignment horizontal="center" vertical="center" wrapText="1"/>
      <protection locked="0"/>
    </xf>
    <xf numFmtId="0" fontId="7" fillId="11" borderId="79" xfId="4" applyFont="1" applyFill="1" applyBorder="1" applyAlignment="1">
      <alignment horizontal="left" vertical="center"/>
    </xf>
    <xf numFmtId="3" fontId="15" fillId="11" borderId="306" xfId="4" applyNumberFormat="1" applyFont="1" applyFill="1" applyBorder="1" applyAlignment="1">
      <alignment horizontal="center" vertical="center"/>
    </xf>
    <xf numFmtId="4" fontId="10" fillId="0" borderId="308" xfId="4" applyNumberFormat="1" applyFont="1" applyBorder="1" applyAlignment="1">
      <alignment horizontal="center" vertical="center" wrapText="1"/>
    </xf>
    <xf numFmtId="4" fontId="10" fillId="0" borderId="309" xfId="4" applyNumberFormat="1" applyFont="1" applyBorder="1" applyAlignment="1">
      <alignment horizontal="center" vertical="center" wrapText="1"/>
    </xf>
    <xf numFmtId="4" fontId="28" fillId="0" borderId="309" xfId="4" applyNumberFormat="1" applyFont="1" applyBorder="1" applyAlignment="1">
      <alignment horizontal="center" vertical="center" wrapText="1"/>
    </xf>
    <xf numFmtId="4" fontId="28" fillId="0" borderId="310" xfId="4" applyNumberFormat="1" applyFont="1" applyBorder="1" applyAlignment="1">
      <alignment horizontal="center" vertical="center" wrapText="1"/>
    </xf>
    <xf numFmtId="0" fontId="6" fillId="11" borderId="113" xfId="4" applyFont="1" applyFill="1" applyBorder="1" applyAlignment="1">
      <alignment horizontal="center" vertical="center" wrapText="1"/>
    </xf>
    <xf numFmtId="0" fontId="6" fillId="11" borderId="115" xfId="4" applyFont="1" applyFill="1" applyBorder="1" applyAlignment="1">
      <alignment horizontal="center" vertical="center" wrapText="1"/>
    </xf>
    <xf numFmtId="0" fontId="6" fillId="11" borderId="116" xfId="4" applyFont="1" applyFill="1" applyBorder="1" applyAlignment="1">
      <alignment horizontal="center" vertical="center" wrapText="1"/>
    </xf>
    <xf numFmtId="0" fontId="6" fillId="11" borderId="20" xfId="4" applyFont="1" applyFill="1" applyBorder="1" applyAlignment="1">
      <alignment horizontal="center" vertical="center" wrapText="1"/>
    </xf>
    <xf numFmtId="0" fontId="6" fillId="11" borderId="40" xfId="4" applyFont="1" applyFill="1" applyBorder="1" applyAlignment="1">
      <alignment horizontal="center" vertical="center" wrapText="1"/>
    </xf>
    <xf numFmtId="0" fontId="6" fillId="11" borderId="34" xfId="4" applyFont="1" applyFill="1" applyBorder="1" applyAlignment="1">
      <alignment horizontal="center" vertical="center" wrapText="1"/>
    </xf>
    <xf numFmtId="0" fontId="7" fillId="4" borderId="121" xfId="4" applyFont="1" applyFill="1" applyBorder="1" applyAlignment="1">
      <alignment horizontal="center" vertical="center" wrapText="1"/>
    </xf>
    <xf numFmtId="0" fontId="7" fillId="4" borderId="38" xfId="4" applyFont="1" applyFill="1" applyBorder="1" applyAlignment="1">
      <alignment horizontal="center" vertical="center"/>
    </xf>
    <xf numFmtId="3" fontId="15" fillId="11" borderId="307" xfId="4" applyNumberFormat="1" applyFont="1" applyFill="1" applyBorder="1" applyAlignment="1">
      <alignment horizontal="center" vertical="center" wrapText="1"/>
    </xf>
    <xf numFmtId="4" fontId="10" fillId="0" borderId="169" xfId="4" applyNumberFormat="1" applyFont="1" applyBorder="1" applyAlignment="1">
      <alignment horizontal="center" vertical="center"/>
    </xf>
    <xf numFmtId="4" fontId="10" fillId="0" borderId="306" xfId="4" applyNumberFormat="1" applyFont="1" applyBorder="1" applyAlignment="1">
      <alignment horizontal="center" vertical="center"/>
    </xf>
    <xf numFmtId="0" fontId="7" fillId="4" borderId="103" xfId="4" quotePrefix="1" applyFont="1" applyFill="1" applyBorder="1" applyAlignment="1">
      <alignment horizontal="center" vertical="center"/>
    </xf>
    <xf numFmtId="0" fontId="7" fillId="4" borderId="104" xfId="4" applyFont="1" applyFill="1" applyBorder="1" applyAlignment="1">
      <alignment horizontal="center" vertical="center"/>
    </xf>
    <xf numFmtId="3" fontId="15" fillId="11" borderId="307" xfId="4" applyNumberFormat="1" applyFont="1" applyFill="1" applyBorder="1" applyAlignment="1">
      <alignment horizontal="center" vertical="center"/>
    </xf>
    <xf numFmtId="3" fontId="24" fillId="11" borderId="169" xfId="4" applyNumberFormat="1" applyFont="1" applyFill="1" applyBorder="1" applyAlignment="1">
      <alignment horizontal="center" vertical="center"/>
    </xf>
    <xf numFmtId="3" fontId="24" fillId="11" borderId="306" xfId="4" applyNumberFormat="1" applyFont="1" applyFill="1" applyBorder="1" applyAlignment="1">
      <alignment horizontal="center" vertical="center"/>
    </xf>
    <xf numFmtId="4" fontId="62" fillId="0" borderId="307" xfId="4" applyNumberFormat="1" applyBorder="1" applyAlignment="1" applyProtection="1">
      <alignment horizontal="center" vertical="center" wrapText="1"/>
      <protection locked="0"/>
    </xf>
    <xf numFmtId="0" fontId="7" fillId="4" borderId="0" xfId="4" quotePrefix="1" applyFont="1" applyFill="1" applyAlignment="1">
      <alignment horizontal="center" vertical="center"/>
    </xf>
    <xf numFmtId="0" fontId="7" fillId="11" borderId="115" xfId="4" applyFont="1" applyFill="1" applyBorder="1" applyAlignment="1">
      <alignment horizontal="left" vertical="top" wrapText="1"/>
    </xf>
    <xf numFmtId="0" fontId="7" fillId="11" borderId="116" xfId="4" applyFont="1" applyFill="1" applyBorder="1" applyAlignment="1">
      <alignment horizontal="left" vertical="top" wrapText="1"/>
    </xf>
    <xf numFmtId="0" fontId="7" fillId="4" borderId="102" xfId="4" quotePrefix="1" applyFont="1" applyFill="1" applyBorder="1" applyAlignment="1">
      <alignment horizontal="center" vertical="center"/>
    </xf>
    <xf numFmtId="0" fontId="7" fillId="4" borderId="21" xfId="4" applyFont="1" applyFill="1" applyBorder="1" applyAlignment="1">
      <alignment horizontal="center" vertical="center"/>
    </xf>
    <xf numFmtId="0" fontId="7" fillId="4" borderId="120" xfId="4" applyFont="1" applyFill="1" applyBorder="1" applyAlignment="1">
      <alignment horizontal="center" vertical="center"/>
    </xf>
    <xf numFmtId="4" fontId="62" fillId="0" borderId="169" xfId="4" applyNumberFormat="1" applyBorder="1" applyAlignment="1" applyProtection="1">
      <alignment horizontal="center" vertical="center"/>
      <protection locked="0"/>
    </xf>
    <xf numFmtId="0" fontId="7" fillId="11" borderId="117" xfId="4" applyFont="1" applyFill="1" applyBorder="1" applyAlignment="1">
      <alignment horizontal="center" vertical="top" wrapText="1"/>
    </xf>
    <xf numFmtId="0" fontId="7" fillId="11" borderId="119" xfId="4" applyFont="1" applyFill="1" applyBorder="1" applyAlignment="1">
      <alignment horizontal="justify" wrapText="1"/>
    </xf>
    <xf numFmtId="0" fontId="7" fillId="11" borderId="116" xfId="4" applyFont="1" applyFill="1" applyBorder="1" applyAlignment="1">
      <alignment horizontal="justify" wrapText="1"/>
    </xf>
    <xf numFmtId="0" fontId="7" fillId="4" borderId="106" xfId="4" quotePrefix="1" applyFont="1" applyFill="1" applyBorder="1" applyAlignment="1">
      <alignment horizontal="center" vertical="center"/>
    </xf>
    <xf numFmtId="0" fontId="7" fillId="4" borderId="106" xfId="4" applyFont="1" applyFill="1" applyBorder="1" applyAlignment="1">
      <alignment horizontal="center" vertical="center"/>
    </xf>
    <xf numFmtId="0" fontId="8" fillId="11" borderId="117" xfId="4" applyFont="1" applyFill="1" applyBorder="1" applyAlignment="1">
      <alignment horizontal="left" vertical="top" wrapText="1"/>
    </xf>
    <xf numFmtId="3" fontId="24" fillId="11" borderId="169" xfId="4" applyNumberFormat="1" applyFont="1" applyFill="1" applyBorder="1" applyAlignment="1">
      <alignment horizontal="center" vertical="center" wrapText="1"/>
    </xf>
    <xf numFmtId="0" fontId="8" fillId="11" borderId="117" xfId="4" applyFont="1" applyFill="1" applyBorder="1" applyAlignment="1">
      <alignment horizontal="left" wrapText="1"/>
    </xf>
    <xf numFmtId="0" fontId="8" fillId="11" borderId="118" xfId="4" applyFont="1" applyFill="1" applyBorder="1" applyAlignment="1">
      <alignment horizontal="left" wrapText="1"/>
    </xf>
    <xf numFmtId="0" fontId="7" fillId="4" borderId="106" xfId="4" quotePrefix="1" applyFont="1" applyFill="1" applyBorder="1" applyAlignment="1">
      <alignment horizontal="center" vertical="center" wrapText="1"/>
    </xf>
    <xf numFmtId="0" fontId="7" fillId="4" borderId="106" xfId="4" applyFont="1" applyFill="1" applyBorder="1" applyAlignment="1">
      <alignment horizontal="center" vertical="center" wrapText="1"/>
    </xf>
    <xf numFmtId="0" fontId="7" fillId="4" borderId="115" xfId="4" quotePrefix="1" applyFont="1" applyFill="1" applyBorder="1" applyAlignment="1">
      <alignment horizontal="center" vertical="center"/>
    </xf>
    <xf numFmtId="3" fontId="15" fillId="12" borderId="307" xfId="4" applyNumberFormat="1" applyFont="1" applyFill="1" applyBorder="1" applyAlignment="1" applyProtection="1">
      <alignment horizontal="center" vertical="center" wrapText="1"/>
      <protection locked="0"/>
    </xf>
    <xf numFmtId="3" fontId="15" fillId="12" borderId="169" xfId="4" applyNumberFormat="1" applyFont="1" applyFill="1" applyBorder="1" applyAlignment="1" applyProtection="1">
      <alignment horizontal="center" vertical="center" wrapText="1"/>
      <protection locked="0"/>
    </xf>
    <xf numFmtId="3" fontId="24" fillId="12" borderId="169" xfId="4" applyNumberFormat="1" applyFont="1" applyFill="1" applyBorder="1" applyAlignment="1" applyProtection="1">
      <alignment horizontal="center" vertical="center" wrapText="1"/>
      <protection locked="0"/>
    </xf>
    <xf numFmtId="3" fontId="24" fillId="11" borderId="306" xfId="4" applyNumberFormat="1" applyFont="1" applyFill="1" applyBorder="1" applyAlignment="1">
      <alignment horizontal="center" vertical="center" wrapText="1"/>
    </xf>
    <xf numFmtId="0" fontId="7" fillId="4" borderId="15" xfId="4" applyFont="1" applyFill="1" applyBorder="1" applyAlignment="1">
      <alignment horizontal="center" vertical="center"/>
    </xf>
    <xf numFmtId="0" fontId="7" fillId="4" borderId="124" xfId="4" applyFont="1" applyFill="1" applyBorder="1" applyAlignment="1">
      <alignment horizontal="center" vertical="center"/>
    </xf>
    <xf numFmtId="0" fontId="7" fillId="0" borderId="102" xfId="4" quotePrefix="1" applyFont="1" applyBorder="1" applyAlignment="1">
      <alignment horizontal="center" vertical="center"/>
    </xf>
    <xf numFmtId="0" fontId="7" fillId="0" borderId="115" xfId="4" applyFont="1" applyBorder="1" applyAlignment="1">
      <alignment horizontal="center" vertical="center"/>
    </xf>
    <xf numFmtId="0" fontId="7" fillId="0" borderId="108" xfId="4" quotePrefix="1" applyFont="1" applyBorder="1" applyAlignment="1">
      <alignment horizontal="center" vertical="center"/>
    </xf>
    <xf numFmtId="0" fontId="7" fillId="0" borderId="110" xfId="4" applyFont="1" applyBorder="1" applyAlignment="1">
      <alignment horizontal="center" vertical="center"/>
    </xf>
    <xf numFmtId="0" fontId="7" fillId="0" borderId="109" xfId="4" quotePrefix="1" applyFont="1" applyBorder="1" applyAlignment="1">
      <alignment horizontal="center" vertical="center"/>
    </xf>
    <xf numFmtId="0" fontId="7" fillId="0" borderId="110" xfId="4" quotePrefix="1" applyFont="1" applyBorder="1" applyAlignment="1">
      <alignment horizontal="center" vertical="center"/>
    </xf>
    <xf numFmtId="0" fontId="7" fillId="11" borderId="15" xfId="4" applyFont="1" applyFill="1" applyBorder="1" applyAlignment="1">
      <alignment horizontal="left" vertical="top" wrapText="1"/>
    </xf>
    <xf numFmtId="0" fontId="8" fillId="11" borderId="15" xfId="4" applyFont="1" applyFill="1" applyBorder="1" applyAlignment="1">
      <alignment horizontal="left" vertical="top" wrapText="1"/>
    </xf>
    <xf numFmtId="0" fontId="8" fillId="11" borderId="16" xfId="4" applyFont="1" applyFill="1" applyBorder="1" applyAlignment="1">
      <alignment horizontal="left" vertical="top" wrapText="1"/>
    </xf>
    <xf numFmtId="0" fontId="7" fillId="4" borderId="102" xfId="4" applyFont="1" applyFill="1" applyBorder="1" applyAlignment="1">
      <alignment horizontal="center" vertical="center"/>
    </xf>
    <xf numFmtId="0" fontId="7" fillId="4" borderId="115" xfId="4" applyFont="1" applyFill="1" applyBorder="1" applyAlignment="1">
      <alignment horizontal="center" vertical="center"/>
    </xf>
    <xf numFmtId="0" fontId="7" fillId="4" borderId="116" xfId="4" applyFont="1" applyFill="1" applyBorder="1" applyAlignment="1">
      <alignment horizontal="center" vertical="center"/>
    </xf>
    <xf numFmtId="0" fontId="7" fillId="4" borderId="99" xfId="4" applyFont="1" applyFill="1" applyBorder="1" applyAlignment="1">
      <alignment horizontal="center" vertical="center"/>
    </xf>
    <xf numFmtId="0" fontId="7" fillId="4" borderId="16" xfId="4" applyFont="1" applyFill="1" applyBorder="1" applyAlignment="1">
      <alignment horizontal="center" vertical="center"/>
    </xf>
    <xf numFmtId="0" fontId="6" fillId="0" borderId="102" xfId="4" applyFont="1" applyBorder="1" applyAlignment="1">
      <alignment horizontal="center" vertical="center"/>
    </xf>
    <xf numFmtId="0" fontId="6" fillId="0" borderId="115" xfId="4" applyFont="1" applyBorder="1" applyAlignment="1">
      <alignment horizontal="center" vertical="center"/>
    </xf>
    <xf numFmtId="0" fontId="7" fillId="0" borderId="102" xfId="4" applyFont="1" applyBorder="1" applyAlignment="1">
      <alignment horizontal="center"/>
    </xf>
    <xf numFmtId="0" fontId="7" fillId="0" borderId="115" xfId="4" applyFont="1" applyBorder="1" applyAlignment="1">
      <alignment horizontal="center"/>
    </xf>
    <xf numFmtId="0" fontId="7" fillId="0" borderId="122" xfId="4" applyFont="1" applyBorder="1" applyAlignment="1">
      <alignment horizontal="center"/>
    </xf>
    <xf numFmtId="0" fontId="7" fillId="0" borderId="21" xfId="4" applyFont="1" applyBorder="1" applyAlignment="1">
      <alignment horizontal="center"/>
    </xf>
    <xf numFmtId="0" fontId="7" fillId="0" borderId="19" xfId="4" applyFont="1" applyBorder="1" applyAlignment="1">
      <alignment horizontal="center"/>
    </xf>
    <xf numFmtId="0" fontId="7" fillId="4" borderId="102" xfId="4" applyFont="1" applyFill="1" applyBorder="1" applyAlignment="1">
      <alignment horizontal="center" vertical="center" wrapText="1"/>
    </xf>
    <xf numFmtId="0" fontId="7" fillId="4" borderId="115" xfId="4" applyFont="1" applyFill="1" applyBorder="1" applyAlignment="1">
      <alignment horizontal="center" vertical="center" wrapText="1"/>
    </xf>
    <xf numFmtId="0" fontId="7" fillId="4" borderId="116" xfId="4" applyFont="1" applyFill="1" applyBorder="1" applyAlignment="1">
      <alignment horizontal="center" vertical="center" wrapText="1"/>
    </xf>
    <xf numFmtId="0" fontId="7" fillId="4" borderId="21" xfId="4" applyFont="1" applyFill="1" applyBorder="1" applyAlignment="1">
      <alignment horizontal="center" vertical="center" wrapText="1"/>
    </xf>
    <xf numFmtId="0" fontId="7" fillId="4" borderId="2" xfId="4" applyFont="1" applyFill="1" applyBorder="1" applyAlignment="1">
      <alignment horizontal="center" vertical="center" wrapText="1"/>
    </xf>
    <xf numFmtId="0" fontId="6" fillId="0" borderId="102" xfId="4" applyFont="1" applyBorder="1" applyAlignment="1">
      <alignment horizontal="center" vertical="center" wrapText="1"/>
    </xf>
    <xf numFmtId="0" fontId="6" fillId="0" borderId="115" xfId="4" applyFont="1" applyBorder="1" applyAlignment="1">
      <alignment horizontal="center" vertical="center" wrapText="1"/>
    </xf>
    <xf numFmtId="0" fontId="6" fillId="0" borderId="116" xfId="4" applyFont="1" applyBorder="1" applyAlignment="1">
      <alignment horizontal="center" vertical="center" wrapText="1"/>
    </xf>
    <xf numFmtId="0" fontId="6" fillId="0" borderId="21" xfId="4" applyFont="1" applyBorder="1" applyAlignment="1">
      <alignment horizontal="center" vertical="center" wrapText="1"/>
    </xf>
    <xf numFmtId="0" fontId="6" fillId="0" borderId="2" xfId="4" applyFont="1" applyBorder="1" applyAlignment="1">
      <alignment horizontal="center" vertical="center" wrapText="1"/>
    </xf>
    <xf numFmtId="0" fontId="7" fillId="0" borderId="102" xfId="4" applyFont="1" applyBorder="1" applyAlignment="1">
      <alignment horizontal="center" vertical="top" wrapText="1"/>
    </xf>
    <xf numFmtId="0" fontId="6" fillId="0" borderId="116" xfId="4" applyFont="1" applyBorder="1" applyAlignment="1">
      <alignment horizontal="center" vertical="top" wrapText="1"/>
    </xf>
    <xf numFmtId="0" fontId="6" fillId="0" borderId="21" xfId="4" applyFont="1" applyBorder="1" applyAlignment="1">
      <alignment horizontal="center" vertical="top" wrapText="1"/>
    </xf>
    <xf numFmtId="0" fontId="6" fillId="0" borderId="2" xfId="4" applyFont="1" applyBorder="1" applyAlignment="1">
      <alignment horizontal="center" vertical="top" wrapText="1"/>
    </xf>
    <xf numFmtId="0" fontId="6" fillId="0" borderId="102" xfId="4" applyFont="1" applyBorder="1" applyAlignment="1">
      <alignment horizontal="center" vertical="top" wrapText="1"/>
    </xf>
    <xf numFmtId="0" fontId="6" fillId="0" borderId="115" xfId="4" applyFont="1" applyBorder="1" applyAlignment="1">
      <alignment horizontal="center" vertical="top" wrapText="1"/>
    </xf>
    <xf numFmtId="0" fontId="6" fillId="0" borderId="0" xfId="4" applyFont="1" applyAlignment="1">
      <alignment horizontal="center" vertical="top" wrapText="1"/>
    </xf>
    <xf numFmtId="0" fontId="6" fillId="0" borderId="0" xfId="4" applyFont="1" applyAlignment="1">
      <alignment horizontal="center" vertical="top"/>
    </xf>
    <xf numFmtId="0" fontId="6" fillId="0" borderId="19" xfId="4" applyFont="1" applyBorder="1" applyAlignment="1">
      <alignment horizontal="center" vertical="top"/>
    </xf>
    <xf numFmtId="0" fontId="6" fillId="0" borderId="21" xfId="4" applyFont="1" applyBorder="1" applyAlignment="1">
      <alignment horizontal="center" vertical="top"/>
    </xf>
    <xf numFmtId="0" fontId="6" fillId="0" borderId="99" xfId="4" applyFont="1" applyBorder="1" applyAlignment="1">
      <alignment horizontal="center" vertical="top"/>
    </xf>
    <xf numFmtId="0" fontId="6" fillId="0" borderId="15" xfId="4" applyFont="1" applyBorder="1" applyAlignment="1">
      <alignment horizontal="center" vertical="top"/>
    </xf>
    <xf numFmtId="0" fontId="6" fillId="0" borderId="100" xfId="4" applyFont="1" applyBorder="1" applyAlignment="1">
      <alignment horizontal="center" vertical="top"/>
    </xf>
    <xf numFmtId="0" fontId="7" fillId="4" borderId="0" xfId="4" applyFont="1" applyFill="1" applyAlignment="1">
      <alignment horizontal="left" wrapText="1"/>
    </xf>
    <xf numFmtId="0" fontId="8" fillId="4" borderId="21" xfId="4" applyFont="1" applyFill="1" applyBorder="1" applyAlignment="1">
      <alignment horizontal="center" vertical="center" wrapText="1"/>
    </xf>
    <xf numFmtId="0" fontId="8" fillId="4" borderId="0" xfId="4" applyFont="1" applyFill="1" applyAlignment="1">
      <alignment horizontal="center" vertical="center" wrapText="1"/>
    </xf>
    <xf numFmtId="0" fontId="8" fillId="4" borderId="2" xfId="4" applyFont="1" applyFill="1" applyBorder="1" applyAlignment="1">
      <alignment horizontal="center" vertical="center" wrapText="1"/>
    </xf>
    <xf numFmtId="0" fontId="8" fillId="4" borderId="99" xfId="4" applyFont="1" applyFill="1" applyBorder="1" applyAlignment="1">
      <alignment horizontal="center" vertical="center" wrapText="1"/>
    </xf>
    <xf numFmtId="0" fontId="8" fillId="4" borderId="15" xfId="4" applyFont="1" applyFill="1" applyBorder="1" applyAlignment="1">
      <alignment horizontal="center" vertical="center" wrapText="1"/>
    </xf>
    <xf numFmtId="0" fontId="8" fillId="4" borderId="16" xfId="4" applyFont="1" applyFill="1" applyBorder="1" applyAlignment="1">
      <alignment horizontal="center" vertical="center" wrapText="1"/>
    </xf>
    <xf numFmtId="0" fontId="8" fillId="4" borderId="99" xfId="4" applyFont="1" applyFill="1" applyBorder="1" applyAlignment="1">
      <alignment horizontal="center" vertical="top" wrapText="1"/>
    </xf>
    <xf numFmtId="0" fontId="8" fillId="4" borderId="15" xfId="4" applyFont="1" applyFill="1" applyBorder="1" applyAlignment="1">
      <alignment horizontal="center" vertical="top" wrapText="1"/>
    </xf>
    <xf numFmtId="0" fontId="8" fillId="4" borderId="16" xfId="4" applyFont="1" applyFill="1" applyBorder="1" applyAlignment="1">
      <alignment horizontal="center" vertical="top" wrapText="1"/>
    </xf>
    <xf numFmtId="0" fontId="8" fillId="0" borderId="99" xfId="4" applyFont="1" applyBorder="1" applyAlignment="1">
      <alignment horizontal="center" vertical="top" wrapText="1"/>
    </xf>
    <xf numFmtId="0" fontId="8" fillId="0" borderId="15" xfId="4" applyFont="1" applyBorder="1" applyAlignment="1">
      <alignment horizontal="center" vertical="top" wrapText="1"/>
    </xf>
    <xf numFmtId="0" fontId="8" fillId="0" borderId="16" xfId="4" applyFont="1" applyBorder="1" applyAlignment="1">
      <alignment horizontal="center" vertical="top" wrapText="1"/>
    </xf>
    <xf numFmtId="0" fontId="7" fillId="0" borderId="109" xfId="4" applyFont="1" applyBorder="1" applyAlignment="1">
      <alignment horizontal="center" vertical="center"/>
    </xf>
    <xf numFmtId="0" fontId="7" fillId="0" borderId="112" xfId="4" applyFont="1" applyBorder="1" applyAlignment="1">
      <alignment horizontal="center" vertical="center"/>
    </xf>
    <xf numFmtId="0" fontId="7" fillId="4" borderId="114" xfId="4" applyFont="1" applyFill="1" applyBorder="1" applyAlignment="1">
      <alignment horizontal="center" vertical="center" wrapText="1"/>
    </xf>
    <xf numFmtId="3" fontId="15" fillId="11" borderId="302" xfId="4" applyNumberFormat="1" applyFont="1" applyFill="1" applyBorder="1" applyAlignment="1">
      <alignment horizontal="center" vertical="center" wrapText="1"/>
    </xf>
    <xf numFmtId="3" fontId="15" fillId="11" borderId="303" xfId="4" applyNumberFormat="1" applyFont="1" applyFill="1" applyBorder="1" applyAlignment="1">
      <alignment horizontal="center" vertical="center" wrapText="1"/>
    </xf>
    <xf numFmtId="3" fontId="15" fillId="11" borderId="305" xfId="4" applyNumberFormat="1" applyFont="1" applyFill="1" applyBorder="1" applyAlignment="1">
      <alignment horizontal="center" vertical="center" wrapText="1"/>
    </xf>
    <xf numFmtId="3" fontId="24" fillId="11" borderId="303" xfId="4" applyNumberFormat="1" applyFont="1" applyFill="1" applyBorder="1" applyAlignment="1">
      <alignment horizontal="center" vertical="center" wrapText="1"/>
    </xf>
    <xf numFmtId="3" fontId="24" fillId="11" borderId="304" xfId="4" applyNumberFormat="1" applyFont="1" applyFill="1" applyBorder="1" applyAlignment="1">
      <alignment horizontal="center" vertical="center" wrapText="1"/>
    </xf>
    <xf numFmtId="0" fontId="7" fillId="4" borderId="111" xfId="4" quotePrefix="1" applyFont="1" applyFill="1" applyBorder="1" applyAlignment="1">
      <alignment horizontal="center" vertical="center"/>
    </xf>
    <xf numFmtId="0" fontId="7" fillId="4" borderId="111" xfId="4" applyFont="1" applyFill="1" applyBorder="1" applyAlignment="1">
      <alignment horizontal="center" vertical="center"/>
    </xf>
    <xf numFmtId="3" fontId="10" fillId="5" borderId="446" xfId="4" applyNumberFormat="1" applyFont="1" applyFill="1" applyBorder="1" applyAlignment="1">
      <alignment horizontal="center" vertical="center"/>
    </xf>
    <xf numFmtId="3" fontId="10" fillId="5" borderId="442" xfId="4" applyNumberFormat="1" applyFont="1" applyFill="1" applyBorder="1" applyAlignment="1">
      <alignment horizontal="center" vertical="center"/>
    </xf>
    <xf numFmtId="3" fontId="10" fillId="5" borderId="443" xfId="4" applyNumberFormat="1" applyFont="1" applyFill="1" applyBorder="1" applyAlignment="1">
      <alignment horizontal="center" vertical="center"/>
    </xf>
    <xf numFmtId="3" fontId="10" fillId="5" borderId="454" xfId="4" applyNumberFormat="1" applyFont="1" applyFill="1" applyBorder="1" applyAlignment="1">
      <alignment horizontal="center" vertical="center"/>
    </xf>
    <xf numFmtId="3" fontId="10" fillId="5" borderId="455" xfId="4" applyNumberFormat="1" applyFont="1" applyFill="1" applyBorder="1" applyAlignment="1">
      <alignment horizontal="center" vertical="center"/>
    </xf>
    <xf numFmtId="3" fontId="10" fillId="5" borderId="456" xfId="4" applyNumberFormat="1" applyFont="1" applyFill="1" applyBorder="1" applyAlignment="1">
      <alignment horizontal="center" vertical="center"/>
    </xf>
    <xf numFmtId="0" fontId="7" fillId="5" borderId="13" xfId="4" applyFont="1" applyFill="1" applyBorder="1" applyAlignment="1">
      <alignment horizontal="right" vertical="center"/>
    </xf>
    <xf numFmtId="0" fontId="7" fillId="5" borderId="0" xfId="4" applyFont="1" applyFill="1" applyAlignment="1">
      <alignment horizontal="right" vertical="center"/>
    </xf>
    <xf numFmtId="0" fontId="7" fillId="5" borderId="0" xfId="4" applyFont="1" applyFill="1" applyAlignment="1">
      <alignment horizontal="left"/>
    </xf>
    <xf numFmtId="0" fontId="7" fillId="5" borderId="1" xfId="4" quotePrefix="1" applyFont="1" applyFill="1" applyBorder="1" applyAlignment="1">
      <alignment horizontal="right" vertical="center"/>
    </xf>
    <xf numFmtId="3" fontId="62" fillId="5" borderId="457" xfId="4" applyNumberFormat="1" applyFill="1" applyBorder="1" applyAlignment="1" applyProtection="1">
      <alignment horizontal="center" vertical="center"/>
      <protection locked="0"/>
    </xf>
    <xf numFmtId="3" fontId="62" fillId="5" borderId="458" xfId="4" applyNumberFormat="1" applyFill="1" applyBorder="1" applyAlignment="1" applyProtection="1">
      <alignment horizontal="center" vertical="center"/>
      <protection locked="0"/>
    </xf>
    <xf numFmtId="3" fontId="62" fillId="5" borderId="459" xfId="4" applyNumberFormat="1" applyFill="1" applyBorder="1" applyAlignment="1" applyProtection="1">
      <alignment horizontal="center" vertical="center"/>
      <protection locked="0"/>
    </xf>
    <xf numFmtId="3" fontId="62" fillId="5" borderId="435" xfId="4" applyNumberFormat="1" applyFill="1" applyBorder="1" applyAlignment="1" applyProtection="1">
      <alignment horizontal="center" vertical="center"/>
      <protection locked="0"/>
    </xf>
    <xf numFmtId="3" fontId="62" fillId="5" borderId="436" xfId="4" applyNumberFormat="1" applyFill="1" applyBorder="1" applyAlignment="1" applyProtection="1">
      <alignment horizontal="center" vertical="center"/>
      <protection locked="0"/>
    </xf>
    <xf numFmtId="3" fontId="62" fillId="5" borderId="437" xfId="4" applyNumberFormat="1" applyFill="1" applyBorder="1" applyAlignment="1" applyProtection="1">
      <alignment horizontal="center" vertical="center"/>
      <protection locked="0"/>
    </xf>
    <xf numFmtId="4" fontId="62" fillId="5" borderId="457" xfId="4" applyNumberFormat="1" applyFill="1" applyBorder="1" applyAlignment="1" applyProtection="1">
      <alignment horizontal="center" vertical="center"/>
      <protection locked="0"/>
    </xf>
    <xf numFmtId="4" fontId="62" fillId="5" borderId="458" xfId="4" applyNumberFormat="1" applyFill="1" applyBorder="1" applyAlignment="1" applyProtection="1">
      <alignment horizontal="center" vertical="center"/>
      <protection locked="0"/>
    </xf>
    <xf numFmtId="4" fontId="62" fillId="5" borderId="459" xfId="4" applyNumberFormat="1" applyFill="1" applyBorder="1" applyAlignment="1" applyProtection="1">
      <alignment horizontal="center" vertical="center"/>
      <protection locked="0"/>
    </xf>
    <xf numFmtId="4" fontId="62" fillId="5" borderId="435" xfId="4" applyNumberFormat="1" applyFill="1" applyBorder="1" applyAlignment="1" applyProtection="1">
      <alignment horizontal="center" vertical="center"/>
      <protection locked="0"/>
    </xf>
    <xf numFmtId="4" fontId="62" fillId="5" borderId="436" xfId="4" applyNumberFormat="1" applyFill="1" applyBorder="1" applyAlignment="1" applyProtection="1">
      <alignment horizontal="center" vertical="center"/>
      <protection locked="0"/>
    </xf>
    <xf numFmtId="4" fontId="62" fillId="5" borderId="437" xfId="4" applyNumberFormat="1" applyFill="1" applyBorder="1" applyAlignment="1" applyProtection="1">
      <alignment horizontal="center" vertical="center"/>
      <protection locked="0"/>
    </xf>
    <xf numFmtId="0" fontId="7" fillId="5" borderId="0" xfId="4" quotePrefix="1" applyFont="1" applyFill="1" applyAlignment="1">
      <alignment horizontal="right" vertical="center"/>
    </xf>
    <xf numFmtId="0" fontId="7" fillId="5" borderId="2" xfId="4" quotePrefix="1" applyFont="1" applyFill="1" applyBorder="1" applyAlignment="1">
      <alignment horizontal="right" vertical="center"/>
    </xf>
    <xf numFmtId="3" fontId="62" fillId="5" borderId="460" xfId="4" applyNumberFormat="1" applyFill="1" applyBorder="1" applyAlignment="1" applyProtection="1">
      <alignment horizontal="center" vertical="center"/>
      <protection locked="0"/>
    </xf>
    <xf numFmtId="3" fontId="62" fillId="5" borderId="461" xfId="4" applyNumberFormat="1" applyFill="1" applyBorder="1" applyAlignment="1" applyProtection="1">
      <alignment horizontal="center" vertical="center"/>
      <protection locked="0"/>
    </xf>
    <xf numFmtId="0" fontId="8" fillId="5" borderId="0" xfId="4" applyFont="1" applyFill="1" applyAlignment="1">
      <alignment horizontal="center" vertical="center"/>
    </xf>
    <xf numFmtId="0" fontId="7" fillId="5" borderId="1" xfId="4" applyFont="1" applyFill="1" applyBorder="1" applyAlignment="1">
      <alignment horizontal="right" vertical="center"/>
    </xf>
    <xf numFmtId="0" fontId="7" fillId="5" borderId="2" xfId="4" applyFont="1" applyFill="1" applyBorder="1" applyAlignment="1">
      <alignment horizontal="center" vertical="center"/>
    </xf>
    <xf numFmtId="0" fontId="5" fillId="3" borderId="446" xfId="4" applyFont="1" applyFill="1" applyBorder="1" applyAlignment="1">
      <alignment horizontal="left" vertical="top"/>
    </xf>
    <xf numFmtId="0" fontId="5" fillId="3" borderId="0" xfId="4" applyFont="1" applyFill="1" applyAlignment="1">
      <alignment horizontal="left" vertical="top"/>
    </xf>
    <xf numFmtId="0" fontId="5" fillId="3" borderId="455" xfId="4" applyFont="1" applyFill="1" applyBorder="1" applyAlignment="1">
      <alignment horizontal="left" vertical="top"/>
    </xf>
    <xf numFmtId="0" fontId="7" fillId="3" borderId="117" xfId="4" applyFont="1" applyFill="1" applyBorder="1" applyAlignment="1">
      <alignment horizontal="right" wrapText="1"/>
    </xf>
    <xf numFmtId="0" fontId="7" fillId="5" borderId="1" xfId="4" quotePrefix="1" applyFont="1" applyFill="1" applyBorder="1" applyAlignment="1">
      <alignment horizontal="center" vertical="center"/>
    </xf>
    <xf numFmtId="0" fontId="7" fillId="5" borderId="1" xfId="4" applyFont="1" applyFill="1" applyBorder="1" applyAlignment="1">
      <alignment horizontal="center" vertical="center"/>
    </xf>
    <xf numFmtId="0" fontId="7" fillId="5" borderId="0" xfId="4" applyFont="1" applyFill="1" applyAlignment="1">
      <alignment horizontal="center" vertical="center"/>
    </xf>
    <xf numFmtId="0" fontId="8" fillId="5" borderId="0" xfId="4" applyFont="1" applyFill="1" applyAlignment="1">
      <alignment horizontal="center"/>
    </xf>
    <xf numFmtId="0" fontId="8" fillId="3" borderId="0" xfId="4" applyFont="1" applyFill="1" applyAlignment="1">
      <alignment horizontal="center"/>
    </xf>
    <xf numFmtId="0" fontId="7" fillId="5" borderId="0" xfId="4" applyFont="1" applyFill="1" applyAlignment="1">
      <alignment horizontal="center"/>
    </xf>
    <xf numFmtId="0" fontId="7" fillId="5" borderId="0" xfId="4" quotePrefix="1" applyFont="1" applyFill="1" applyAlignment="1">
      <alignment horizontal="center" vertical="center"/>
    </xf>
    <xf numFmtId="0" fontId="62" fillId="3" borderId="30" xfId="4" applyFill="1" applyBorder="1" applyAlignment="1">
      <alignment horizontal="center" vertical="center" wrapText="1"/>
    </xf>
    <xf numFmtId="0" fontId="62" fillId="3" borderId="36" xfId="4" applyFill="1" applyBorder="1" applyAlignment="1">
      <alignment horizontal="center" vertical="center" wrapText="1"/>
    </xf>
    <xf numFmtId="0" fontId="7" fillId="3" borderId="0" xfId="4" applyFont="1" applyFill="1" applyAlignment="1">
      <alignment horizontal="center" vertical="center"/>
    </xf>
    <xf numFmtId="9" fontId="4" fillId="3" borderId="0" xfId="27" applyFont="1" applyFill="1" applyBorder="1" applyAlignment="1" applyProtection="1">
      <alignment horizontal="center"/>
    </xf>
    <xf numFmtId="9" fontId="87" fillId="3" borderId="0" xfId="27" applyFont="1" applyFill="1" applyBorder="1" applyAlignment="1" applyProtection="1">
      <alignment horizontal="center"/>
    </xf>
    <xf numFmtId="0" fontId="7" fillId="5" borderId="2" xfId="4" quotePrefix="1" applyFont="1" applyFill="1" applyBorder="1" applyAlignment="1">
      <alignment horizontal="center" vertical="center"/>
    </xf>
    <xf numFmtId="0" fontId="16" fillId="0" borderId="79" xfId="4" applyFont="1" applyBorder="1" applyAlignment="1">
      <alignment horizontal="center"/>
    </xf>
    <xf numFmtId="0" fontId="16" fillId="0" borderId="0" xfId="4" applyFont="1" applyAlignment="1">
      <alignment horizontal="center"/>
    </xf>
    <xf numFmtId="0" fontId="16" fillId="0" borderId="289" xfId="4" applyFont="1" applyBorder="1" applyAlignment="1">
      <alignment horizontal="center"/>
    </xf>
    <xf numFmtId="0" fontId="22" fillId="0" borderId="79" xfId="4" applyFont="1" applyBorder="1" applyAlignment="1">
      <alignment horizontal="center"/>
    </xf>
    <xf numFmtId="0" fontId="22" fillId="0" borderId="0" xfId="4" applyFont="1" applyAlignment="1">
      <alignment horizontal="center"/>
    </xf>
    <xf numFmtId="0" fontId="22" fillId="0" borderId="289" xfId="4" applyFont="1" applyBorder="1" applyAlignment="1">
      <alignment horizontal="center"/>
    </xf>
    <xf numFmtId="3" fontId="15" fillId="0" borderId="0" xfId="4" applyNumberFormat="1" applyFont="1" applyAlignment="1" applyProtection="1">
      <alignment horizontal="right" vertical="center"/>
      <protection locked="0"/>
    </xf>
    <xf numFmtId="0" fontId="7" fillId="12" borderId="0" xfId="4" applyFont="1" applyFill="1" applyBorder="1" applyAlignment="1">
      <alignment horizontal="center" vertical="center" wrapText="1"/>
    </xf>
    <xf numFmtId="0" fontId="5" fillId="12" borderId="466" xfId="4" applyFont="1" applyFill="1" applyBorder="1" applyAlignment="1">
      <alignment horizontal="center"/>
    </xf>
    <xf numFmtId="0" fontId="5" fillId="12" borderId="141" xfId="4" applyFont="1" applyFill="1" applyBorder="1" applyAlignment="1">
      <alignment horizontal="center"/>
    </xf>
    <xf numFmtId="0" fontId="5" fillId="12" borderId="467" xfId="4" applyFont="1" applyFill="1" applyBorder="1" applyAlignment="1">
      <alignment horizontal="center"/>
    </xf>
    <xf numFmtId="0" fontId="7" fillId="12" borderId="43" xfId="4" applyFont="1" applyFill="1" applyBorder="1" applyAlignment="1">
      <alignment horizontal="center"/>
    </xf>
    <xf numFmtId="0" fontId="7" fillId="12" borderId="289" xfId="4" applyFont="1" applyFill="1" applyBorder="1" applyAlignment="1">
      <alignment horizontal="center"/>
    </xf>
    <xf numFmtId="0" fontId="8" fillId="12" borderId="289" xfId="4" applyFont="1" applyFill="1" applyBorder="1" applyAlignment="1">
      <alignment horizontal="center" vertical="top"/>
    </xf>
    <xf numFmtId="14" fontId="4" fillId="0" borderId="0" xfId="4" applyNumberFormat="1" applyFont="1" applyAlignment="1">
      <alignment horizontal="center"/>
    </xf>
    <xf numFmtId="14" fontId="4" fillId="0" borderId="289" xfId="4" applyNumberFormat="1" applyFont="1" applyBorder="1" applyAlignment="1">
      <alignment horizontal="center"/>
    </xf>
    <xf numFmtId="0" fontId="9" fillId="13" borderId="160" xfId="4" applyFont="1" applyFill="1" applyBorder="1" applyAlignment="1">
      <alignment horizontal="center" vertical="center"/>
    </xf>
    <xf numFmtId="0" fontId="9" fillId="13" borderId="161" xfId="4" applyFont="1" applyFill="1" applyBorder="1" applyAlignment="1">
      <alignment horizontal="center" vertical="center"/>
    </xf>
    <xf numFmtId="0" fontId="9" fillId="13" borderId="468" xfId="4" applyFont="1" applyFill="1" applyBorder="1" applyAlignment="1">
      <alignment horizontal="center" vertical="center"/>
    </xf>
    <xf numFmtId="0" fontId="9" fillId="13" borderId="469" xfId="4" applyFont="1" applyFill="1" applyBorder="1" applyAlignment="1">
      <alignment horizontal="center" vertical="center"/>
    </xf>
    <xf numFmtId="0" fontId="9" fillId="13" borderId="470" xfId="4" applyFont="1" applyFill="1" applyBorder="1" applyAlignment="1">
      <alignment horizontal="center" vertical="center"/>
    </xf>
    <xf numFmtId="0" fontId="9" fillId="13" borderId="471" xfId="4" applyFont="1" applyFill="1" applyBorder="1" applyAlignment="1">
      <alignment horizontal="center" vertical="center"/>
    </xf>
    <xf numFmtId="0" fontId="10" fillId="4" borderId="161" xfId="4" applyFont="1" applyFill="1" applyBorder="1" applyAlignment="1">
      <alignment horizontal="center" vertical="center"/>
    </xf>
    <xf numFmtId="0" fontId="10" fillId="4" borderId="468" xfId="4" applyFont="1" applyFill="1" applyBorder="1" applyAlignment="1">
      <alignment horizontal="center" vertical="center"/>
    </xf>
    <xf numFmtId="0" fontId="10" fillId="4" borderId="470" xfId="4" applyFont="1" applyFill="1" applyBorder="1" applyAlignment="1">
      <alignment horizontal="center" vertical="center"/>
    </xf>
    <xf numFmtId="0" fontId="10" fillId="4" borderId="471" xfId="4" applyFont="1" applyFill="1" applyBorder="1" applyAlignment="1">
      <alignment horizontal="center" vertical="center"/>
    </xf>
    <xf numFmtId="0" fontId="143" fillId="0" borderId="395" xfId="4" applyFont="1" applyBorder="1" applyAlignment="1" applyProtection="1">
      <alignment horizontal="center" vertical="center"/>
      <protection locked="0"/>
    </xf>
    <xf numFmtId="0" fontId="143" fillId="0" borderId="464" xfId="4" applyFont="1" applyBorder="1" applyAlignment="1" applyProtection="1">
      <alignment horizontal="center" vertical="center"/>
      <protection locked="0"/>
    </xf>
    <xf numFmtId="0" fontId="7" fillId="4" borderId="0" xfId="4" applyFont="1" applyFill="1" applyAlignment="1">
      <alignment horizontal="right"/>
    </xf>
    <xf numFmtId="0" fontId="89" fillId="0" borderId="395" xfId="4" applyFont="1" applyBorder="1" applyAlignment="1">
      <alignment horizontal="center" vertical="center"/>
    </xf>
    <xf numFmtId="0" fontId="3" fillId="13" borderId="160" xfId="4" applyFont="1" applyFill="1" applyBorder="1" applyAlignment="1">
      <alignment horizontal="left" vertical="center"/>
    </xf>
    <xf numFmtId="0" fontId="3" fillId="13" borderId="161" xfId="4" applyFont="1" applyFill="1" applyBorder="1" applyAlignment="1">
      <alignment horizontal="left" vertical="center"/>
    </xf>
    <xf numFmtId="0" fontId="3" fillId="13" borderId="468" xfId="4" applyFont="1" applyFill="1" applyBorder="1" applyAlignment="1">
      <alignment horizontal="left" vertical="center"/>
    </xf>
    <xf numFmtId="0" fontId="3" fillId="4" borderId="160" xfId="4" applyFont="1" applyFill="1" applyBorder="1" applyAlignment="1">
      <alignment horizontal="center" vertical="center"/>
    </xf>
    <xf numFmtId="0" fontId="3" fillId="4" borderId="468" xfId="4" applyFont="1" applyFill="1" applyBorder="1" applyAlignment="1">
      <alignment horizontal="center" vertical="center"/>
    </xf>
    <xf numFmtId="0" fontId="3" fillId="4" borderId="469" xfId="4" applyFont="1" applyFill="1" applyBorder="1" applyAlignment="1">
      <alignment horizontal="center" vertical="center"/>
    </xf>
    <xf numFmtId="0" fontId="3" fillId="4" borderId="471" xfId="4" applyFont="1" applyFill="1" applyBorder="1" applyAlignment="1">
      <alignment horizontal="center" vertical="center"/>
    </xf>
    <xf numFmtId="0" fontId="11" fillId="13" borderId="469" xfId="4" applyFont="1" applyFill="1" applyBorder="1" applyAlignment="1">
      <alignment horizontal="left" vertical="center"/>
    </xf>
    <xf numFmtId="0" fontId="11" fillId="13" borderId="470" xfId="4" applyFont="1" applyFill="1" applyBorder="1" applyAlignment="1">
      <alignment horizontal="left" vertical="center"/>
    </xf>
    <xf numFmtId="0" fontId="11" fillId="13" borderId="471" xfId="4" applyFont="1" applyFill="1" applyBorder="1" applyAlignment="1">
      <alignment horizontal="left" vertical="center"/>
    </xf>
    <xf numFmtId="0" fontId="7" fillId="0" borderId="1" xfId="4" applyFont="1" applyBorder="1" applyAlignment="1">
      <alignment horizontal="center" vertical="center"/>
    </xf>
    <xf numFmtId="0" fontId="143" fillId="0" borderId="462" xfId="4" applyFont="1" applyBorder="1" applyAlignment="1" applyProtection="1">
      <alignment horizontal="center" vertical="center"/>
      <protection locked="0"/>
    </xf>
    <xf numFmtId="0" fontId="143" fillId="0" borderId="463" xfId="4" applyFont="1" applyBorder="1" applyAlignment="1" applyProtection="1">
      <alignment horizontal="center" vertical="center"/>
      <protection locked="0"/>
    </xf>
    <xf numFmtId="49" fontId="7" fillId="0" borderId="322" xfId="31" applyNumberFormat="1" applyFont="1" applyBorder="1" applyAlignment="1">
      <alignment horizontal="center" vertical="center"/>
    </xf>
    <xf numFmtId="0" fontId="5" fillId="0" borderId="391" xfId="4" applyFont="1" applyBorder="1" applyAlignment="1">
      <alignment horizontal="center" vertical="center"/>
    </xf>
    <xf numFmtId="0" fontId="5" fillId="0" borderId="392" xfId="4" applyFont="1" applyBorder="1" applyAlignment="1">
      <alignment horizontal="center" vertical="center"/>
    </xf>
    <xf numFmtId="0" fontId="5" fillId="0" borderId="393" xfId="4" applyFont="1" applyBorder="1" applyAlignment="1">
      <alignment horizontal="center" vertical="center"/>
    </xf>
    <xf numFmtId="0" fontId="5" fillId="0" borderId="441" xfId="4" applyFont="1" applyBorder="1" applyAlignment="1">
      <alignment horizontal="center" vertical="center"/>
    </xf>
    <xf numFmtId="0" fontId="5" fillId="0" borderId="439" xfId="4" applyFont="1" applyBorder="1" applyAlignment="1">
      <alignment horizontal="center" vertical="center"/>
    </xf>
    <xf numFmtId="0" fontId="5" fillId="0" borderId="440" xfId="4" applyFont="1" applyBorder="1" applyAlignment="1">
      <alignment horizontal="center" vertical="center"/>
    </xf>
    <xf numFmtId="0" fontId="7" fillId="12" borderId="0" xfId="4" applyFont="1" applyFill="1" applyAlignment="1">
      <alignment horizontal="center" vertical="center" wrapText="1"/>
    </xf>
    <xf numFmtId="49" fontId="7" fillId="0" borderId="0" xfId="30" applyNumberFormat="1" applyFont="1" applyAlignment="1">
      <alignment horizontal="left"/>
    </xf>
    <xf numFmtId="0" fontId="7" fillId="0" borderId="2" xfId="31" quotePrefix="1" applyFont="1" applyBorder="1" applyAlignment="1">
      <alignment horizontal="center" vertical="center"/>
    </xf>
    <xf numFmtId="0" fontId="7" fillId="0" borderId="2" xfId="31" applyFont="1" applyBorder="1" applyAlignment="1">
      <alignment horizontal="center" vertical="center"/>
    </xf>
    <xf numFmtId="0" fontId="89" fillId="0" borderId="395" xfId="4" applyFont="1" applyBorder="1" applyAlignment="1" applyProtection="1">
      <alignment horizontal="center" vertical="center"/>
      <protection locked="0"/>
    </xf>
    <xf numFmtId="49" fontId="7" fillId="0" borderId="0" xfId="30" applyNumberFormat="1" applyFont="1" applyAlignment="1">
      <alignment horizontal="center"/>
    </xf>
    <xf numFmtId="0" fontId="9" fillId="12" borderId="160" xfId="4" applyFont="1" applyFill="1" applyBorder="1" applyAlignment="1">
      <alignment horizontal="center" vertical="center"/>
    </xf>
    <xf numFmtId="0" fontId="9" fillId="12" borderId="161" xfId="4" applyFont="1" applyFill="1" applyBorder="1" applyAlignment="1">
      <alignment horizontal="center" vertical="center"/>
    </xf>
    <xf numFmtId="0" fontId="9" fillId="12" borderId="468" xfId="4" applyFont="1" applyFill="1" applyBorder="1" applyAlignment="1">
      <alignment horizontal="center" vertical="center"/>
    </xf>
    <xf numFmtId="0" fontId="9" fillId="12" borderId="469" xfId="4" applyFont="1" applyFill="1" applyBorder="1" applyAlignment="1">
      <alignment horizontal="center" vertical="center"/>
    </xf>
    <xf numFmtId="0" fontId="9" fillId="12" borderId="470" xfId="4" applyFont="1" applyFill="1" applyBorder="1" applyAlignment="1">
      <alignment horizontal="center" vertical="center"/>
    </xf>
    <xf numFmtId="0" fontId="9" fillId="12" borderId="471" xfId="4" applyFont="1" applyFill="1" applyBorder="1" applyAlignment="1">
      <alignment horizontal="center" vertical="center"/>
    </xf>
    <xf numFmtId="0" fontId="10" fillId="4" borderId="160" xfId="4" applyFont="1" applyFill="1" applyBorder="1" applyAlignment="1">
      <alignment horizontal="center" vertical="center"/>
    </xf>
    <xf numFmtId="0" fontId="10" fillId="4" borderId="469" xfId="4" applyFont="1" applyFill="1" applyBorder="1" applyAlignment="1">
      <alignment horizontal="center" vertical="center"/>
    </xf>
    <xf numFmtId="0" fontId="3" fillId="12" borderId="160" xfId="4" applyFont="1" applyFill="1" applyBorder="1" applyAlignment="1">
      <alignment horizontal="left" vertical="center"/>
    </xf>
    <xf numFmtId="0" fontId="3" fillId="12" borderId="161" xfId="4" applyFont="1" applyFill="1" applyBorder="1" applyAlignment="1">
      <alignment horizontal="left" vertical="center"/>
    </xf>
    <xf numFmtId="0" fontId="3" fillId="12" borderId="468" xfId="4" applyFont="1" applyFill="1" applyBorder="1" applyAlignment="1">
      <alignment horizontal="left" vertical="center"/>
    </xf>
    <xf numFmtId="0" fontId="11" fillId="12" borderId="469" xfId="4" applyFont="1" applyFill="1" applyBorder="1" applyAlignment="1">
      <alignment horizontal="left" vertical="center"/>
    </xf>
    <xf numFmtId="0" fontId="11" fillId="12" borderId="470" xfId="4" applyFont="1" applyFill="1" applyBorder="1" applyAlignment="1">
      <alignment horizontal="left" vertical="center"/>
    </xf>
    <xf numFmtId="0" fontId="11" fillId="12" borderId="471" xfId="4" applyFont="1" applyFill="1" applyBorder="1" applyAlignment="1">
      <alignment horizontal="left" vertical="center"/>
    </xf>
    <xf numFmtId="49" fontId="7" fillId="0" borderId="0" xfId="30" applyNumberFormat="1" applyFont="1" applyAlignment="1">
      <alignment horizontal="center" vertical="top"/>
    </xf>
    <xf numFmtId="49" fontId="7" fillId="0" borderId="0" xfId="30" applyNumberFormat="1" applyFont="1" applyAlignment="1">
      <alignment horizontal="left" vertical="top"/>
    </xf>
    <xf numFmtId="0" fontId="7" fillId="0" borderId="0" xfId="4" applyFont="1" applyAlignment="1">
      <alignment horizontal="left" vertical="top" wrapText="1"/>
    </xf>
    <xf numFmtId="0" fontId="7" fillId="0" borderId="2" xfId="30" applyFont="1" applyBorder="1" applyAlignment="1">
      <alignment horizontal="center" vertical="center"/>
    </xf>
    <xf numFmtId="0" fontId="144" fillId="0" borderId="395" xfId="4" applyFont="1" applyBorder="1" applyAlignment="1" applyProtection="1">
      <alignment horizontal="center" vertical="center"/>
      <protection locked="0"/>
    </xf>
    <xf numFmtId="0" fontId="144" fillId="0" borderId="464" xfId="4" applyFont="1" applyBorder="1" applyAlignment="1" applyProtection="1">
      <alignment horizontal="center" vertical="center"/>
      <protection locked="0"/>
    </xf>
    <xf numFmtId="0" fontId="7" fillId="0" borderId="322" xfId="30" applyFont="1" applyBorder="1" applyAlignment="1">
      <alignment horizontal="center" vertical="center"/>
    </xf>
    <xf numFmtId="0" fontId="7" fillId="0" borderId="0" xfId="30" applyFont="1" applyAlignment="1">
      <alignment horizontal="center" vertical="center"/>
    </xf>
    <xf numFmtId="0" fontId="7" fillId="0" borderId="141" xfId="4" applyFont="1" applyBorder="1" applyAlignment="1">
      <alignment horizontal="center"/>
    </xf>
    <xf numFmtId="0" fontId="7" fillId="0" borderId="0" xfId="30" applyFont="1" applyAlignment="1">
      <alignment horizontal="right" wrapText="1"/>
    </xf>
    <xf numFmtId="49" fontId="7" fillId="0" borderId="0" xfId="30" applyNumberFormat="1" applyFont="1" applyAlignment="1">
      <alignment horizontal="center" vertical="center"/>
    </xf>
    <xf numFmtId="0" fontId="7" fillId="0" borderId="439" xfId="30" applyFont="1" applyBorder="1" applyAlignment="1">
      <alignment horizontal="right"/>
    </xf>
    <xf numFmtId="0" fontId="7" fillId="0" borderId="0" xfId="31" applyFont="1" applyAlignment="1">
      <alignment horizontal="left" vertical="center"/>
    </xf>
    <xf numFmtId="49" fontId="7" fillId="0" borderId="322" xfId="31" applyNumberFormat="1" applyFont="1" applyBorder="1" applyAlignment="1">
      <alignment horizontal="center" vertical="center" wrapText="1"/>
    </xf>
    <xf numFmtId="0" fontId="28" fillId="0" borderId="391" xfId="30" applyFont="1" applyBorder="1" applyAlignment="1">
      <alignment horizontal="center" vertical="center" wrapText="1"/>
    </xf>
    <xf numFmtId="0" fontId="28" fillId="0" borderId="392" xfId="30" applyFont="1" applyBorder="1" applyAlignment="1">
      <alignment horizontal="center" vertical="center" wrapText="1"/>
    </xf>
    <xf numFmtId="0" fontId="28" fillId="0" borderId="393" xfId="30" applyFont="1" applyBorder="1" applyAlignment="1">
      <alignment horizontal="center" vertical="center" wrapText="1"/>
    </xf>
    <xf numFmtId="0" fontId="28" fillId="0" borderId="441" xfId="30" applyFont="1" applyBorder="1" applyAlignment="1">
      <alignment horizontal="center" vertical="center" wrapText="1"/>
    </xf>
    <xf numFmtId="0" fontId="28" fillId="0" borderId="439" xfId="30" applyFont="1" applyBorder="1" applyAlignment="1">
      <alignment horizontal="center" vertical="center" wrapText="1"/>
    </xf>
    <xf numFmtId="0" fontId="28" fillId="0" borderId="440" xfId="30" applyFont="1" applyBorder="1" applyAlignment="1">
      <alignment horizontal="center" vertical="center" wrapText="1"/>
    </xf>
    <xf numFmtId="0" fontId="28" fillId="0" borderId="391" xfId="30" applyFont="1" applyBorder="1" applyAlignment="1">
      <alignment horizontal="center" vertical="center"/>
    </xf>
    <xf numFmtId="0" fontId="28" fillId="0" borderId="392" xfId="30" applyFont="1" applyBorder="1" applyAlignment="1">
      <alignment horizontal="center" vertical="center"/>
    </xf>
    <xf numFmtId="0" fontId="28" fillId="0" borderId="393" xfId="30" applyFont="1" applyBorder="1" applyAlignment="1">
      <alignment horizontal="center" vertical="center"/>
    </xf>
    <xf numFmtId="0" fontId="28" fillId="0" borderId="441" xfId="30" applyFont="1" applyBorder="1" applyAlignment="1">
      <alignment horizontal="center" vertical="center"/>
    </xf>
    <xf numFmtId="0" fontId="28" fillId="0" borderId="439" xfId="30" applyFont="1" applyBorder="1" applyAlignment="1">
      <alignment horizontal="center" vertical="center"/>
    </xf>
    <xf numFmtId="0" fontId="28" fillId="0" borderId="440" xfId="30" applyFont="1" applyBorder="1" applyAlignment="1">
      <alignment horizontal="center" vertical="center"/>
    </xf>
    <xf numFmtId="0" fontId="7" fillId="3" borderId="439" xfId="30" applyFont="1" applyFill="1" applyBorder="1" applyAlignment="1">
      <alignment horizontal="right" vertical="top"/>
    </xf>
    <xf numFmtId="0" fontId="7" fillId="0" borderId="439" xfId="30" quotePrefix="1" applyFont="1" applyBorder="1" applyAlignment="1">
      <alignment horizontal="right" vertical="center"/>
    </xf>
    <xf numFmtId="0" fontId="7" fillId="0" borderId="439" xfId="30" applyFont="1" applyBorder="1" applyAlignment="1">
      <alignment horizontal="right" vertical="center"/>
    </xf>
    <xf numFmtId="0" fontId="6" fillId="0" borderId="43" xfId="4" applyFont="1" applyBorder="1" applyAlignment="1">
      <alignment horizontal="center"/>
    </xf>
    <xf numFmtId="0" fontId="6" fillId="0" borderId="391" xfId="30" applyFont="1" applyBorder="1" applyAlignment="1">
      <alignment horizontal="left" vertical="center"/>
    </xf>
    <xf numFmtId="0" fontId="6" fillId="0" borderId="392" xfId="30" applyFont="1" applyBorder="1" applyAlignment="1">
      <alignment horizontal="left" vertical="center"/>
    </xf>
    <xf numFmtId="0" fontId="6" fillId="0" borderId="393" xfId="30" applyFont="1" applyBorder="1" applyAlignment="1">
      <alignment horizontal="left" vertical="center"/>
    </xf>
    <xf numFmtId="0" fontId="6" fillId="0" borderId="441" xfId="30" applyFont="1" applyBorder="1" applyAlignment="1">
      <alignment horizontal="left" vertical="center"/>
    </xf>
    <xf numFmtId="0" fontId="6" fillId="0" borderId="439" xfId="30" applyFont="1" applyBorder="1" applyAlignment="1">
      <alignment horizontal="left" vertical="center"/>
    </xf>
    <xf numFmtId="0" fontId="6" fillId="0" borderId="440" xfId="30" applyFont="1" applyBorder="1" applyAlignment="1">
      <alignment horizontal="left" vertical="center"/>
    </xf>
    <xf numFmtId="49" fontId="7" fillId="0" borderId="0" xfId="30" applyNumberFormat="1" applyFont="1" applyAlignment="1">
      <alignment horizontal="left" vertical="center"/>
    </xf>
    <xf numFmtId="0" fontId="143" fillId="0" borderId="476" xfId="4" applyFont="1" applyBorder="1" applyAlignment="1" applyProtection="1">
      <alignment horizontal="center" vertical="center"/>
      <protection locked="0"/>
    </xf>
    <xf numFmtId="0" fontId="6" fillId="0" borderId="0" xfId="25" applyFont="1" applyAlignment="1">
      <alignment horizontal="left"/>
    </xf>
    <xf numFmtId="0" fontId="6" fillId="0" borderId="376" xfId="25" applyFont="1" applyBorder="1" applyAlignment="1">
      <alignment horizontal="left"/>
    </xf>
    <xf numFmtId="0" fontId="7" fillId="0" borderId="322" xfId="25" applyFont="1" applyBorder="1" applyAlignment="1">
      <alignment horizontal="center" vertical="center"/>
    </xf>
    <xf numFmtId="0" fontId="7" fillId="0" borderId="0" xfId="25" applyFont="1" applyAlignment="1">
      <alignment horizontal="center" vertical="center"/>
    </xf>
    <xf numFmtId="0" fontId="4" fillId="12" borderId="162" xfId="4" applyFont="1" applyFill="1" applyBorder="1" applyAlignment="1">
      <alignment horizontal="center"/>
    </xf>
    <xf numFmtId="0" fontId="4" fillId="12" borderId="0" xfId="4" applyFont="1" applyFill="1" applyAlignment="1">
      <alignment horizontal="center"/>
    </xf>
    <xf numFmtId="0" fontId="4" fillId="12" borderId="472" xfId="4" applyFont="1" applyFill="1" applyBorder="1" applyAlignment="1">
      <alignment horizontal="center"/>
    </xf>
    <xf numFmtId="0" fontId="23" fillId="12" borderId="162" xfId="4" applyFont="1" applyFill="1" applyBorder="1" applyAlignment="1">
      <alignment horizontal="center"/>
    </xf>
    <xf numFmtId="0" fontId="23" fillId="12" borderId="0" xfId="4" applyFont="1" applyFill="1" applyAlignment="1">
      <alignment horizontal="center"/>
    </xf>
    <xf numFmtId="0" fontId="23" fillId="12" borderId="472" xfId="4" applyFont="1" applyFill="1" applyBorder="1" applyAlignment="1">
      <alignment horizontal="center"/>
    </xf>
    <xf numFmtId="0" fontId="7" fillId="12" borderId="0" xfId="4" applyFont="1" applyFill="1" applyAlignment="1">
      <alignment horizontal="right" vertical="center"/>
    </xf>
    <xf numFmtId="0" fontId="7" fillId="12" borderId="162" xfId="4" quotePrefix="1" applyFont="1" applyFill="1" applyBorder="1" applyAlignment="1">
      <alignment horizontal="center" vertical="center"/>
    </xf>
    <xf numFmtId="0" fontId="7" fillId="12" borderId="162" xfId="4" applyFont="1" applyFill="1" applyBorder="1" applyAlignment="1">
      <alignment horizontal="center" vertical="center"/>
    </xf>
    <xf numFmtId="49" fontId="87" fillId="3" borderId="160" xfId="4" quotePrefix="1" applyNumberFormat="1" applyFont="1" applyFill="1" applyBorder="1" applyAlignment="1">
      <alignment horizontal="center" vertical="center"/>
    </xf>
    <xf numFmtId="49" fontId="87" fillId="3" borderId="161" xfId="4" quotePrefix="1" applyNumberFormat="1" applyFont="1" applyFill="1" applyBorder="1" applyAlignment="1">
      <alignment horizontal="center" vertical="center"/>
    </xf>
    <xf numFmtId="49" fontId="87" fillId="3" borderId="468" xfId="4" quotePrefix="1" applyNumberFormat="1" applyFont="1" applyFill="1" applyBorder="1" applyAlignment="1">
      <alignment horizontal="center" vertical="center"/>
    </xf>
    <xf numFmtId="49" fontId="87" fillId="3" borderId="469" xfId="4" quotePrefix="1" applyNumberFormat="1" applyFont="1" applyFill="1" applyBorder="1" applyAlignment="1">
      <alignment horizontal="center" vertical="center"/>
    </xf>
    <xf numFmtId="49" fontId="87" fillId="3" borderId="470" xfId="4" quotePrefix="1" applyNumberFormat="1" applyFont="1" applyFill="1" applyBorder="1" applyAlignment="1">
      <alignment horizontal="center" vertical="center"/>
    </xf>
    <xf numFmtId="49" fontId="87" fillId="3" borderId="471" xfId="4" quotePrefix="1" applyNumberFormat="1" applyFont="1" applyFill="1" applyBorder="1" applyAlignment="1">
      <alignment horizontal="center" vertical="center"/>
    </xf>
    <xf numFmtId="0" fontId="7" fillId="0" borderId="0" xfId="26" applyFont="1" applyAlignment="1">
      <alignment horizontal="center" vertical="center"/>
    </xf>
    <xf numFmtId="0" fontId="5" fillId="0" borderId="475" xfId="4" applyFont="1" applyBorder="1" applyAlignment="1">
      <alignment horizontal="center" vertical="center"/>
    </xf>
    <xf numFmtId="0" fontId="5" fillId="0" borderId="465" xfId="4" applyFont="1" applyBorder="1" applyAlignment="1">
      <alignment horizontal="center" vertical="center"/>
    </xf>
    <xf numFmtId="3" fontId="62" fillId="0" borderId="475" xfId="4" applyNumberFormat="1" applyFont="1" applyBorder="1" applyAlignment="1">
      <alignment horizontal="center" vertical="center"/>
    </xf>
    <xf numFmtId="3" fontId="62" fillId="0" borderId="392" xfId="4" applyNumberFormat="1" applyFont="1" applyBorder="1" applyAlignment="1">
      <alignment horizontal="center" vertical="center"/>
    </xf>
    <xf numFmtId="3" fontId="62" fillId="0" borderId="393" xfId="4" applyNumberFormat="1" applyFont="1" applyBorder="1" applyAlignment="1">
      <alignment horizontal="center" vertical="center"/>
    </xf>
    <xf numFmtId="3" fontId="62" fillId="0" borderId="465" xfId="4" applyNumberFormat="1" applyFont="1" applyBorder="1" applyAlignment="1">
      <alignment horizontal="center" vertical="center"/>
    </xf>
    <xf numFmtId="3" fontId="62" fillId="0" borderId="439" xfId="4" applyNumberFormat="1" applyFont="1" applyBorder="1" applyAlignment="1">
      <alignment horizontal="center" vertical="center"/>
    </xf>
    <xf numFmtId="3" fontId="62" fillId="0" borderId="440" xfId="4" applyNumberFormat="1" applyFont="1" applyBorder="1" applyAlignment="1">
      <alignment horizontal="center" vertical="center"/>
    </xf>
    <xf numFmtId="0" fontId="7" fillId="0" borderId="0" xfId="4" applyFont="1" applyAlignment="1">
      <alignment horizontal="center" vertical="top"/>
    </xf>
    <xf numFmtId="0" fontId="7" fillId="0" borderId="13" xfId="4" quotePrefix="1" applyFont="1" applyBorder="1" applyAlignment="1">
      <alignment horizontal="center" vertical="center"/>
    </xf>
    <xf numFmtId="0" fontId="7" fillId="0" borderId="322" xfId="4" applyFont="1" applyBorder="1" applyAlignment="1">
      <alignment horizontal="left" vertical="center"/>
    </xf>
    <xf numFmtId="0" fontId="7" fillId="0" borderId="0" xfId="25" applyFont="1" applyAlignment="1">
      <alignment horizontal="center"/>
    </xf>
    <xf numFmtId="0" fontId="6" fillId="0" borderId="323" xfId="4" applyFont="1" applyBorder="1" applyAlignment="1">
      <alignment horizontal="left" vertical="center"/>
    </xf>
    <xf numFmtId="0" fontId="7" fillId="0" borderId="0" xfId="4" applyFont="1" applyAlignment="1" applyProtection="1">
      <alignment horizontal="center" vertical="center" wrapText="1"/>
      <protection locked="0"/>
    </xf>
    <xf numFmtId="0" fontId="7" fillId="0" borderId="0" xfId="25" applyFont="1" applyAlignment="1">
      <alignment horizontal="right"/>
    </xf>
    <xf numFmtId="0" fontId="5" fillId="0" borderId="0" xfId="4" applyFont="1" applyAlignment="1">
      <alignment horizontal="left" vertical="center"/>
    </xf>
    <xf numFmtId="0" fontId="5" fillId="0" borderId="376" xfId="4" applyFont="1" applyBorder="1" applyAlignment="1">
      <alignment horizontal="left" vertical="center"/>
    </xf>
    <xf numFmtId="0" fontId="9" fillId="0" borderId="475" xfId="4" applyFont="1" applyBorder="1" applyAlignment="1">
      <alignment horizontal="center" vertical="center"/>
    </xf>
    <xf numFmtId="0" fontId="9" fillId="0" borderId="393" xfId="4" applyFont="1" applyBorder="1" applyAlignment="1">
      <alignment horizontal="center" vertical="center"/>
    </xf>
    <xf numFmtId="0" fontId="9" fillId="0" borderId="465" xfId="4" applyFont="1" applyBorder="1" applyAlignment="1">
      <alignment horizontal="center" vertical="center"/>
    </xf>
    <xf numFmtId="0" fontId="9" fillId="0" borderId="440" xfId="4" applyFont="1" applyBorder="1" applyAlignment="1">
      <alignment horizontal="center" vertical="center"/>
    </xf>
    <xf numFmtId="0" fontId="28" fillId="0" borderId="475" xfId="4" applyFont="1" applyBorder="1" applyAlignment="1">
      <alignment horizontal="center" vertical="center"/>
    </xf>
    <xf numFmtId="0" fontId="28" fillId="0" borderId="392" xfId="4" applyFont="1" applyBorder="1" applyAlignment="1">
      <alignment horizontal="center" vertical="center"/>
    </xf>
    <xf numFmtId="0" fontId="28" fillId="0" borderId="393" xfId="4" applyFont="1" applyBorder="1" applyAlignment="1">
      <alignment horizontal="center" vertical="center"/>
    </xf>
    <xf numFmtId="0" fontId="28" fillId="0" borderId="465" xfId="4" applyFont="1" applyBorder="1" applyAlignment="1">
      <alignment horizontal="center" vertical="center"/>
    </xf>
    <xf numFmtId="0" fontId="28" fillId="0" borderId="439" xfId="4" applyFont="1" applyBorder="1" applyAlignment="1">
      <alignment horizontal="center" vertical="center"/>
    </xf>
    <xf numFmtId="0" fontId="28" fillId="0" borderId="440" xfId="4" applyFont="1" applyBorder="1" applyAlignment="1">
      <alignment horizontal="center" vertical="center"/>
    </xf>
    <xf numFmtId="0" fontId="5" fillId="0" borderId="289" xfId="4" applyFont="1" applyBorder="1" applyAlignment="1">
      <alignment horizontal="left" vertical="center"/>
    </xf>
    <xf numFmtId="0" fontId="8" fillId="0" borderId="0" xfId="25" applyFont="1" applyAlignment="1">
      <alignment horizontal="center"/>
    </xf>
    <xf numFmtId="3" fontId="5" fillId="0" borderId="475" xfId="4" applyNumberFormat="1" applyFont="1" applyBorder="1" applyAlignment="1">
      <alignment horizontal="center" vertical="center"/>
    </xf>
    <xf numFmtId="3" fontId="5" fillId="0" borderId="392" xfId="4" applyNumberFormat="1" applyFont="1" applyBorder="1" applyAlignment="1">
      <alignment horizontal="center" vertical="center"/>
    </xf>
    <xf numFmtId="3" fontId="5" fillId="0" borderId="393" xfId="4" applyNumberFormat="1" applyFont="1" applyBorder="1" applyAlignment="1">
      <alignment horizontal="center" vertical="center"/>
    </xf>
    <xf numFmtId="3" fontId="5" fillId="0" borderId="465" xfId="4" applyNumberFormat="1" applyFont="1" applyBorder="1" applyAlignment="1">
      <alignment horizontal="center" vertical="center"/>
    </xf>
    <xf numFmtId="3" fontId="5" fillId="0" borderId="439" xfId="4" applyNumberFormat="1" applyFont="1" applyBorder="1" applyAlignment="1">
      <alignment horizontal="center" vertical="center"/>
    </xf>
    <xf numFmtId="3" fontId="5" fillId="0" borderId="440" xfId="4" applyNumberFormat="1" applyFont="1" applyBorder="1" applyAlignment="1">
      <alignment horizontal="center" vertical="center"/>
    </xf>
    <xf numFmtId="0" fontId="6" fillId="0" borderId="0" xfId="25" applyFont="1" applyAlignment="1">
      <alignment horizontal="center"/>
    </xf>
    <xf numFmtId="0" fontId="7" fillId="0" borderId="439" xfId="4" applyFont="1" applyBorder="1" applyAlignment="1">
      <alignment horizontal="right"/>
    </xf>
    <xf numFmtId="0" fontId="9" fillId="13" borderId="473" xfId="4" applyFont="1" applyFill="1" applyBorder="1" applyAlignment="1">
      <alignment horizontal="center" vertical="center"/>
    </xf>
    <xf numFmtId="0" fontId="9" fillId="13" borderId="474" xfId="4" applyFont="1" applyFill="1" applyBorder="1" applyAlignment="1">
      <alignment horizontal="center" vertical="center"/>
    </xf>
    <xf numFmtId="0" fontId="10" fillId="4" borderId="473" xfId="4" applyFont="1" applyFill="1" applyBorder="1" applyAlignment="1">
      <alignment horizontal="center" vertical="center"/>
    </xf>
    <xf numFmtId="0" fontId="10" fillId="4" borderId="474" xfId="4" applyFont="1" applyFill="1" applyBorder="1" applyAlignment="1">
      <alignment horizontal="center" vertical="center"/>
    </xf>
    <xf numFmtId="0" fontId="7" fillId="0" borderId="0" xfId="25" quotePrefix="1" applyFont="1" applyAlignment="1">
      <alignment horizontal="center" vertical="center"/>
    </xf>
    <xf numFmtId="0" fontId="5" fillId="0" borderId="475" xfId="25" applyFont="1" applyBorder="1" applyAlignment="1">
      <alignment horizontal="center" vertical="center"/>
    </xf>
    <xf numFmtId="0" fontId="5" fillId="0" borderId="392" xfId="25" applyFont="1" applyBorder="1" applyAlignment="1">
      <alignment horizontal="center" vertical="center"/>
    </xf>
    <xf numFmtId="0" fontId="5" fillId="0" borderId="393" xfId="25" applyFont="1" applyBorder="1" applyAlignment="1">
      <alignment horizontal="center" vertical="center"/>
    </xf>
    <xf numFmtId="0" fontId="5" fillId="0" borderId="465" xfId="25" applyFont="1" applyBorder="1" applyAlignment="1">
      <alignment horizontal="center" vertical="center"/>
    </xf>
    <xf numFmtId="0" fontId="5" fillId="0" borderId="439" xfId="25" applyFont="1" applyBorder="1" applyAlignment="1">
      <alignment horizontal="center" vertical="center"/>
    </xf>
    <xf numFmtId="0" fontId="5" fillId="0" borderId="440" xfId="25" applyFont="1" applyBorder="1" applyAlignment="1">
      <alignment horizontal="center" vertical="center"/>
    </xf>
    <xf numFmtId="0" fontId="4" fillId="0" borderId="0" xfId="4" applyFont="1" applyAlignment="1">
      <alignment horizontal="center" vertical="center"/>
    </xf>
    <xf numFmtId="0" fontId="62" fillId="0" borderId="0" xfId="4" applyAlignment="1">
      <alignment vertical="center"/>
    </xf>
    <xf numFmtId="0" fontId="7" fillId="0" borderId="439" xfId="26" applyFont="1" applyBorder="1" applyAlignment="1">
      <alignment horizontal="right" vertical="center"/>
    </xf>
    <xf numFmtId="0" fontId="6" fillId="0" borderId="322" xfId="25" applyFont="1" applyBorder="1" applyAlignment="1">
      <alignment horizontal="center" vertical="center"/>
    </xf>
    <xf numFmtId="0" fontId="41" fillId="0" borderId="13" xfId="4" quotePrefix="1" applyFont="1" applyBorder="1" applyAlignment="1">
      <alignment horizontal="center" vertical="center" readingOrder="2"/>
    </xf>
    <xf numFmtId="0" fontId="7" fillId="0" borderId="13" xfId="26" quotePrefix="1" applyFont="1" applyBorder="1" applyAlignment="1">
      <alignment horizontal="center" vertical="center"/>
    </xf>
    <xf numFmtId="4" fontId="62" fillId="0" borderId="475" xfId="4" applyNumberFormat="1" applyFont="1" applyBorder="1" applyAlignment="1">
      <alignment horizontal="center" vertical="center"/>
    </xf>
    <xf numFmtId="4" fontId="62" fillId="0" borderId="392" xfId="4" applyNumberFormat="1" applyFont="1" applyBorder="1" applyAlignment="1">
      <alignment horizontal="center" vertical="center"/>
    </xf>
    <xf numFmtId="4" fontId="62" fillId="0" borderId="393" xfId="4" applyNumberFormat="1" applyFont="1" applyBorder="1" applyAlignment="1">
      <alignment horizontal="center" vertical="center"/>
    </xf>
    <xf numFmtId="4" fontId="62" fillId="0" borderId="465" xfId="4" applyNumberFormat="1" applyFont="1" applyBorder="1" applyAlignment="1">
      <alignment horizontal="center" vertical="center"/>
    </xf>
    <xf numFmtId="4" fontId="62" fillId="0" borderId="439" xfId="4" applyNumberFormat="1" applyFont="1" applyBorder="1" applyAlignment="1">
      <alignment horizontal="center" vertical="center"/>
    </xf>
    <xf numFmtId="4" fontId="62" fillId="0" borderId="440" xfId="4" applyNumberFormat="1" applyFont="1" applyBorder="1" applyAlignment="1">
      <alignment horizontal="center" vertical="center"/>
    </xf>
    <xf numFmtId="0" fontId="62" fillId="0" borderId="475" xfId="4" applyFont="1" applyBorder="1" applyAlignment="1" applyProtection="1">
      <alignment horizontal="center" vertical="center"/>
      <protection locked="0"/>
    </xf>
    <xf numFmtId="0" fontId="62" fillId="0" borderId="465" xfId="4" applyFont="1" applyBorder="1" applyAlignment="1" applyProtection="1">
      <alignment horizontal="center" vertical="center"/>
      <protection locked="0"/>
    </xf>
    <xf numFmtId="0" fontId="62" fillId="0" borderId="439" xfId="4" applyFont="1" applyBorder="1" applyAlignment="1" applyProtection="1">
      <alignment horizontal="center" vertical="center"/>
      <protection locked="0"/>
    </xf>
    <xf numFmtId="0" fontId="62" fillId="0" borderId="440" xfId="4" applyFont="1" applyBorder="1" applyAlignment="1" applyProtection="1">
      <alignment horizontal="center" vertical="center"/>
      <protection locked="0"/>
    </xf>
    <xf numFmtId="0" fontId="28" fillId="0" borderId="475" xfId="4" applyFont="1" applyBorder="1" applyAlignment="1" applyProtection="1">
      <alignment horizontal="center" vertical="center"/>
      <protection locked="0"/>
    </xf>
    <xf numFmtId="0" fontId="28" fillId="0" borderId="393" xfId="4" applyFont="1" applyBorder="1" applyAlignment="1" applyProtection="1">
      <alignment horizontal="center" vertical="center"/>
      <protection locked="0"/>
    </xf>
    <xf numFmtId="0" fontId="28" fillId="0" borderId="465" xfId="4" applyFont="1" applyBorder="1" applyAlignment="1" applyProtection="1">
      <alignment horizontal="center" vertical="center"/>
      <protection locked="0"/>
    </xf>
    <xf numFmtId="0" fontId="28" fillId="0" borderId="439" xfId="4" applyFont="1" applyBorder="1" applyAlignment="1" applyProtection="1">
      <alignment horizontal="center" vertical="center"/>
      <protection locked="0"/>
    </xf>
    <xf numFmtId="0" fontId="28" fillId="0" borderId="440" xfId="4" applyFont="1" applyBorder="1" applyAlignment="1" applyProtection="1">
      <alignment horizontal="center" vertical="center"/>
      <protection locked="0"/>
    </xf>
    <xf numFmtId="0" fontId="62" fillId="0" borderId="0" xfId="4" applyAlignment="1">
      <alignment horizontal="center" vertical="center"/>
    </xf>
    <xf numFmtId="3" fontId="17" fillId="0" borderId="0" xfId="4" applyNumberFormat="1" applyFont="1" applyAlignment="1">
      <alignment horizontal="center" vertical="center"/>
    </xf>
    <xf numFmtId="0" fontId="7" fillId="0" borderId="13" xfId="26" applyFont="1" applyBorder="1" applyAlignment="1">
      <alignment horizontal="center" vertical="center"/>
    </xf>
    <xf numFmtId="0" fontId="62" fillId="0" borderId="475" xfId="4" applyFont="1" applyBorder="1" applyAlignment="1">
      <alignment horizontal="center" vertical="center"/>
    </xf>
    <xf numFmtId="0" fontId="62" fillId="0" borderId="392" xfId="4" applyFont="1" applyBorder="1" applyAlignment="1">
      <alignment horizontal="center" vertical="center"/>
    </xf>
    <xf numFmtId="0" fontId="62" fillId="0" borderId="393" xfId="4" applyFont="1" applyBorder="1" applyAlignment="1">
      <alignment horizontal="center" vertical="center"/>
    </xf>
    <xf numFmtId="0" fontId="62" fillId="0" borderId="465" xfId="4" applyFont="1" applyBorder="1" applyAlignment="1">
      <alignment horizontal="center" vertical="center"/>
    </xf>
    <xf numFmtId="0" fontId="62" fillId="0" borderId="439" xfId="4" applyFont="1" applyBorder="1" applyAlignment="1">
      <alignment horizontal="center" vertical="center"/>
    </xf>
    <xf numFmtId="0" fontId="62" fillId="0" borderId="440" xfId="4" applyFont="1" applyBorder="1" applyAlignment="1">
      <alignment horizontal="center" vertical="center"/>
    </xf>
    <xf numFmtId="0" fontId="6" fillId="0" borderId="0" xfId="26" applyFont="1" applyAlignment="1">
      <alignment horizontal="left" vertical="center"/>
    </xf>
    <xf numFmtId="0" fontId="6" fillId="0" borderId="376" xfId="26" applyFont="1" applyBorder="1" applyAlignment="1">
      <alignment horizontal="left" vertical="center"/>
    </xf>
    <xf numFmtId="0" fontId="7" fillId="0" borderId="0" xfId="26" applyFont="1" applyAlignment="1">
      <alignment horizontal="right" vertical="center"/>
    </xf>
    <xf numFmtId="0" fontId="7" fillId="0" borderId="322" xfId="25" applyFont="1" applyBorder="1" applyAlignment="1">
      <alignment horizontal="left" vertical="center"/>
    </xf>
    <xf numFmtId="0" fontId="7" fillId="0" borderId="0" xfId="25" applyFont="1" applyAlignment="1">
      <alignment horizontal="left" vertical="center"/>
    </xf>
    <xf numFmtId="0" fontId="6" fillId="0" borderId="0" xfId="25" applyFont="1" applyAlignment="1">
      <alignment horizontal="left" vertical="center"/>
    </xf>
    <xf numFmtId="0" fontId="6" fillId="0" borderId="376" xfId="25" applyFont="1" applyBorder="1" applyAlignment="1">
      <alignment horizontal="left" vertical="center"/>
    </xf>
    <xf numFmtId="0" fontId="7" fillId="12" borderId="160" xfId="26" applyFont="1" applyFill="1" applyBorder="1" applyAlignment="1">
      <alignment horizontal="center" vertical="center"/>
    </xf>
    <xf numFmtId="0" fontId="7" fillId="12" borderId="161" xfId="26" applyFont="1" applyFill="1" applyBorder="1" applyAlignment="1">
      <alignment horizontal="center" vertical="center"/>
    </xf>
    <xf numFmtId="0" fontId="7" fillId="12" borderId="468" xfId="26" applyFont="1" applyFill="1" applyBorder="1" applyAlignment="1">
      <alignment horizontal="center" vertical="center"/>
    </xf>
    <xf numFmtId="0" fontId="8" fillId="12" borderId="469" xfId="26" applyFont="1" applyFill="1" applyBorder="1" applyAlignment="1">
      <alignment horizontal="center" vertical="center"/>
    </xf>
    <xf numFmtId="0" fontId="8" fillId="12" borderId="470" xfId="26" applyFont="1" applyFill="1" applyBorder="1" applyAlignment="1">
      <alignment horizontal="center" vertical="center"/>
    </xf>
    <xf numFmtId="0" fontId="8" fillId="12" borderId="471" xfId="26" applyFont="1" applyFill="1" applyBorder="1" applyAlignment="1">
      <alignment horizontal="center" vertical="center"/>
    </xf>
    <xf numFmtId="0" fontId="8" fillId="0" borderId="0" xfId="26" applyFont="1" applyAlignment="1">
      <alignment horizontal="center" vertical="center"/>
    </xf>
    <xf numFmtId="0" fontId="7" fillId="0" borderId="0" xfId="28" applyFont="1" applyAlignment="1">
      <alignment horizontal="center" vertical="center"/>
    </xf>
    <xf numFmtId="0" fontId="7" fillId="0" borderId="322" xfId="26" applyFont="1" applyBorder="1" applyAlignment="1">
      <alignment horizontal="center" vertical="center"/>
    </xf>
    <xf numFmtId="0" fontId="62" fillId="0" borderId="475" xfId="26" applyFont="1" applyBorder="1" applyAlignment="1">
      <alignment horizontal="center" vertical="center"/>
    </xf>
    <xf numFmtId="0" fontId="62" fillId="0" borderId="392" xfId="26" applyFont="1" applyBorder="1" applyAlignment="1">
      <alignment horizontal="center" vertical="center"/>
    </xf>
    <xf numFmtId="0" fontId="62" fillId="0" borderId="393" xfId="26" applyFont="1" applyBorder="1" applyAlignment="1">
      <alignment horizontal="center" vertical="center"/>
    </xf>
    <xf numFmtId="0" fontId="62" fillId="0" borderId="465" xfId="26" applyFont="1" applyBorder="1" applyAlignment="1">
      <alignment horizontal="center" vertical="center"/>
    </xf>
    <xf numFmtId="0" fontId="62" fillId="0" borderId="439" xfId="26" applyFont="1" applyBorder="1" applyAlignment="1">
      <alignment horizontal="center" vertical="center"/>
    </xf>
    <xf numFmtId="0" fontId="62" fillId="0" borderId="440" xfId="26" applyFont="1" applyBorder="1" applyAlignment="1">
      <alignment horizontal="center" vertical="center"/>
    </xf>
    <xf numFmtId="49" fontId="87" fillId="0" borderId="475" xfId="26" applyNumberFormat="1" applyFont="1" applyBorder="1" applyAlignment="1">
      <alignment horizontal="center" vertical="center"/>
    </xf>
    <xf numFmtId="49" fontId="87" fillId="0" borderId="392" xfId="26" applyNumberFormat="1" applyFont="1" applyBorder="1" applyAlignment="1">
      <alignment horizontal="center" vertical="center"/>
    </xf>
    <xf numFmtId="49" fontId="87" fillId="0" borderId="393" xfId="26" applyNumberFormat="1" applyFont="1" applyBorder="1" applyAlignment="1">
      <alignment horizontal="center" vertical="center"/>
    </xf>
    <xf numFmtId="49" fontId="87" fillId="0" borderId="465" xfId="26" applyNumberFormat="1" applyFont="1" applyBorder="1" applyAlignment="1">
      <alignment horizontal="center" vertical="center"/>
    </xf>
    <xf numFmtId="49" fontId="87" fillId="0" borderId="439" xfId="26" applyNumberFormat="1" applyFont="1" applyBorder="1" applyAlignment="1">
      <alignment horizontal="center" vertical="center"/>
    </xf>
    <xf numFmtId="49" fontId="87" fillId="0" borderId="440" xfId="26" applyNumberFormat="1" applyFont="1" applyBorder="1" applyAlignment="1">
      <alignment horizontal="center" vertical="center"/>
    </xf>
    <xf numFmtId="0" fontId="125" fillId="12" borderId="322" xfId="26" applyFont="1" applyFill="1" applyBorder="1" applyAlignment="1">
      <alignment horizontal="center"/>
    </xf>
    <xf numFmtId="0" fontId="125" fillId="12" borderId="0" xfId="26" applyFont="1" applyFill="1" applyAlignment="1">
      <alignment horizontal="center"/>
    </xf>
    <xf numFmtId="0" fontId="125" fillId="12" borderId="13" xfId="26" applyFont="1" applyFill="1" applyBorder="1" applyAlignment="1">
      <alignment horizontal="center"/>
    </xf>
    <xf numFmtId="0" fontId="7" fillId="0" borderId="322" xfId="26" applyFont="1" applyBorder="1" applyAlignment="1">
      <alignment horizontal="center"/>
    </xf>
    <xf numFmtId="0" fontId="7" fillId="0" borderId="0" xfId="26" applyFont="1" applyAlignment="1">
      <alignment horizontal="center"/>
    </xf>
    <xf numFmtId="0" fontId="7" fillId="0" borderId="13" xfId="26" applyFont="1" applyBorder="1" applyAlignment="1">
      <alignment horizontal="center"/>
    </xf>
    <xf numFmtId="0" fontId="8" fillId="12" borderId="465" xfId="26" applyFont="1" applyFill="1" applyBorder="1" applyAlignment="1">
      <alignment horizontal="center" vertical="top"/>
    </xf>
    <xf numFmtId="0" fontId="8" fillId="12" borderId="439" xfId="26" applyFont="1" applyFill="1" applyBorder="1" applyAlignment="1">
      <alignment horizontal="center" vertical="top"/>
    </xf>
    <xf numFmtId="0" fontId="8" fillId="12" borderId="440" xfId="26" applyFont="1" applyFill="1" applyBorder="1" applyAlignment="1">
      <alignment horizontal="center" vertical="top"/>
    </xf>
    <xf numFmtId="0" fontId="8" fillId="0" borderId="322" xfId="26" applyFont="1" applyBorder="1" applyAlignment="1">
      <alignment horizontal="center" vertical="center"/>
    </xf>
    <xf numFmtId="0" fontId="8" fillId="0" borderId="13" xfId="26" applyFont="1" applyBorder="1" applyAlignment="1">
      <alignment horizontal="center" vertical="center"/>
    </xf>
    <xf numFmtId="0" fontId="8" fillId="0" borderId="322" xfId="26" applyFont="1" applyBorder="1" applyAlignment="1">
      <alignment horizontal="center" vertical="top"/>
    </xf>
    <xf numFmtId="0" fontId="8" fillId="0" borderId="0" xfId="26" applyFont="1" applyAlignment="1">
      <alignment horizontal="center" vertical="top"/>
    </xf>
    <xf numFmtId="0" fontId="8" fillId="0" borderId="13" xfId="26" applyFont="1" applyBorder="1" applyAlignment="1">
      <alignment horizontal="center" vertical="top"/>
    </xf>
    <xf numFmtId="0" fontId="7" fillId="0" borderId="393" xfId="26" quotePrefix="1" applyFont="1" applyBorder="1" applyAlignment="1">
      <alignment horizontal="center" vertical="center"/>
    </xf>
    <xf numFmtId="0" fontId="7" fillId="0" borderId="440" xfId="26" quotePrefix="1" applyFont="1" applyBorder="1" applyAlignment="1">
      <alignment horizontal="center" vertical="center"/>
    </xf>
    <xf numFmtId="0" fontId="62" fillId="0" borderId="392" xfId="26" applyFont="1" applyBorder="1" applyAlignment="1">
      <alignment horizontal="left" vertical="center"/>
    </xf>
    <xf numFmtId="0" fontId="62" fillId="0" borderId="0" xfId="26" applyFont="1" applyAlignment="1">
      <alignment horizontal="left" vertical="center"/>
    </xf>
    <xf numFmtId="0" fontId="62" fillId="0" borderId="439" xfId="26" applyFont="1" applyBorder="1" applyAlignment="1">
      <alignment horizontal="left" vertical="center"/>
    </xf>
    <xf numFmtId="0" fontId="6" fillId="0" borderId="0" xfId="28" applyFont="1" applyAlignment="1">
      <alignment horizontal="left" vertical="center"/>
    </xf>
    <xf numFmtId="0" fontId="6" fillId="0" borderId="376" xfId="28" applyFont="1" applyBorder="1" applyAlignment="1">
      <alignment horizontal="left" vertical="center"/>
    </xf>
    <xf numFmtId="0" fontId="6" fillId="0" borderId="320" xfId="26" applyFont="1" applyBorder="1" applyAlignment="1">
      <alignment horizontal="center" vertical="center"/>
    </xf>
    <xf numFmtId="0" fontId="7" fillId="0" borderId="363" xfId="26" applyFont="1" applyBorder="1" applyAlignment="1">
      <alignment horizontal="center" vertical="center"/>
    </xf>
    <xf numFmtId="0" fontId="7" fillId="0" borderId="364" xfId="26" applyFont="1" applyBorder="1" applyAlignment="1">
      <alignment horizontal="center" vertical="center"/>
    </xf>
    <xf numFmtId="0" fontId="7" fillId="0" borderId="0" xfId="26" applyFont="1" applyAlignment="1">
      <alignment horizontal="left" vertical="center"/>
    </xf>
    <xf numFmtId="0" fontId="10" fillId="12" borderId="0" xfId="26" applyFont="1" applyFill="1" applyAlignment="1">
      <alignment horizontal="left" vertical="center"/>
    </xf>
    <xf numFmtId="0" fontId="145" fillId="19" borderId="361" xfId="0" applyFont="1" applyFill="1" applyBorder="1" applyAlignment="1">
      <alignment horizontal="center" vertical="center" wrapText="1"/>
    </xf>
    <xf numFmtId="0" fontId="146" fillId="19" borderId="361" xfId="0" applyFont="1" applyFill="1" applyBorder="1" applyAlignment="1">
      <alignment horizontal="center" vertical="center" wrapText="1"/>
    </xf>
    <xf numFmtId="3" fontId="147" fillId="0" borderId="361" xfId="0" applyNumberFormat="1" applyFont="1" applyBorder="1" applyAlignment="1">
      <alignment horizontal="center" vertical="center"/>
    </xf>
    <xf numFmtId="167" fontId="147" fillId="0" borderId="361" xfId="0" applyNumberFormat="1" applyFont="1" applyBorder="1" applyAlignment="1">
      <alignment horizontal="center" vertical="center"/>
    </xf>
    <xf numFmtId="0" fontId="147" fillId="0" borderId="361" xfId="0" applyFont="1" applyBorder="1" applyAlignment="1">
      <alignment horizontal="center" vertical="center"/>
    </xf>
    <xf numFmtId="0" fontId="85" fillId="3" borderId="498" xfId="11" applyFont="1" applyFill="1" applyBorder="1" applyAlignment="1">
      <alignment horizontal="left" vertical="center"/>
    </xf>
    <xf numFmtId="0" fontId="85" fillId="3" borderId="499" xfId="11" applyFont="1" applyFill="1" applyBorder="1" applyAlignment="1">
      <alignment horizontal="left" vertical="center"/>
    </xf>
    <xf numFmtId="0" fontId="147" fillId="0" borderId="361" xfId="0" applyFont="1" applyBorder="1" applyAlignment="1">
      <alignment horizontal="left" vertical="center"/>
    </xf>
  </cellXfs>
  <cellStyles count="32">
    <cellStyle name="Comma" xfId="1" builtinId="3"/>
    <cellStyle name="Comma 2" xfId="12" xr:uid="{00000000-0005-0000-0000-000001000000}"/>
    <cellStyle name="Comma 2 2" xfId="8" xr:uid="{00000000-0005-0000-0000-000002000000}"/>
    <cellStyle name="Hyperlink" xfId="2" builtinId="8"/>
    <cellStyle name="Hyperlink 2" xfId="13" xr:uid="{00000000-0005-0000-0000-000004000000}"/>
    <cellStyle name="Normal" xfId="0" builtinId="0"/>
    <cellStyle name="Normal - Style1" xfId="6" xr:uid="{00000000-0005-0000-0000-000006000000}"/>
    <cellStyle name="Normal - Style2" xfId="7" xr:uid="{00000000-0005-0000-0000-000007000000}"/>
    <cellStyle name="Normal - Style3" xfId="9" xr:uid="{00000000-0005-0000-0000-000008000000}"/>
    <cellStyle name="Normal - Style4" xfId="3" xr:uid="{00000000-0005-0000-0000-000009000000}"/>
    <cellStyle name="Normal - Style5" xfId="14" xr:uid="{00000000-0005-0000-0000-00000A000000}"/>
    <cellStyle name="Normal - Style6" xfId="15" xr:uid="{00000000-0005-0000-0000-00000B000000}"/>
    <cellStyle name="Normal - Style7" xfId="16" xr:uid="{00000000-0005-0000-0000-00000C000000}"/>
    <cellStyle name="Normal - Style8" xfId="10" xr:uid="{00000000-0005-0000-0000-00000D000000}"/>
    <cellStyle name="Normal 2" xfId="4" xr:uid="{00000000-0005-0000-0000-00000E000000}"/>
    <cellStyle name="Normal 2 2" xfId="18" xr:uid="{00000000-0005-0000-0000-00000F000000}"/>
    <cellStyle name="Normal 2_Copy of SSE2011-SAND29122010" xfId="17" xr:uid="{00000000-0005-0000-0000-000010000000}"/>
    <cellStyle name="Normal 3" xfId="5" xr:uid="{00000000-0005-0000-0000-000011000000}"/>
    <cellStyle name="Normal 3 2" xfId="19" xr:uid="{00000000-0005-0000-0000-000012000000}"/>
    <cellStyle name="Normal 3 2 2" xfId="20" xr:uid="{00000000-0005-0000-0000-000013000000}"/>
    <cellStyle name="Normal 3 2_Copy of SSE2011-SAND29122010" xfId="21" xr:uid="{00000000-0005-0000-0000-000014000000}"/>
    <cellStyle name="Normal 3_Copy of SSE2011-SAND29122010" xfId="22" xr:uid="{00000000-0005-0000-0000-000015000000}"/>
    <cellStyle name="Normal 4" xfId="23" xr:uid="{00000000-0005-0000-0000-000016000000}"/>
    <cellStyle name="Normal 5" xfId="24" xr:uid="{00000000-0005-0000-0000-000017000000}"/>
    <cellStyle name="Normal 720" xfId="29" xr:uid="{00000000-0005-0000-0000-000018000000}"/>
    <cellStyle name="Normal_A (2)_ajj 2" xfId="30" xr:uid="{071493BF-48CE-4C94-9B56-DE4B7347A541}"/>
    <cellStyle name="Normal_A_1 2" xfId="31" xr:uid="{10608DA0-F86E-47C8-A40A-4981A7E7715A}"/>
    <cellStyle name="Normal_akaun" xfId="25" xr:uid="{00000000-0005-0000-0000-00001B000000}"/>
    <cellStyle name="Normal_SoalanICT" xfId="28" xr:uid="{00000000-0005-0000-0000-00001C000000}"/>
    <cellStyle name="Normal_SSE BARU FRONT PAGE" xfId="11" xr:uid="{00000000-0005-0000-0000-00001D000000}"/>
    <cellStyle name="Normal_sse(2000)BAHAN(malay)" xfId="26" xr:uid="{00000000-0005-0000-0000-00001E000000}"/>
    <cellStyle name="Percent 2" xfId="27" xr:uid="{00000000-0005-0000-0000-00001F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FF9900"/>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52919</xdr:colOff>
      <xdr:row>57</xdr:row>
      <xdr:rowOff>21167</xdr:rowOff>
    </xdr:from>
    <xdr:to>
      <xdr:col>18</xdr:col>
      <xdr:colOff>74087</xdr:colOff>
      <xdr:row>59</xdr:row>
      <xdr:rowOff>21166</xdr:rowOff>
    </xdr:to>
    <xdr:sp macro="" textlink="">
      <xdr:nvSpPr>
        <xdr:cNvPr id="2" name="Rounded Rectangle 4">
          <a:extLst>
            <a:ext uri="{FF2B5EF4-FFF2-40B4-BE49-F238E27FC236}">
              <a16:creationId xmlns:a16="http://schemas.microsoft.com/office/drawing/2014/main" id="{00000000-0008-0000-0000-000002000000}"/>
            </a:ext>
          </a:extLst>
        </xdr:cNvPr>
        <xdr:cNvSpPr>
          <a:spLocks noChangeArrowheads="1"/>
        </xdr:cNvSpPr>
      </xdr:nvSpPr>
      <xdr:spPr>
        <a:xfrm>
          <a:off x="52919" y="7364942"/>
          <a:ext cx="3869268" cy="276224"/>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1</xdr:col>
      <xdr:colOff>2</xdr:colOff>
      <xdr:row>18</xdr:row>
      <xdr:rowOff>74084</xdr:rowOff>
    </xdr:from>
    <xdr:to>
      <xdr:col>2</xdr:col>
      <xdr:colOff>137585</xdr:colOff>
      <xdr:row>35</xdr:row>
      <xdr:rowOff>95250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a:xfrm>
          <a:off x="133352" y="2560109"/>
          <a:ext cx="309033" cy="2154766"/>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17</xdr:col>
      <xdr:colOff>16928</xdr:colOff>
      <xdr:row>1</xdr:row>
      <xdr:rowOff>31750</xdr:rowOff>
    </xdr:from>
    <xdr:to>
      <xdr:col>22</xdr:col>
      <xdr:colOff>74079</xdr:colOff>
      <xdr:row>5</xdr:row>
      <xdr:rowOff>124239</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655478" y="184150"/>
          <a:ext cx="857251" cy="730664"/>
        </a:xfrm>
        <a:prstGeom prst="rect">
          <a:avLst/>
        </a:prstGeom>
        <a:noFill/>
        <a:ln w="9525">
          <a:noFill/>
          <a:round/>
        </a:ln>
      </xdr:spPr>
    </xdr:pic>
    <xdr:clientData/>
  </xdr:twoCellAnchor>
  <xdr:twoCellAnchor>
    <xdr:from>
      <xdr:col>0</xdr:col>
      <xdr:colOff>95249</xdr:colOff>
      <xdr:row>36</xdr:row>
      <xdr:rowOff>88910</xdr:rowOff>
    </xdr:from>
    <xdr:to>
      <xdr:col>18</xdr:col>
      <xdr:colOff>123824</xdr:colOff>
      <xdr:row>40</xdr:row>
      <xdr:rowOff>116426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95249" y="4832360"/>
          <a:ext cx="3876675" cy="522816"/>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lengkapkan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xdr:txBody>
    </xdr:sp>
    <xdr:clientData/>
  </xdr:twoCellAnchor>
  <xdr:twoCellAnchor>
    <xdr:from>
      <xdr:col>0</xdr:col>
      <xdr:colOff>31751</xdr:colOff>
      <xdr:row>57</xdr:row>
      <xdr:rowOff>42333</xdr:rowOff>
    </xdr:from>
    <xdr:to>
      <xdr:col>37</xdr:col>
      <xdr:colOff>438978</xdr:colOff>
      <xdr:row>59</xdr:row>
      <xdr:rowOff>10582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1751" y="7386108"/>
          <a:ext cx="8160577" cy="244474"/>
        </a:xfrm>
        <a:prstGeom prst="rect">
          <a:avLst/>
        </a:prstGeom>
        <a:solidFill>
          <a:schemeClr val="accent4">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t>MAKLUMAN AM </a:t>
          </a:r>
          <a:r>
            <a:rPr lang="en-MY" sz="1000"/>
            <a:t>/ </a:t>
          </a:r>
          <a:r>
            <a:rPr lang="en-MY" sz="1000" i="1"/>
            <a:t>GENERAL INFORMATION</a:t>
          </a:r>
        </a:p>
      </xdr:txBody>
    </xdr:sp>
    <xdr:clientData/>
  </xdr:twoCellAnchor>
  <xdr:twoCellAnchor>
    <xdr:from>
      <xdr:col>0</xdr:col>
      <xdr:colOff>31610</xdr:colOff>
      <xdr:row>48</xdr:row>
      <xdr:rowOff>5374</xdr:rowOff>
    </xdr:from>
    <xdr:to>
      <xdr:col>18</xdr:col>
      <xdr:colOff>49696</xdr:colOff>
      <xdr:row>56</xdr:row>
      <xdr:rowOff>49692</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31610" y="6234724"/>
          <a:ext cx="3866186" cy="10349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Bagi sebarang pertanyaan, sila hubungi :</a:t>
          </a:r>
        </a:p>
        <a:p>
          <a:r>
            <a:rPr lang="en-MY" sz="800" i="1">
              <a:latin typeface="Arial" panose="020B0604020202020204" pitchFamily="7" charset="0"/>
              <a:cs typeface="Arial" panose="020B0604020202020204" pitchFamily="7" charset="0"/>
            </a:rPr>
            <a:t>For enquiries, please contact :</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Tel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Tel.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Email</a:t>
          </a:r>
          <a:r>
            <a:rPr lang="en-MY" sz="800">
              <a:latin typeface="Arial" panose="020B0604020202020204" pitchFamily="7" charset="0"/>
              <a:cs typeface="Arial" panose="020B0604020202020204" pitchFamily="7" charset="0"/>
            </a:rPr>
            <a:t>         :</a:t>
          </a:r>
        </a:p>
      </xdr:txBody>
    </xdr:sp>
    <xdr:clientData/>
  </xdr:twoCellAnchor>
  <xdr:twoCellAnchor>
    <xdr:from>
      <xdr:col>2</xdr:col>
      <xdr:colOff>169334</xdr:colOff>
      <xdr:row>34</xdr:row>
      <xdr:rowOff>21170</xdr:rowOff>
    </xdr:from>
    <xdr:to>
      <xdr:col>16</xdr:col>
      <xdr:colOff>169334</xdr:colOff>
      <xdr:row>36</xdr:row>
      <xdr:rowOff>105837</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a:xfrm>
          <a:off x="474134" y="4516970"/>
          <a:ext cx="3124200" cy="332317"/>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25</xdr:col>
      <xdr:colOff>124380</xdr:colOff>
      <xdr:row>29</xdr:row>
      <xdr:rowOff>10518</xdr:rowOff>
    </xdr:from>
    <xdr:to>
      <xdr:col>36</xdr:col>
      <xdr:colOff>197303</xdr:colOff>
      <xdr:row>31</xdr:row>
      <xdr:rowOff>18840</xdr:rowOff>
    </xdr:to>
    <xdr:sp macro="" textlink="">
      <xdr:nvSpPr>
        <xdr:cNvPr id="9" name="Rounded Rectangle 4">
          <a:extLst>
            <a:ext uri="{FF2B5EF4-FFF2-40B4-BE49-F238E27FC236}">
              <a16:creationId xmlns:a16="http://schemas.microsoft.com/office/drawing/2014/main" id="{00000000-0008-0000-0000-000009000000}"/>
            </a:ext>
          </a:extLst>
        </xdr:cNvPr>
        <xdr:cNvSpPr>
          <a:spLocks noChangeArrowheads="1"/>
        </xdr:cNvSpPr>
      </xdr:nvSpPr>
      <xdr:spPr>
        <a:xfrm>
          <a:off x="5261076" y="3602804"/>
          <a:ext cx="2671888" cy="389322"/>
        </a:xfrm>
        <a:prstGeom prst="roundRect">
          <a:avLst>
            <a:gd name="adj" fmla="val 9847"/>
          </a:avLst>
        </a:prstGeom>
        <a:solidFill>
          <a:sysClr val="window" lastClr="FFFFFF"/>
        </a:solidFill>
        <a:ln w="9360">
          <a:noFill/>
          <a:miter lim="800000"/>
        </a:ln>
      </xdr:spPr>
      <xdr:txBody>
        <a:bodyPr/>
        <a:lstStyle/>
        <a:p>
          <a:endParaRPr lang="en-MY"/>
        </a:p>
      </xdr:txBody>
    </xdr:sp>
    <xdr:clientData/>
  </xdr:twoCellAnchor>
  <xdr:twoCellAnchor>
    <xdr:from>
      <xdr:col>20</xdr:col>
      <xdr:colOff>84667</xdr:colOff>
      <xdr:row>28</xdr:row>
      <xdr:rowOff>66237</xdr:rowOff>
    </xdr:from>
    <xdr:to>
      <xdr:col>25</xdr:col>
      <xdr:colOff>66675</xdr:colOff>
      <xdr:row>30</xdr:row>
      <xdr:rowOff>171609</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161367" y="3571437"/>
          <a:ext cx="915458" cy="372072"/>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p>
      </xdr:txBody>
    </xdr:sp>
    <xdr:clientData/>
  </xdr:twoCellAnchor>
  <xdr:twoCellAnchor>
    <xdr:from>
      <xdr:col>20</xdr:col>
      <xdr:colOff>84665</xdr:colOff>
      <xdr:row>31</xdr:row>
      <xdr:rowOff>34017</xdr:rowOff>
    </xdr:from>
    <xdr:to>
      <xdr:col>25</xdr:col>
      <xdr:colOff>137584</xdr:colOff>
      <xdr:row>33</xdr:row>
      <xdr:rowOff>45980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4161365" y="3996417"/>
          <a:ext cx="986369" cy="354863"/>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84667</xdr:colOff>
      <xdr:row>33</xdr:row>
      <xdr:rowOff>88318</xdr:rowOff>
    </xdr:from>
    <xdr:to>
      <xdr:col>25</xdr:col>
      <xdr:colOff>31750</xdr:colOff>
      <xdr:row>36</xdr:row>
      <xdr:rowOff>891</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161367" y="4393618"/>
          <a:ext cx="880533" cy="350723"/>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137585</xdr:colOff>
      <xdr:row>33</xdr:row>
      <xdr:rowOff>141238</xdr:rowOff>
    </xdr:from>
    <xdr:to>
      <xdr:col>36</xdr:col>
      <xdr:colOff>210508</xdr:colOff>
      <xdr:row>35</xdr:row>
      <xdr:rowOff>114550</xdr:rowOff>
    </xdr:to>
    <xdr:sp macro="" textlink="">
      <xdr:nvSpPr>
        <xdr:cNvPr id="13" name="Rounded Rectangle 4">
          <a:extLst>
            <a:ext uri="{FF2B5EF4-FFF2-40B4-BE49-F238E27FC236}">
              <a16:creationId xmlns:a16="http://schemas.microsoft.com/office/drawing/2014/main" id="{00000000-0008-0000-0000-00000D000000}"/>
            </a:ext>
          </a:extLst>
        </xdr:cNvPr>
        <xdr:cNvSpPr>
          <a:spLocks noChangeArrowheads="1"/>
        </xdr:cNvSpPr>
      </xdr:nvSpPr>
      <xdr:spPr>
        <a:xfrm>
          <a:off x="5274281" y="4454702"/>
          <a:ext cx="2671888" cy="286277"/>
        </a:xfrm>
        <a:prstGeom prst="roundRect">
          <a:avLst>
            <a:gd name="adj" fmla="val 9847"/>
          </a:avLst>
        </a:prstGeom>
        <a:solidFill>
          <a:sysClr val="window" lastClr="FFFFFF"/>
        </a:solidFill>
        <a:ln w="9360">
          <a:noFill/>
          <a:miter lim="800000"/>
        </a:ln>
      </xdr:spPr>
    </xdr:sp>
    <xdr:clientData/>
  </xdr:twoCellAnchor>
  <xdr:twoCellAnchor>
    <xdr:from>
      <xdr:col>20</xdr:col>
      <xdr:colOff>84687</xdr:colOff>
      <xdr:row>36</xdr:row>
      <xdr:rowOff>22072</xdr:rowOff>
    </xdr:from>
    <xdr:to>
      <xdr:col>25</xdr:col>
      <xdr:colOff>31770</xdr:colOff>
      <xdr:row>39</xdr:row>
      <xdr:rowOff>905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161387" y="4765522"/>
          <a:ext cx="880533" cy="350308"/>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137583</xdr:colOff>
      <xdr:row>36</xdr:row>
      <xdr:rowOff>85555</xdr:rowOff>
    </xdr:from>
    <xdr:to>
      <xdr:col>36</xdr:col>
      <xdr:colOff>210506</xdr:colOff>
      <xdr:row>39</xdr:row>
      <xdr:rowOff>888</xdr:rowOff>
    </xdr:to>
    <xdr:sp macro="" textlink="">
      <xdr:nvSpPr>
        <xdr:cNvPr id="15" name="Rounded Rectangle 4">
          <a:extLst>
            <a:ext uri="{FF2B5EF4-FFF2-40B4-BE49-F238E27FC236}">
              <a16:creationId xmlns:a16="http://schemas.microsoft.com/office/drawing/2014/main" id="{00000000-0008-0000-0000-00000F000000}"/>
            </a:ext>
          </a:extLst>
        </xdr:cNvPr>
        <xdr:cNvSpPr>
          <a:spLocks noChangeArrowheads="1"/>
        </xdr:cNvSpPr>
      </xdr:nvSpPr>
      <xdr:spPr>
        <a:xfrm>
          <a:off x="5274279" y="4834448"/>
          <a:ext cx="2671888" cy="282726"/>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39</xdr:row>
      <xdr:rowOff>43225</xdr:rowOff>
    </xdr:from>
    <xdr:to>
      <xdr:col>25</xdr:col>
      <xdr:colOff>31752</xdr:colOff>
      <xdr:row>42</xdr:row>
      <xdr:rowOff>22057</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61369" y="5158150"/>
          <a:ext cx="880533" cy="350307"/>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39</xdr:row>
      <xdr:rowOff>74972</xdr:rowOff>
    </xdr:from>
    <xdr:to>
      <xdr:col>36</xdr:col>
      <xdr:colOff>210507</xdr:colOff>
      <xdr:row>41</xdr:row>
      <xdr:rowOff>114543</xdr:rowOff>
    </xdr:to>
    <xdr:sp macro="" textlink="">
      <xdr:nvSpPr>
        <xdr:cNvPr id="17" name="Rounded Rectangle 4">
          <a:extLst>
            <a:ext uri="{FF2B5EF4-FFF2-40B4-BE49-F238E27FC236}">
              <a16:creationId xmlns:a16="http://schemas.microsoft.com/office/drawing/2014/main" id="{00000000-0008-0000-0000-000011000000}"/>
            </a:ext>
          </a:extLst>
        </xdr:cNvPr>
        <xdr:cNvSpPr>
          <a:spLocks noChangeArrowheads="1"/>
        </xdr:cNvSpPr>
      </xdr:nvSpPr>
      <xdr:spPr>
        <a:xfrm>
          <a:off x="5274280" y="5191258"/>
          <a:ext cx="2671888" cy="284499"/>
        </a:xfrm>
        <a:prstGeom prst="roundRect">
          <a:avLst>
            <a:gd name="adj" fmla="val 9847"/>
          </a:avLst>
        </a:prstGeom>
        <a:solidFill>
          <a:sysClr val="window" lastClr="FFFFFF"/>
        </a:solidFill>
        <a:ln w="9360">
          <a:noFill/>
          <a:miter lim="800000"/>
        </a:ln>
      </xdr:spPr>
    </xdr:sp>
    <xdr:clientData/>
  </xdr:twoCellAnchor>
  <xdr:twoCellAnchor>
    <xdr:from>
      <xdr:col>20</xdr:col>
      <xdr:colOff>27517</xdr:colOff>
      <xdr:row>47</xdr:row>
      <xdr:rowOff>98878</xdr:rowOff>
    </xdr:from>
    <xdr:to>
      <xdr:col>25</xdr:col>
      <xdr:colOff>48684</xdr:colOff>
      <xdr:row>50</xdr:row>
      <xdr:rowOff>77710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104217" y="6204403"/>
          <a:ext cx="954617" cy="350307"/>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137582</xdr:colOff>
      <xdr:row>48</xdr:row>
      <xdr:rowOff>6385</xdr:rowOff>
    </xdr:from>
    <xdr:to>
      <xdr:col>36</xdr:col>
      <xdr:colOff>210505</xdr:colOff>
      <xdr:row>50</xdr:row>
      <xdr:rowOff>45957</xdr:rowOff>
    </xdr:to>
    <xdr:sp macro="" textlink="">
      <xdr:nvSpPr>
        <xdr:cNvPr id="19" name="Rounded Rectangle 4">
          <a:extLst>
            <a:ext uri="{FF2B5EF4-FFF2-40B4-BE49-F238E27FC236}">
              <a16:creationId xmlns:a16="http://schemas.microsoft.com/office/drawing/2014/main" id="{00000000-0008-0000-0000-000013000000}"/>
            </a:ext>
          </a:extLst>
        </xdr:cNvPr>
        <xdr:cNvSpPr>
          <a:spLocks noChangeArrowheads="1"/>
        </xdr:cNvSpPr>
      </xdr:nvSpPr>
      <xdr:spPr>
        <a:xfrm>
          <a:off x="5274278" y="6224849"/>
          <a:ext cx="2671888" cy="284501"/>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51</xdr:row>
      <xdr:rowOff>24825</xdr:rowOff>
    </xdr:from>
    <xdr:to>
      <xdr:col>25</xdr:col>
      <xdr:colOff>31752</xdr:colOff>
      <xdr:row>53</xdr:row>
      <xdr:rowOff>109479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4161369" y="6625650"/>
          <a:ext cx="880533" cy="332304"/>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51</xdr:row>
      <xdr:rowOff>35392</xdr:rowOff>
    </xdr:from>
    <xdr:to>
      <xdr:col>36</xdr:col>
      <xdr:colOff>210507</xdr:colOff>
      <xdr:row>53</xdr:row>
      <xdr:rowOff>77726</xdr:rowOff>
    </xdr:to>
    <xdr:sp macro="" textlink="">
      <xdr:nvSpPr>
        <xdr:cNvPr id="21" name="Rounded Rectangle 4">
          <a:extLst>
            <a:ext uri="{FF2B5EF4-FFF2-40B4-BE49-F238E27FC236}">
              <a16:creationId xmlns:a16="http://schemas.microsoft.com/office/drawing/2014/main" id="{00000000-0008-0000-0000-000015000000}"/>
            </a:ext>
          </a:extLst>
        </xdr:cNvPr>
        <xdr:cNvSpPr>
          <a:spLocks noChangeArrowheads="1"/>
        </xdr:cNvSpPr>
      </xdr:nvSpPr>
      <xdr:spPr>
        <a:xfrm>
          <a:off x="5274280" y="6621249"/>
          <a:ext cx="2671888" cy="287263"/>
        </a:xfrm>
        <a:prstGeom prst="roundRect">
          <a:avLst>
            <a:gd name="adj" fmla="val 9847"/>
          </a:avLst>
        </a:prstGeom>
        <a:solidFill>
          <a:sysClr val="window" lastClr="FFFFFF"/>
        </a:solidFill>
        <a:ln w="9360">
          <a:noFill/>
          <a:miter lim="800000"/>
        </a:ln>
      </xdr:spPr>
    </xdr:sp>
    <xdr:clientData/>
  </xdr:twoCellAnchor>
  <xdr:twoCellAnchor>
    <xdr:from>
      <xdr:col>25</xdr:col>
      <xdr:colOff>133350</xdr:colOff>
      <xdr:row>31</xdr:row>
      <xdr:rowOff>96467</xdr:rowOff>
    </xdr:from>
    <xdr:to>
      <xdr:col>36</xdr:col>
      <xdr:colOff>206273</xdr:colOff>
      <xdr:row>33</xdr:row>
      <xdr:rowOff>44930</xdr:rowOff>
    </xdr:to>
    <xdr:sp macro="" textlink="">
      <xdr:nvSpPr>
        <xdr:cNvPr id="22" name="Rounded Rectangle 4">
          <a:extLst>
            <a:ext uri="{FF2B5EF4-FFF2-40B4-BE49-F238E27FC236}">
              <a16:creationId xmlns:a16="http://schemas.microsoft.com/office/drawing/2014/main" id="{00000000-0008-0000-0000-000016000000}"/>
            </a:ext>
          </a:extLst>
        </xdr:cNvPr>
        <xdr:cNvSpPr>
          <a:spLocks noChangeArrowheads="1"/>
        </xdr:cNvSpPr>
      </xdr:nvSpPr>
      <xdr:spPr>
        <a:xfrm>
          <a:off x="5270046" y="4069753"/>
          <a:ext cx="2671888" cy="288641"/>
        </a:xfrm>
        <a:prstGeom prst="roundRect">
          <a:avLst>
            <a:gd name="adj" fmla="val 9847"/>
          </a:avLst>
        </a:prstGeom>
        <a:solidFill>
          <a:sysClr val="window" lastClr="FFFFFF"/>
        </a:solidFill>
        <a:ln w="9360">
          <a:noFill/>
          <a:miter lim="800000"/>
        </a:ln>
      </xdr:spPr>
      <xdr:txBody>
        <a:bodyPr/>
        <a:lstStyle/>
        <a:p>
          <a:endParaRPr lang="en-MY"/>
        </a:p>
      </xdr:txBody>
    </xdr:sp>
    <xdr:clientData/>
  </xdr:twoCellAnchor>
  <xdr:twoCellAnchor editAs="oneCell">
    <xdr:from>
      <xdr:col>5</xdr:col>
      <xdr:colOff>2</xdr:colOff>
      <xdr:row>85</xdr:row>
      <xdr:rowOff>49943</xdr:rowOff>
    </xdr:from>
    <xdr:to>
      <xdr:col>6</xdr:col>
      <xdr:colOff>43543</xdr:colOff>
      <xdr:row>86</xdr:row>
      <xdr:rowOff>147896</xdr:rowOff>
    </xdr:to>
    <xdr:pic>
      <xdr:nvPicPr>
        <xdr:cNvPr id="24" name="Picture 2">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057277" y="10860818"/>
          <a:ext cx="276224" cy="250353"/>
        </a:xfrm>
        <a:prstGeom prst="rect">
          <a:avLst/>
        </a:prstGeom>
        <a:noFill/>
      </xdr:spPr>
    </xdr:pic>
    <xdr:clientData/>
  </xdr:twoCellAnchor>
  <xdr:twoCellAnchor editAs="oneCell">
    <xdr:from>
      <xdr:col>33</xdr:col>
      <xdr:colOff>142875</xdr:colOff>
      <xdr:row>9</xdr:row>
      <xdr:rowOff>61233</xdr:rowOff>
    </xdr:from>
    <xdr:to>
      <xdr:col>35</xdr:col>
      <xdr:colOff>217532</xdr:colOff>
      <xdr:row>13</xdr:row>
      <xdr:rowOff>61052</xdr:rowOff>
    </xdr:to>
    <xdr:pic>
      <xdr:nvPicPr>
        <xdr:cNvPr id="25" name="Picture 24">
          <a:extLst>
            <a:ext uri="{FF2B5EF4-FFF2-40B4-BE49-F238E27FC236}">
              <a16:creationId xmlns:a16="http://schemas.microsoft.com/office/drawing/2014/main" id="{D12C2838-073A-4E63-9E7D-393E3A99ABA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36304" y="1285876"/>
          <a:ext cx="591729" cy="5509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20411</xdr:colOff>
      <xdr:row>2</xdr:row>
      <xdr:rowOff>47627</xdr:rowOff>
    </xdr:from>
    <xdr:to>
      <xdr:col>4</xdr:col>
      <xdr:colOff>285436</xdr:colOff>
      <xdr:row>6</xdr:row>
      <xdr:rowOff>53176</xdr:rowOff>
    </xdr:to>
    <xdr:grpSp>
      <xdr:nvGrpSpPr>
        <xdr:cNvPr id="6" name="Group 5">
          <a:extLst>
            <a:ext uri="{FF2B5EF4-FFF2-40B4-BE49-F238E27FC236}">
              <a16:creationId xmlns:a16="http://schemas.microsoft.com/office/drawing/2014/main" id="{3FF05322-D9E5-401D-993F-2F05C6E516A6}"/>
            </a:ext>
          </a:extLst>
        </xdr:cNvPr>
        <xdr:cNvGrpSpPr/>
      </xdr:nvGrpSpPr>
      <xdr:grpSpPr>
        <a:xfrm>
          <a:off x="598715" y="156484"/>
          <a:ext cx="509953" cy="515817"/>
          <a:chOff x="457200" y="542925"/>
          <a:chExt cx="561974" cy="573613"/>
        </a:xfrm>
        <a:solidFill>
          <a:schemeClr val="accent4">
            <a:lumMod val="20000"/>
            <a:lumOff val="80000"/>
          </a:schemeClr>
        </a:solidFill>
      </xdr:grpSpPr>
      <xdr:sp macro="" textlink="">
        <xdr:nvSpPr>
          <xdr:cNvPr id="7" name="Flowchart: Connector 6">
            <a:extLst>
              <a:ext uri="{FF2B5EF4-FFF2-40B4-BE49-F238E27FC236}">
                <a16:creationId xmlns:a16="http://schemas.microsoft.com/office/drawing/2014/main" id="{D7D92791-E9C9-4655-A304-9CEF1C23340F}"/>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5BE0A452-F15F-4F1D-8D22-EB8B7248219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FF2F26E-7295-4EB9-963A-968C71175B90}"/>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7</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65942</xdr:colOff>
      <xdr:row>2</xdr:row>
      <xdr:rowOff>65943</xdr:rowOff>
    </xdr:from>
    <xdr:to>
      <xdr:col>3</xdr:col>
      <xdr:colOff>143607</xdr:colOff>
      <xdr:row>5</xdr:row>
      <xdr:rowOff>32241</xdr:rowOff>
    </xdr:to>
    <xdr:grpSp>
      <xdr:nvGrpSpPr>
        <xdr:cNvPr id="9" name="Group 8">
          <a:extLst>
            <a:ext uri="{FF2B5EF4-FFF2-40B4-BE49-F238E27FC236}">
              <a16:creationId xmlns:a16="http://schemas.microsoft.com/office/drawing/2014/main" id="{CE539CCC-AF81-4C4D-A1E8-F311A0CF7F87}"/>
            </a:ext>
          </a:extLst>
        </xdr:cNvPr>
        <xdr:cNvGrpSpPr/>
      </xdr:nvGrpSpPr>
      <xdr:grpSpPr>
        <a:xfrm>
          <a:off x="460549" y="263247"/>
          <a:ext cx="506290" cy="517387"/>
          <a:chOff x="457200" y="542925"/>
          <a:chExt cx="561974" cy="573613"/>
        </a:xfrm>
        <a:solidFill>
          <a:schemeClr val="accent4">
            <a:lumMod val="20000"/>
            <a:lumOff val="80000"/>
          </a:schemeClr>
        </a:solidFill>
      </xdr:grpSpPr>
      <xdr:sp macro="" textlink="">
        <xdr:nvSpPr>
          <xdr:cNvPr id="10" name="Flowchart: Connector 9">
            <a:extLst>
              <a:ext uri="{FF2B5EF4-FFF2-40B4-BE49-F238E27FC236}">
                <a16:creationId xmlns:a16="http://schemas.microsoft.com/office/drawing/2014/main" id="{20403EA7-A7C6-462C-A02F-7574A1458D5A}"/>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2E0829A6-E418-4FF0-AA77-D0589959B1C7}"/>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1CBAECB-6413-46E6-831D-3F4829240F69}"/>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grpSp>
    <xdr:clientData/>
  </xdr:twoCellAnchor>
  <xdr:twoCellAnchor>
    <xdr:from>
      <xdr:col>2</xdr:col>
      <xdr:colOff>117231</xdr:colOff>
      <xdr:row>152</xdr:row>
      <xdr:rowOff>43962</xdr:rowOff>
    </xdr:from>
    <xdr:to>
      <xdr:col>25</xdr:col>
      <xdr:colOff>124558</xdr:colOff>
      <xdr:row>160</xdr:row>
      <xdr:rowOff>43968</xdr:rowOff>
    </xdr:to>
    <xdr:sp macro="" textlink="">
      <xdr:nvSpPr>
        <xdr:cNvPr id="5" name="Rectangle: Rounded Corners 4">
          <a:extLst>
            <a:ext uri="{FF2B5EF4-FFF2-40B4-BE49-F238E27FC236}">
              <a16:creationId xmlns:a16="http://schemas.microsoft.com/office/drawing/2014/main" id="{9ABC777D-F60B-4984-A716-304CA946892D}"/>
            </a:ext>
          </a:extLst>
        </xdr:cNvPr>
        <xdr:cNvSpPr/>
      </xdr:nvSpPr>
      <xdr:spPr bwMode="auto">
        <a:xfrm>
          <a:off x="505558" y="19680116"/>
          <a:ext cx="7502769" cy="849929"/>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a:latin typeface="Arial" panose="020B0604020202020204" pitchFamily="34" charset="0"/>
              <a:cs typeface="Arial" panose="020B0604020202020204" pitchFamily="34" charset="0"/>
            </a:rPr>
            <a:t>Termasuk</a:t>
          </a:r>
          <a:r>
            <a:rPr lang="en-MY" sz="800">
              <a:latin typeface="Arial" panose="020B0604020202020204" pitchFamily="34" charset="0"/>
              <a:cs typeface="Arial" panose="020B0604020202020204" pitchFamily="34" charset="0"/>
            </a:rPr>
            <a:t> </a:t>
          </a:r>
          <a:r>
            <a:rPr lang="en-MY" sz="800" b="1">
              <a:latin typeface="Arial" panose="020B0604020202020204" pitchFamily="34" charset="0"/>
              <a:cs typeface="Arial" panose="020B0604020202020204" pitchFamily="34" charset="0"/>
            </a:rPr>
            <a:t>perkara-perkara</a:t>
          </a:r>
          <a:r>
            <a:rPr lang="en-MY" sz="800" b="1" baseline="0">
              <a:latin typeface="Arial" panose="020B0604020202020204" pitchFamily="34" charset="0"/>
              <a:cs typeface="Arial" panose="020B0604020202020204" pitchFamily="34" charset="0"/>
            </a:rPr>
            <a:t> seperti / </a:t>
          </a:r>
          <a:r>
            <a:rPr lang="en-MY" sz="800" baseline="0">
              <a:latin typeface="Arial" panose="020B0604020202020204" pitchFamily="34" charset="0"/>
              <a:cs typeface="Arial" panose="020B0604020202020204" pitchFamily="34" charset="0"/>
            </a:rPr>
            <a:t>Include items such as:</a:t>
          </a:r>
        </a:p>
        <a:p>
          <a:pPr algn="l"/>
          <a:endParaRPr lang="en-MY" sz="500">
            <a:latin typeface="Arial" panose="020B0604020202020204" pitchFamily="34" charset="0"/>
            <a:cs typeface="Arial" panose="020B0604020202020204" pitchFamily="34" charset="0"/>
          </a:endParaRPr>
        </a:p>
        <a:p>
          <a:pPr algn="l"/>
          <a:r>
            <a:rPr lang="en-MY" sz="800" b="1">
              <a:latin typeface="Arial" panose="020B0604020202020204" pitchFamily="34" charset="0"/>
              <a:cs typeface="Arial" panose="020B0604020202020204" pitchFamily="34" charset="0"/>
            </a:rPr>
            <a:t>Tuntutan</a:t>
          </a:r>
          <a:r>
            <a:rPr lang="en-MY" sz="800" b="1" baseline="0">
              <a:latin typeface="Arial" panose="020B0604020202020204" pitchFamily="34" charset="0"/>
              <a:cs typeface="Arial" panose="020B0604020202020204" pitchFamily="34" charset="0"/>
            </a:rPr>
            <a:t> dan pampasan yang diterima, p</a:t>
          </a:r>
          <a:r>
            <a:rPr lang="en-MY" sz="800" b="1">
              <a:latin typeface="Arial" panose="020B0604020202020204" pitchFamily="34" charset="0"/>
              <a:cs typeface="Arial" panose="020B0604020202020204" pitchFamily="34" charset="0"/>
            </a:rPr>
            <a:t>emulihan hutang lapuk,</a:t>
          </a:r>
          <a:r>
            <a:rPr lang="en-MY" sz="800" b="1" baseline="0">
              <a:latin typeface="Arial" panose="020B0604020202020204" pitchFamily="34" charset="0"/>
              <a:cs typeface="Arial" panose="020B0604020202020204" pitchFamily="34" charset="0"/>
            </a:rPr>
            <a:t> keuntungan daripada jualan / penilaian semula harta, keuntungan daripada pertukaran mata wang asing / aset kewangan, kiriman wang, hadiah atau geran yang diterima</a:t>
          </a:r>
          <a:endParaRPr lang="en-MY" sz="300" b="1" baseline="0">
            <a:latin typeface="Arial" panose="020B0604020202020204" pitchFamily="34" charset="0"/>
            <a:cs typeface="Arial" panose="020B0604020202020204" pitchFamily="34" charset="0"/>
          </a:endParaRPr>
        </a:p>
        <a:p>
          <a:pPr algn="l"/>
          <a:r>
            <a:rPr lang="en-MY" sz="800" i="1" baseline="0">
              <a:latin typeface="Arial" panose="020B0604020202020204" pitchFamily="34" charset="0"/>
              <a:cs typeface="Arial" panose="020B0604020202020204" pitchFamily="34" charset="0"/>
            </a:rPr>
            <a:t>Claims and compensation received, bad debts recovered, gain froam sales / revaluation of assets, gain from foreign exchange / financial assets, remittances, gifts or grant received</a:t>
          </a:r>
          <a:endParaRPr lang="en-MY" sz="800" i="1">
            <a:latin typeface="Arial" panose="020B0604020202020204" pitchFamily="34" charset="0"/>
            <a:cs typeface="Arial" panose="020B0604020202020204" pitchFamily="34" charset="0"/>
          </a:endParaRPr>
        </a:p>
      </xdr:txBody>
    </xdr:sp>
    <xdr:clientData/>
  </xdr:twoCellAnchor>
  <xdr:twoCellAnchor>
    <xdr:from>
      <xdr:col>1</xdr:col>
      <xdr:colOff>271096</xdr:colOff>
      <xdr:row>9</xdr:row>
      <xdr:rowOff>43960</xdr:rowOff>
    </xdr:from>
    <xdr:to>
      <xdr:col>10</xdr:col>
      <xdr:colOff>161193</xdr:colOff>
      <xdr:row>14</xdr:row>
      <xdr:rowOff>117230</xdr:rowOff>
    </xdr:to>
    <xdr:sp macro="" textlink="">
      <xdr:nvSpPr>
        <xdr:cNvPr id="18" name="Rectangle: Rounded Corners 17">
          <a:extLst>
            <a:ext uri="{FF2B5EF4-FFF2-40B4-BE49-F238E27FC236}">
              <a16:creationId xmlns:a16="http://schemas.microsoft.com/office/drawing/2014/main" id="{707BEC41-8002-4496-8F01-B9CFC3CE6620}"/>
            </a:ext>
          </a:extLst>
        </xdr:cNvPr>
        <xdr:cNvSpPr/>
      </xdr:nvSpPr>
      <xdr:spPr bwMode="auto">
        <a:xfrm>
          <a:off x="337038" y="1245575"/>
          <a:ext cx="3897924" cy="696059"/>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a:latin typeface="Arial" panose="020B0604020202020204" pitchFamily="34" charset="0"/>
              <a:cs typeface="Arial" panose="020B0604020202020204" pitchFamily="34" charset="0"/>
            </a:rPr>
            <a:t>Perolehan / Jualan / </a:t>
          </a:r>
          <a:r>
            <a:rPr lang="en-MY" sz="800" b="0" i="1">
              <a:latin typeface="Arial" panose="020B0604020202020204" pitchFamily="34" charset="0"/>
              <a:cs typeface="Arial" panose="020B0604020202020204" pitchFamily="34" charset="0"/>
            </a:rPr>
            <a:t>Turnover / Sales</a:t>
          </a:r>
        </a:p>
        <a:p>
          <a:pPr algn="l"/>
          <a:r>
            <a:rPr lang="en-MY" sz="800" b="1">
              <a:latin typeface="Arial" panose="020B0604020202020204" pitchFamily="34" charset="0"/>
              <a:cs typeface="Arial" panose="020B0604020202020204" pitchFamily="34" charset="0"/>
            </a:rPr>
            <a:t>- Sub kontraktor (buruh dan bahan) </a:t>
          </a:r>
          <a:r>
            <a:rPr lang="en-MY" sz="800" b="0" i="1">
              <a:latin typeface="Arial" panose="020B0604020202020204" pitchFamily="34" charset="0"/>
              <a:cs typeface="Arial" panose="020B0604020202020204" pitchFamily="34" charset="0"/>
            </a:rPr>
            <a:t>/ Sub contractors (labour and materials)</a:t>
          </a:r>
          <a:endParaRPr lang="en-MY" sz="800" b="0" i="1" baseline="0">
            <a:latin typeface="Arial" panose="020B0604020202020204" pitchFamily="34" charset="0"/>
            <a:cs typeface="Arial" panose="020B0604020202020204" pitchFamily="34" charset="0"/>
          </a:endParaRPr>
        </a:p>
        <a:p>
          <a:pPr algn="l"/>
          <a:r>
            <a:rPr lang="en-MY" sz="800" i="1" baseline="0">
              <a:latin typeface="Arial" panose="020B0604020202020204" pitchFamily="34" charset="0"/>
              <a:cs typeface="Arial" panose="020B0604020202020204" pitchFamily="34" charset="0"/>
            </a:rPr>
            <a:t>+ Kerja dalam pembinaan (penutup) / Work in progress (closing)</a:t>
          </a:r>
        </a:p>
        <a:p>
          <a:pPr algn="l"/>
          <a:r>
            <a:rPr lang="en-MY" sz="800" i="1">
              <a:latin typeface="Arial" panose="020B0604020202020204" pitchFamily="34" charset="0"/>
              <a:cs typeface="Arial" panose="020B0604020202020204" pitchFamily="34" charset="0"/>
            </a:rPr>
            <a:t>- Kerja dalam pembinaan (pembukaan) / Work in progress (opening)</a:t>
          </a:r>
        </a:p>
      </xdr:txBody>
    </xdr:sp>
    <xdr:clientData/>
  </xdr:twoCellAnchor>
  <xdr:twoCellAnchor>
    <xdr:from>
      <xdr:col>2</xdr:col>
      <xdr:colOff>65943</xdr:colOff>
      <xdr:row>86</xdr:row>
      <xdr:rowOff>109903</xdr:rowOff>
    </xdr:from>
    <xdr:to>
      <xdr:col>3</xdr:col>
      <xdr:colOff>143608</xdr:colOff>
      <xdr:row>90</xdr:row>
      <xdr:rowOff>10258</xdr:rowOff>
    </xdr:to>
    <xdr:grpSp>
      <xdr:nvGrpSpPr>
        <xdr:cNvPr id="19" name="Group 18">
          <a:extLst>
            <a:ext uri="{FF2B5EF4-FFF2-40B4-BE49-F238E27FC236}">
              <a16:creationId xmlns:a16="http://schemas.microsoft.com/office/drawing/2014/main" id="{1959300B-7DEB-4916-A960-0369EC982786}"/>
            </a:ext>
          </a:extLst>
        </xdr:cNvPr>
        <xdr:cNvGrpSpPr/>
      </xdr:nvGrpSpPr>
      <xdr:grpSpPr>
        <a:xfrm>
          <a:off x="460550" y="11424242"/>
          <a:ext cx="506290" cy="499070"/>
          <a:chOff x="457200" y="542925"/>
          <a:chExt cx="561974" cy="573613"/>
        </a:xfrm>
        <a:solidFill>
          <a:schemeClr val="accent4">
            <a:lumMod val="20000"/>
            <a:lumOff val="80000"/>
          </a:schemeClr>
        </a:solidFill>
      </xdr:grpSpPr>
      <xdr:sp macro="" textlink="">
        <xdr:nvSpPr>
          <xdr:cNvPr id="20" name="Flowchart: Connector 19">
            <a:extLst>
              <a:ext uri="{FF2B5EF4-FFF2-40B4-BE49-F238E27FC236}">
                <a16:creationId xmlns:a16="http://schemas.microsoft.com/office/drawing/2014/main" id="{B1724A75-765B-4F7D-8C33-52BEE2D8BE2B}"/>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Freeform 3">
            <a:extLst>
              <a:ext uri="{FF2B5EF4-FFF2-40B4-BE49-F238E27FC236}">
                <a16:creationId xmlns:a16="http://schemas.microsoft.com/office/drawing/2014/main" id="{7B76DFB6-D9D7-4ED0-ABE7-5D2968DDB086}"/>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2" name="TextBox 21">
            <a:extLst>
              <a:ext uri="{FF2B5EF4-FFF2-40B4-BE49-F238E27FC236}">
                <a16:creationId xmlns:a16="http://schemas.microsoft.com/office/drawing/2014/main" id="{A082F591-E279-450D-858D-030AD0A53BBD}"/>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65944</xdr:colOff>
      <xdr:row>2</xdr:row>
      <xdr:rowOff>36636</xdr:rowOff>
    </xdr:from>
    <xdr:to>
      <xdr:col>4</xdr:col>
      <xdr:colOff>121628</xdr:colOff>
      <xdr:row>5</xdr:row>
      <xdr:rowOff>68874</xdr:rowOff>
    </xdr:to>
    <xdr:grpSp>
      <xdr:nvGrpSpPr>
        <xdr:cNvPr id="22" name="Group 21">
          <a:extLst>
            <a:ext uri="{FF2B5EF4-FFF2-40B4-BE49-F238E27FC236}">
              <a16:creationId xmlns:a16="http://schemas.microsoft.com/office/drawing/2014/main" id="{2759AB87-0221-449B-9AD4-99BA7CBE76ED}"/>
            </a:ext>
          </a:extLst>
        </xdr:cNvPr>
        <xdr:cNvGrpSpPr/>
      </xdr:nvGrpSpPr>
      <xdr:grpSpPr>
        <a:xfrm>
          <a:off x="528587" y="131886"/>
          <a:ext cx="511523" cy="522095"/>
          <a:chOff x="457200" y="542925"/>
          <a:chExt cx="561974" cy="573613"/>
        </a:xfrm>
        <a:solidFill>
          <a:schemeClr val="accent4">
            <a:lumMod val="20000"/>
            <a:lumOff val="80000"/>
          </a:schemeClr>
        </a:solidFill>
      </xdr:grpSpPr>
      <xdr:sp macro="" textlink="">
        <xdr:nvSpPr>
          <xdr:cNvPr id="23" name="Flowchart: Connector 22">
            <a:extLst>
              <a:ext uri="{FF2B5EF4-FFF2-40B4-BE49-F238E27FC236}">
                <a16:creationId xmlns:a16="http://schemas.microsoft.com/office/drawing/2014/main" id="{98FD373A-26FD-4C6F-8803-EB17AA8A98AC}"/>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4" name="Freeform 3">
            <a:extLst>
              <a:ext uri="{FF2B5EF4-FFF2-40B4-BE49-F238E27FC236}">
                <a16:creationId xmlns:a16="http://schemas.microsoft.com/office/drawing/2014/main" id="{4C603C9B-2A26-4D21-83FB-7D76E85C7809}"/>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5" name="TextBox 24">
            <a:extLst>
              <a:ext uri="{FF2B5EF4-FFF2-40B4-BE49-F238E27FC236}">
                <a16:creationId xmlns:a16="http://schemas.microsoft.com/office/drawing/2014/main" id="{792EA7A2-1EF6-4874-8CAB-3B4B679C70E5}"/>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2</xdr:col>
      <xdr:colOff>263768</xdr:colOff>
      <xdr:row>10</xdr:row>
      <xdr:rowOff>53340</xdr:rowOff>
    </xdr:from>
    <xdr:to>
      <xdr:col>11</xdr:col>
      <xdr:colOff>937260</xdr:colOff>
      <xdr:row>16</xdr:row>
      <xdr:rowOff>106680</xdr:rowOff>
    </xdr:to>
    <xdr:sp macro="" textlink="">
      <xdr:nvSpPr>
        <xdr:cNvPr id="26" name="Rectangle: Rounded Corners 25">
          <a:extLst>
            <a:ext uri="{FF2B5EF4-FFF2-40B4-BE49-F238E27FC236}">
              <a16:creationId xmlns:a16="http://schemas.microsoft.com/office/drawing/2014/main" id="{6D4E2D58-1DE8-443E-8AD7-41942D3C2743}"/>
            </a:ext>
          </a:extLst>
        </xdr:cNvPr>
        <xdr:cNvSpPr/>
      </xdr:nvSpPr>
      <xdr:spPr bwMode="auto">
        <a:xfrm>
          <a:off x="400928" y="1226820"/>
          <a:ext cx="4917832" cy="662940"/>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Belian tolak pemulangan /  </a:t>
          </a:r>
          <a:r>
            <a:rPr lang="en-MY" sz="800" b="0" i="1" u="none" strike="noStrike">
              <a:solidFill>
                <a:schemeClr val="dk1"/>
              </a:solidFill>
              <a:effectLst/>
              <a:latin typeface="Arial" panose="020B0604020202020204" pitchFamily="34" charset="0"/>
              <a:ea typeface="+mn-ea"/>
              <a:cs typeface="Arial" panose="020B0604020202020204" pitchFamily="34" charset="0"/>
            </a:rPr>
            <a:t>Purchases less returns</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Stok awal tolak stok akhir /  </a:t>
          </a:r>
          <a:r>
            <a:rPr lang="en-MY" sz="800" b="0" i="1" u="none" strike="noStrike">
              <a:solidFill>
                <a:schemeClr val="dk1"/>
              </a:solidFill>
              <a:effectLst/>
              <a:latin typeface="Arial" panose="020B0604020202020204" pitchFamily="34" charset="0"/>
              <a:ea typeface="+mn-ea"/>
              <a:cs typeface="Arial" panose="020B0604020202020204" pitchFamily="34" charset="0"/>
            </a:rPr>
            <a:t>Opening stocks less closing stocks</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MY" sz="800" b="1" i="0">
              <a:solidFill>
                <a:schemeClr val="dk1"/>
              </a:solidFill>
              <a:effectLst/>
              <a:latin typeface="Arial" panose="020B0604020202020204" pitchFamily="34" charset="0"/>
              <a:ea typeface="+mn-ea"/>
              <a:cs typeface="Arial" panose="020B0604020202020204" pitchFamily="34" charset="0"/>
            </a:rPr>
            <a:t>  +</a:t>
          </a:r>
          <a:r>
            <a:rPr lang="en-MY" sz="800">
              <a:solidFill>
                <a:schemeClr val="dk1"/>
              </a:solidFill>
              <a:effectLst/>
              <a:latin typeface="Arial" panose="020B0604020202020204" pitchFamily="34" charset="0"/>
              <a:ea typeface="+mn-ea"/>
              <a:cs typeface="Arial" panose="020B0604020202020204" pitchFamily="34" charset="0"/>
            </a:rPr>
            <a:t> </a:t>
          </a:r>
          <a:r>
            <a:rPr lang="en-MY" sz="800" b="1" i="0">
              <a:solidFill>
                <a:schemeClr val="dk1"/>
              </a:solidFill>
              <a:effectLst/>
              <a:latin typeface="Arial" panose="020B0604020202020204" pitchFamily="34" charset="0"/>
              <a:ea typeface="+mn-ea"/>
              <a:cs typeface="Arial" panose="020B0604020202020204" pitchFamily="34" charset="0"/>
            </a:rPr>
            <a:t>Cukai dan duti; Insurans</a:t>
          </a:r>
          <a:r>
            <a:rPr lang="en-MY" sz="800">
              <a:solidFill>
                <a:schemeClr val="dk1"/>
              </a:solidFill>
              <a:effectLst/>
              <a:latin typeface="Arial" panose="020B0604020202020204" pitchFamily="34" charset="0"/>
              <a:ea typeface="+mn-ea"/>
              <a:cs typeface="Arial" panose="020B0604020202020204" pitchFamily="34" charset="0"/>
            </a:rPr>
            <a:t> </a:t>
          </a:r>
          <a:r>
            <a:rPr lang="en-MY" sz="800" b="1" i="0">
              <a:solidFill>
                <a:schemeClr val="dk1"/>
              </a:solidFill>
              <a:effectLst/>
              <a:latin typeface="Arial" panose="020B0604020202020204" pitchFamily="34" charset="0"/>
              <a:ea typeface="+mn-ea"/>
              <a:cs typeface="Arial" panose="020B0604020202020204" pitchFamily="34" charset="0"/>
            </a:rPr>
            <a:t> /</a:t>
          </a:r>
          <a:r>
            <a:rPr lang="en-MY" sz="800">
              <a:solidFill>
                <a:schemeClr val="dk1"/>
              </a:solidFill>
              <a:effectLst/>
              <a:latin typeface="Arial" panose="020B0604020202020204" pitchFamily="34" charset="0"/>
              <a:ea typeface="+mn-ea"/>
              <a:cs typeface="Arial" panose="020B0604020202020204" pitchFamily="34" charset="0"/>
            </a:rPr>
            <a:t> </a:t>
          </a:r>
          <a:r>
            <a:rPr lang="en-MY" sz="800" b="0" i="1">
              <a:solidFill>
                <a:schemeClr val="dk1"/>
              </a:solidFill>
              <a:effectLst/>
              <a:latin typeface="Arial" panose="020B0604020202020204" pitchFamily="34" charset="0"/>
              <a:ea typeface="+mn-ea"/>
              <a:cs typeface="Arial" panose="020B0604020202020204" pitchFamily="34" charset="0"/>
            </a:rPr>
            <a:t>Taxes and duties; Insurance</a:t>
          </a:r>
          <a:r>
            <a:rPr lang="en-MY" sz="800">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Bayaran pengangkutan (pengangkutan masuk) /</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Transport charges (carriage inwards)</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xdr:txBody>
    </xdr:sp>
    <xdr:clientData/>
  </xdr:twoCellAnchor>
  <xdr:twoCellAnchor>
    <xdr:from>
      <xdr:col>3</xdr:col>
      <xdr:colOff>21983</xdr:colOff>
      <xdr:row>60</xdr:row>
      <xdr:rowOff>43960</xdr:rowOff>
    </xdr:from>
    <xdr:to>
      <xdr:col>19</xdr:col>
      <xdr:colOff>14655</xdr:colOff>
      <xdr:row>65</xdr:row>
      <xdr:rowOff>87923</xdr:rowOff>
    </xdr:to>
    <xdr:sp macro="" textlink="">
      <xdr:nvSpPr>
        <xdr:cNvPr id="27" name="Rectangle: Rounded Corners 26">
          <a:extLst>
            <a:ext uri="{FF2B5EF4-FFF2-40B4-BE49-F238E27FC236}">
              <a16:creationId xmlns:a16="http://schemas.microsoft.com/office/drawing/2014/main" id="{02D85ED4-3CD1-4241-A841-8331830329DF}"/>
            </a:ext>
          </a:extLst>
        </xdr:cNvPr>
        <xdr:cNvSpPr/>
      </xdr:nvSpPr>
      <xdr:spPr bwMode="auto">
        <a:xfrm>
          <a:off x="439618" y="8125556"/>
          <a:ext cx="6997210" cy="600809"/>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Termasuk perkara-perkara seperti /</a:t>
          </a:r>
          <a:r>
            <a:rPr lang="en-MY" sz="800" b="0" i="1" u="none" strike="noStrike">
              <a:solidFill>
                <a:schemeClr val="dk1"/>
              </a:solidFill>
              <a:effectLst/>
              <a:latin typeface="Arial" panose="020B0604020202020204" pitchFamily="34" charset="0"/>
              <a:ea typeface="+mn-ea"/>
              <a:cs typeface="Arial" panose="020B0604020202020204" pitchFamily="34" charset="0"/>
            </a:rPr>
            <a:t> Includes items such as::</a:t>
          </a:r>
          <a:r>
            <a:rPr lang="en-MY" sz="800">
              <a:latin typeface="Arial" panose="020B0604020202020204" pitchFamily="34" charset="0"/>
              <a:cs typeface="Arial" panose="020B0604020202020204" pitchFamily="34" charset="0"/>
            </a:rPr>
            <a:t> </a:t>
          </a:r>
        </a:p>
        <a:p>
          <a:pPr algn="l"/>
          <a:endParaRPr lang="en-MY" sz="5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Bangunan (pejabat, kilang, gudang dsb.), alat pengangkutan, jentera &amp; kelengkapan, perabot &amp; pemasangan dan komputer</a:t>
          </a:r>
          <a:r>
            <a:rPr lang="en-MY" sz="800">
              <a:latin typeface="Arial" panose="020B0604020202020204" pitchFamily="34" charset="0"/>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Buildings (office, factory, warehouse etc.), transport equipment, machinery &amp; equipment, furniture &amp; fittings and computer</a:t>
          </a:r>
          <a:endParaRPr lang="en-MY" sz="800" i="1">
            <a:latin typeface="Arial" panose="020B0604020202020204" pitchFamily="34" charset="0"/>
            <a:cs typeface="Arial" panose="020B0604020202020204" pitchFamily="34" charset="0"/>
          </a:endParaRPr>
        </a:p>
      </xdr:txBody>
    </xdr:sp>
    <xdr:clientData/>
  </xdr:twoCellAnchor>
  <xdr:twoCellAnchor>
    <xdr:from>
      <xdr:col>3</xdr:col>
      <xdr:colOff>65944</xdr:colOff>
      <xdr:row>98</xdr:row>
      <xdr:rowOff>51289</xdr:rowOff>
    </xdr:from>
    <xdr:to>
      <xdr:col>4</xdr:col>
      <xdr:colOff>121628</xdr:colOff>
      <xdr:row>101</xdr:row>
      <xdr:rowOff>76201</xdr:rowOff>
    </xdr:to>
    <xdr:grpSp>
      <xdr:nvGrpSpPr>
        <xdr:cNvPr id="28" name="Group 27">
          <a:extLst>
            <a:ext uri="{FF2B5EF4-FFF2-40B4-BE49-F238E27FC236}">
              <a16:creationId xmlns:a16="http://schemas.microsoft.com/office/drawing/2014/main" id="{CD88AB69-02BE-4E1D-979C-F48DC4A6ACF7}"/>
            </a:ext>
          </a:extLst>
        </xdr:cNvPr>
        <xdr:cNvGrpSpPr/>
      </xdr:nvGrpSpPr>
      <xdr:grpSpPr>
        <a:xfrm>
          <a:off x="528587" y="13420307"/>
          <a:ext cx="511523" cy="528376"/>
          <a:chOff x="457200" y="542925"/>
          <a:chExt cx="561974" cy="573613"/>
        </a:xfrm>
        <a:solidFill>
          <a:schemeClr val="accent4">
            <a:lumMod val="20000"/>
            <a:lumOff val="80000"/>
          </a:schemeClr>
        </a:solidFill>
      </xdr:grpSpPr>
      <xdr:sp macro="" textlink="">
        <xdr:nvSpPr>
          <xdr:cNvPr id="29" name="Flowchart: Connector 28">
            <a:extLst>
              <a:ext uri="{FF2B5EF4-FFF2-40B4-BE49-F238E27FC236}">
                <a16:creationId xmlns:a16="http://schemas.microsoft.com/office/drawing/2014/main" id="{9B069B25-D1F9-4EA6-8493-F6A3DE3123F5}"/>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0" name="Freeform 3">
            <a:extLst>
              <a:ext uri="{FF2B5EF4-FFF2-40B4-BE49-F238E27FC236}">
                <a16:creationId xmlns:a16="http://schemas.microsoft.com/office/drawing/2014/main" id="{9FB27261-07CC-4158-B2B1-7EBA1979DDE9}"/>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1" name="TextBox 30">
            <a:extLst>
              <a:ext uri="{FF2B5EF4-FFF2-40B4-BE49-F238E27FC236}">
                <a16:creationId xmlns:a16="http://schemas.microsoft.com/office/drawing/2014/main" id="{856B4DC8-5C9D-4405-87A0-3BE158C9ACDD}"/>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3</xdr:col>
      <xdr:colOff>65944</xdr:colOff>
      <xdr:row>200</xdr:row>
      <xdr:rowOff>14654</xdr:rowOff>
    </xdr:from>
    <xdr:to>
      <xdr:col>4</xdr:col>
      <xdr:colOff>121628</xdr:colOff>
      <xdr:row>203</xdr:row>
      <xdr:rowOff>90855</xdr:rowOff>
    </xdr:to>
    <xdr:grpSp>
      <xdr:nvGrpSpPr>
        <xdr:cNvPr id="32" name="Group 31">
          <a:extLst>
            <a:ext uri="{FF2B5EF4-FFF2-40B4-BE49-F238E27FC236}">
              <a16:creationId xmlns:a16="http://schemas.microsoft.com/office/drawing/2014/main" id="{43ADBD4E-39C0-4458-9321-2FC28DE961AF}"/>
            </a:ext>
          </a:extLst>
        </xdr:cNvPr>
        <xdr:cNvGrpSpPr/>
      </xdr:nvGrpSpPr>
      <xdr:grpSpPr>
        <a:xfrm>
          <a:off x="528587" y="27228940"/>
          <a:ext cx="511523" cy="504826"/>
          <a:chOff x="457200" y="542925"/>
          <a:chExt cx="561974" cy="573613"/>
        </a:xfrm>
        <a:solidFill>
          <a:schemeClr val="accent4">
            <a:lumMod val="20000"/>
            <a:lumOff val="80000"/>
          </a:schemeClr>
        </a:solidFill>
      </xdr:grpSpPr>
      <xdr:sp macro="" textlink="">
        <xdr:nvSpPr>
          <xdr:cNvPr id="33" name="Flowchart: Connector 32">
            <a:extLst>
              <a:ext uri="{FF2B5EF4-FFF2-40B4-BE49-F238E27FC236}">
                <a16:creationId xmlns:a16="http://schemas.microsoft.com/office/drawing/2014/main" id="{23DC9D73-BE8C-4ABC-9CBC-E8D3556A48B4}"/>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4" name="Freeform 3">
            <a:extLst>
              <a:ext uri="{FF2B5EF4-FFF2-40B4-BE49-F238E27FC236}">
                <a16:creationId xmlns:a16="http://schemas.microsoft.com/office/drawing/2014/main" id="{BDC5C1F1-00FC-43EE-AC61-46EB13673E8E}"/>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5" name="TextBox 34">
            <a:extLst>
              <a:ext uri="{FF2B5EF4-FFF2-40B4-BE49-F238E27FC236}">
                <a16:creationId xmlns:a16="http://schemas.microsoft.com/office/drawing/2014/main" id="{FF5A854E-9E87-4B33-A390-5D546FD9319B}"/>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3</xdr:col>
      <xdr:colOff>65945</xdr:colOff>
      <xdr:row>303</xdr:row>
      <xdr:rowOff>14655</xdr:rowOff>
    </xdr:from>
    <xdr:to>
      <xdr:col>4</xdr:col>
      <xdr:colOff>121629</xdr:colOff>
      <xdr:row>306</xdr:row>
      <xdr:rowOff>90856</xdr:rowOff>
    </xdr:to>
    <xdr:grpSp>
      <xdr:nvGrpSpPr>
        <xdr:cNvPr id="36" name="Group 35">
          <a:extLst>
            <a:ext uri="{FF2B5EF4-FFF2-40B4-BE49-F238E27FC236}">
              <a16:creationId xmlns:a16="http://schemas.microsoft.com/office/drawing/2014/main" id="{63D60A46-28D9-4119-A191-B23E77E6239C}"/>
            </a:ext>
          </a:extLst>
        </xdr:cNvPr>
        <xdr:cNvGrpSpPr/>
      </xdr:nvGrpSpPr>
      <xdr:grpSpPr>
        <a:xfrm>
          <a:off x="528588" y="40162530"/>
          <a:ext cx="511523" cy="504826"/>
          <a:chOff x="457200" y="542925"/>
          <a:chExt cx="561974" cy="573613"/>
        </a:xfrm>
        <a:solidFill>
          <a:schemeClr val="accent4">
            <a:lumMod val="20000"/>
            <a:lumOff val="80000"/>
          </a:schemeClr>
        </a:solidFill>
      </xdr:grpSpPr>
      <xdr:sp macro="" textlink="">
        <xdr:nvSpPr>
          <xdr:cNvPr id="37" name="Flowchart: Connector 36">
            <a:extLst>
              <a:ext uri="{FF2B5EF4-FFF2-40B4-BE49-F238E27FC236}">
                <a16:creationId xmlns:a16="http://schemas.microsoft.com/office/drawing/2014/main" id="{31C68352-9BFE-4AC0-A6A7-3D376CE568AB}"/>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8" name="Freeform 3">
            <a:extLst>
              <a:ext uri="{FF2B5EF4-FFF2-40B4-BE49-F238E27FC236}">
                <a16:creationId xmlns:a16="http://schemas.microsoft.com/office/drawing/2014/main" id="{7A1A8B79-131C-471A-BF37-4BF255E22183}"/>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5" name="TextBox 54">
            <a:extLst>
              <a:ext uri="{FF2B5EF4-FFF2-40B4-BE49-F238E27FC236}">
                <a16:creationId xmlns:a16="http://schemas.microsoft.com/office/drawing/2014/main" id="{6E85E841-D7B1-4750-9DCB-21DFB39A9E82}"/>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p>
        </xdr:txBody>
      </xdr:sp>
    </xdr:grpSp>
    <xdr:clientData/>
  </xdr:twoCellAnchor>
  <xdr:twoCellAnchor>
    <xdr:from>
      <xdr:col>4</xdr:col>
      <xdr:colOff>7327</xdr:colOff>
      <xdr:row>275</xdr:row>
      <xdr:rowOff>80682</xdr:rowOff>
    </xdr:from>
    <xdr:to>
      <xdr:col>20</xdr:col>
      <xdr:colOff>8964</xdr:colOff>
      <xdr:row>279</xdr:row>
      <xdr:rowOff>116541</xdr:rowOff>
    </xdr:to>
    <xdr:sp macro="" textlink="">
      <xdr:nvSpPr>
        <xdr:cNvPr id="64" name="Rectangle: Rounded Corners 63">
          <a:extLst>
            <a:ext uri="{FF2B5EF4-FFF2-40B4-BE49-F238E27FC236}">
              <a16:creationId xmlns:a16="http://schemas.microsoft.com/office/drawing/2014/main" id="{8672EAA5-7FD6-4C79-9E12-F454D2D5EAB4}"/>
            </a:ext>
          </a:extLst>
        </xdr:cNvPr>
        <xdr:cNvSpPr/>
      </xdr:nvSpPr>
      <xdr:spPr bwMode="auto">
        <a:xfrm>
          <a:off x="948621" y="34532047"/>
          <a:ext cx="6357614" cy="645459"/>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Termasuk perkara-perkara seperti</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Include items such as:</a:t>
          </a:r>
        </a:p>
        <a:p>
          <a:pPr algn="l"/>
          <a:endParaRPr lang="en-MY" sz="500" b="0" i="1"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 Gaji &amp; upah (termasuk bayaran lebih masa) /</a:t>
          </a:r>
          <a:r>
            <a:rPr lang="en-MY" sz="800" b="0"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Salaries &amp; wages (include overtime pay)</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Elaun, bonus, komisen /</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Allowances, bonuses, commissions</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 Gaji, elaun, yuran, bonus dan komisen untuk pengarah yang bekerja /</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Salaries, allowances, fees, bonuses and commission for working</a:t>
          </a:r>
          <a:r>
            <a:rPr lang="en-MY" sz="800" b="0" i="1"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directors</a:t>
          </a:r>
        </a:p>
      </xdr:txBody>
    </xdr:sp>
    <xdr:clientData/>
  </xdr:twoCellAnchor>
  <xdr:twoCellAnchor>
    <xdr:from>
      <xdr:col>4</xdr:col>
      <xdr:colOff>0</xdr:colOff>
      <xdr:row>260</xdr:row>
      <xdr:rowOff>58616</xdr:rowOff>
    </xdr:from>
    <xdr:to>
      <xdr:col>19</xdr:col>
      <xdr:colOff>0</xdr:colOff>
      <xdr:row>266</xdr:row>
      <xdr:rowOff>124558</xdr:rowOff>
    </xdr:to>
    <xdr:sp macro="" textlink="">
      <xdr:nvSpPr>
        <xdr:cNvPr id="41" name="Rectangle: Rounded Corners 40">
          <a:extLst>
            <a:ext uri="{FF2B5EF4-FFF2-40B4-BE49-F238E27FC236}">
              <a16:creationId xmlns:a16="http://schemas.microsoft.com/office/drawing/2014/main" id="{F4904E97-C0BE-48C1-9028-89A0A00F4200}"/>
            </a:ext>
          </a:extLst>
        </xdr:cNvPr>
        <xdr:cNvSpPr/>
      </xdr:nvSpPr>
      <xdr:spPr bwMode="auto">
        <a:xfrm>
          <a:off x="941294" y="32806687"/>
          <a:ext cx="6355977" cy="756224"/>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Termasuk perkara-perkara seperti / </a:t>
          </a:r>
          <a:r>
            <a:rPr lang="en-MY" sz="800" b="0" i="1" u="none" strike="noStrike">
              <a:solidFill>
                <a:schemeClr val="dk1"/>
              </a:solidFill>
              <a:effectLst/>
              <a:latin typeface="Arial" panose="020B0604020202020204" pitchFamily="34" charset="0"/>
              <a:ea typeface="+mn-ea"/>
              <a:cs typeface="Arial" panose="020B0604020202020204" pitchFamily="34" charset="0"/>
            </a:rPr>
            <a:t>Include items such as:</a:t>
          </a:r>
        </a:p>
        <a:p>
          <a:pPr algn="l"/>
          <a:r>
            <a:rPr lang="en-MY" sz="500" b="0" i="1" u="none" strike="noStrike">
              <a:solidFill>
                <a:schemeClr val="dk1"/>
              </a:solidFill>
              <a:effectLst/>
              <a:latin typeface="Arial" panose="020B0604020202020204" pitchFamily="34" charset="0"/>
              <a:ea typeface="+mn-ea"/>
              <a:cs typeface="Arial" panose="020B0604020202020204" pitchFamily="34" charset="0"/>
            </a:rPr>
            <a:t> </a:t>
          </a:r>
          <a:endParaRPr lang="en-MY" sz="800" b="0"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Kerugian daripada pertukaran wang asing / aset kewangan, kerugian daripada jualan / penilaian semula harta, hutang lapuk </a:t>
          </a: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dihapuskan,</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pindahan semasa seperti pindahan wang, hadiah, derma, denda, dsb.</a:t>
          </a:r>
          <a:endParaRPr lang="en-MY" sz="8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0" i="1">
              <a:solidFill>
                <a:schemeClr val="dk1"/>
              </a:solidFill>
              <a:effectLst/>
              <a:latin typeface="Arial" panose="020B0604020202020204" pitchFamily="34" charset="0"/>
              <a:ea typeface="+mn-ea"/>
              <a:cs typeface="Arial" panose="020B0604020202020204" pitchFamily="34" charset="0"/>
            </a:rPr>
            <a:t>  Losses from foreign exchange / financial assets, losses from sales / revaluation of assets, bad debts written-off,</a:t>
          </a:r>
          <a:r>
            <a:rPr lang="en-MY" sz="800" b="0" i="1" baseline="0">
              <a:solidFill>
                <a:schemeClr val="dk1"/>
              </a:solidFill>
              <a:effectLst/>
              <a:latin typeface="Arial" panose="020B0604020202020204" pitchFamily="34" charset="0"/>
              <a:ea typeface="+mn-ea"/>
              <a:cs typeface="Arial" panose="020B0604020202020204" pitchFamily="34" charset="0"/>
            </a:rPr>
            <a:t> c</a:t>
          </a:r>
          <a:r>
            <a:rPr lang="en-MY" sz="800" b="0" i="1">
              <a:solidFill>
                <a:schemeClr val="dk1"/>
              </a:solidFill>
              <a:effectLst/>
              <a:latin typeface="Arial" panose="020B0604020202020204" pitchFamily="34" charset="0"/>
              <a:ea typeface="+mn-ea"/>
              <a:cs typeface="Arial" panose="020B0604020202020204" pitchFamily="34" charset="0"/>
            </a:rPr>
            <a:t>urrent transfers such as </a:t>
          </a:r>
        </a:p>
        <a:p>
          <a:pPr algn="l"/>
          <a:r>
            <a:rPr lang="en-MY" sz="800" b="0" i="1">
              <a:solidFill>
                <a:schemeClr val="dk1"/>
              </a:solidFill>
              <a:effectLst/>
              <a:latin typeface="Arial" panose="020B0604020202020204" pitchFamily="34" charset="0"/>
              <a:ea typeface="+mn-ea"/>
              <a:cs typeface="Arial" panose="020B0604020202020204" pitchFamily="34" charset="0"/>
            </a:rPr>
            <a:t>  remittances, gifts, donations, fine, etc.</a:t>
          </a:r>
          <a:endParaRPr lang="en-MY" sz="800" b="0" i="1"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4</xdr:col>
      <xdr:colOff>0</xdr:colOff>
      <xdr:row>314</xdr:row>
      <xdr:rowOff>73270</xdr:rowOff>
    </xdr:from>
    <xdr:to>
      <xdr:col>19</xdr:col>
      <xdr:colOff>0</xdr:colOff>
      <xdr:row>319</xdr:row>
      <xdr:rowOff>102577</xdr:rowOff>
    </xdr:to>
    <xdr:sp macro="" textlink="">
      <xdr:nvSpPr>
        <xdr:cNvPr id="42" name="Rectangle: Rounded Corners 41">
          <a:extLst>
            <a:ext uri="{FF2B5EF4-FFF2-40B4-BE49-F238E27FC236}">
              <a16:creationId xmlns:a16="http://schemas.microsoft.com/office/drawing/2014/main" id="{6465B2C9-0AD1-4412-AEC0-3F08FE86B8DC}"/>
            </a:ext>
          </a:extLst>
        </xdr:cNvPr>
        <xdr:cNvSpPr/>
      </xdr:nvSpPr>
      <xdr:spPr bwMode="auto">
        <a:xfrm>
          <a:off x="908538" y="40151539"/>
          <a:ext cx="6550270" cy="798634"/>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Termasuk perkara-perkara seperti</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Include items such as:</a:t>
          </a:r>
        </a:p>
        <a:p>
          <a:pPr algn="l"/>
          <a:endParaRPr lang="en-MY" sz="500" b="0" i="1"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Kumpulan Wang Simpanan Pekerja (KWSP),</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Kumpulan wang simpanan lain, Pertubuhan Keselamatan Sosial (PERKESO), Skim   </a:t>
          </a:r>
        </a:p>
        <a:p>
          <a:pPr algn="l"/>
          <a:r>
            <a:rPr lang="en-MY" sz="800" b="1" i="0" u="none" strike="noStrike" baseline="0">
              <a:solidFill>
                <a:schemeClr val="dk1"/>
              </a:solidFill>
              <a:effectLst/>
              <a:latin typeface="Arial" panose="020B0604020202020204" pitchFamily="34" charset="0"/>
              <a:ea typeface="+mn-ea"/>
              <a:cs typeface="Arial" panose="020B0604020202020204" pitchFamily="34" charset="0"/>
            </a:rPr>
            <a:t>  keselamatan sosial persendirian (cth: insurans pampasan pekerja dsb.) </a:t>
          </a:r>
        </a:p>
        <a:p>
          <a:pPr algn="l"/>
          <a:r>
            <a:rPr lang="en-MY" sz="800" b="0" i="1" u="none" strike="noStrike" baseline="0">
              <a:solidFill>
                <a:schemeClr val="dk1"/>
              </a:solidFill>
              <a:effectLst/>
              <a:latin typeface="Arial" panose="020B0604020202020204" pitchFamily="34" charset="0"/>
              <a:ea typeface="+mn-ea"/>
              <a:cs typeface="Arial" panose="020B0604020202020204" pitchFamily="34" charset="0"/>
            </a:rPr>
            <a:t>  Employees' Provident Fund (EPF), Other provident funds, Social Security Organisation (SOCSO), Private social security schemes </a:t>
          </a:r>
        </a:p>
        <a:p>
          <a:pPr algn="l"/>
          <a:r>
            <a:rPr lang="en-MY" sz="800" b="0" i="1" u="none" strike="noStrike" baseline="0">
              <a:solidFill>
                <a:schemeClr val="dk1"/>
              </a:solidFill>
              <a:effectLst/>
              <a:latin typeface="Arial" panose="020B0604020202020204" pitchFamily="34" charset="0"/>
              <a:ea typeface="+mn-ea"/>
              <a:cs typeface="Arial" panose="020B0604020202020204" pitchFamily="34" charset="0"/>
            </a:rPr>
            <a:t>  (e.g.: worker's compensation insurance etc.)</a:t>
          </a:r>
          <a:endParaRPr lang="en-MY" sz="800" b="0" i="1"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241789</xdr:colOff>
      <xdr:row>1</xdr:row>
      <xdr:rowOff>117231</xdr:rowOff>
    </xdr:from>
    <xdr:to>
      <xdr:col>3</xdr:col>
      <xdr:colOff>11723</xdr:colOff>
      <xdr:row>4</xdr:row>
      <xdr:rowOff>90855</xdr:rowOff>
    </xdr:to>
    <xdr:grpSp>
      <xdr:nvGrpSpPr>
        <xdr:cNvPr id="10" name="Group 9">
          <a:extLst>
            <a:ext uri="{FF2B5EF4-FFF2-40B4-BE49-F238E27FC236}">
              <a16:creationId xmlns:a16="http://schemas.microsoft.com/office/drawing/2014/main" id="{871772F0-D246-4C1B-9E1D-3A32D60FBE13}"/>
            </a:ext>
          </a:extLst>
        </xdr:cNvPr>
        <xdr:cNvGrpSpPr/>
      </xdr:nvGrpSpPr>
      <xdr:grpSpPr>
        <a:xfrm>
          <a:off x="316628" y="266910"/>
          <a:ext cx="518327" cy="517909"/>
          <a:chOff x="457200" y="542925"/>
          <a:chExt cx="561974" cy="573613"/>
        </a:xfrm>
        <a:solidFill>
          <a:schemeClr val="accent4">
            <a:lumMod val="20000"/>
            <a:lumOff val="80000"/>
          </a:schemeClr>
        </a:solidFill>
      </xdr:grpSpPr>
      <xdr:sp macro="" textlink="">
        <xdr:nvSpPr>
          <xdr:cNvPr id="11" name="Flowchart: Connector 10">
            <a:extLst>
              <a:ext uri="{FF2B5EF4-FFF2-40B4-BE49-F238E27FC236}">
                <a16:creationId xmlns:a16="http://schemas.microsoft.com/office/drawing/2014/main" id="{7E23E818-1C54-4DD3-A315-FFE2A8A9AA02}"/>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E3B0B83B-AC26-4777-B0AA-7BBE9EF1F621}"/>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4F54FAB9-5F54-48A8-A224-D7A631A1AA21}"/>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10</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285751</xdr:colOff>
      <xdr:row>1</xdr:row>
      <xdr:rowOff>73270</xdr:rowOff>
    </xdr:from>
    <xdr:to>
      <xdr:col>3</xdr:col>
      <xdr:colOff>55685</xdr:colOff>
      <xdr:row>4</xdr:row>
      <xdr:rowOff>17587</xdr:rowOff>
    </xdr:to>
    <xdr:grpSp>
      <xdr:nvGrpSpPr>
        <xdr:cNvPr id="10" name="Group 9">
          <a:extLst>
            <a:ext uri="{FF2B5EF4-FFF2-40B4-BE49-F238E27FC236}">
              <a16:creationId xmlns:a16="http://schemas.microsoft.com/office/drawing/2014/main" id="{8E612C4A-7005-4865-90F0-CB39C10CE0CB}"/>
            </a:ext>
          </a:extLst>
        </xdr:cNvPr>
        <xdr:cNvGrpSpPr/>
      </xdr:nvGrpSpPr>
      <xdr:grpSpPr>
        <a:xfrm>
          <a:off x="360590" y="127699"/>
          <a:ext cx="518327" cy="515817"/>
          <a:chOff x="457200" y="542925"/>
          <a:chExt cx="561974" cy="573613"/>
        </a:xfrm>
        <a:solidFill>
          <a:schemeClr val="accent4">
            <a:lumMod val="20000"/>
            <a:lumOff val="80000"/>
          </a:schemeClr>
        </a:solidFill>
      </xdr:grpSpPr>
      <xdr:sp macro="" textlink="">
        <xdr:nvSpPr>
          <xdr:cNvPr id="11" name="Flowchart: Connector 10">
            <a:extLst>
              <a:ext uri="{FF2B5EF4-FFF2-40B4-BE49-F238E27FC236}">
                <a16:creationId xmlns:a16="http://schemas.microsoft.com/office/drawing/2014/main" id="{EBF97A88-1DD5-4868-82D6-20D0816F318B}"/>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44764851-4116-4980-B90E-29863C79A5E4}"/>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53F95B63-4C77-46D8-A286-0E7EC462ACD8}"/>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11</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65942</xdr:colOff>
      <xdr:row>3</xdr:row>
      <xdr:rowOff>43962</xdr:rowOff>
    </xdr:from>
    <xdr:to>
      <xdr:col>2</xdr:col>
      <xdr:colOff>312126</xdr:colOff>
      <xdr:row>6</xdr:row>
      <xdr:rowOff>83529</xdr:rowOff>
    </xdr:to>
    <xdr:grpSp>
      <xdr:nvGrpSpPr>
        <xdr:cNvPr id="14" name="Group 13">
          <a:extLst>
            <a:ext uri="{FF2B5EF4-FFF2-40B4-BE49-F238E27FC236}">
              <a16:creationId xmlns:a16="http://schemas.microsoft.com/office/drawing/2014/main" id="{9E6F7DB8-BB07-4DF0-8F34-FE169B313CC9}"/>
            </a:ext>
          </a:extLst>
        </xdr:cNvPr>
        <xdr:cNvGrpSpPr/>
      </xdr:nvGrpSpPr>
      <xdr:grpSpPr>
        <a:xfrm>
          <a:off x="161192" y="336516"/>
          <a:ext cx="511523" cy="481799"/>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32AEB8D1-8D15-4F86-AD8A-4E2D3C8BF832}"/>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9CE5C070-F8CB-4F0C-893E-727A462E1D95}"/>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5E0655AE-40A7-41CA-8AC5-36F3B84C5A7A}"/>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12</a:t>
            </a:r>
          </a:p>
        </xdr:txBody>
      </xdr:sp>
    </xdr:grpSp>
    <xdr:clientData/>
  </xdr:twoCellAnchor>
  <xdr:twoCellAnchor>
    <xdr:from>
      <xdr:col>1</xdr:col>
      <xdr:colOff>65943</xdr:colOff>
      <xdr:row>174</xdr:row>
      <xdr:rowOff>87923</xdr:rowOff>
    </xdr:from>
    <xdr:to>
      <xdr:col>2</xdr:col>
      <xdr:colOff>312127</xdr:colOff>
      <xdr:row>177</xdr:row>
      <xdr:rowOff>68875</xdr:rowOff>
    </xdr:to>
    <xdr:grpSp>
      <xdr:nvGrpSpPr>
        <xdr:cNvPr id="26" name="Group 25">
          <a:extLst>
            <a:ext uri="{FF2B5EF4-FFF2-40B4-BE49-F238E27FC236}">
              <a16:creationId xmlns:a16="http://schemas.microsoft.com/office/drawing/2014/main" id="{1B74A7B8-4AD6-46DD-8B4A-5D12C5EBAB11}"/>
            </a:ext>
          </a:extLst>
        </xdr:cNvPr>
        <xdr:cNvGrpSpPr/>
      </xdr:nvGrpSpPr>
      <xdr:grpSpPr>
        <a:xfrm>
          <a:off x="161193" y="22839066"/>
          <a:ext cx="511523" cy="511630"/>
          <a:chOff x="457200" y="542925"/>
          <a:chExt cx="561974" cy="573613"/>
        </a:xfrm>
        <a:solidFill>
          <a:schemeClr val="accent4">
            <a:lumMod val="20000"/>
            <a:lumOff val="80000"/>
          </a:schemeClr>
        </a:solidFill>
      </xdr:grpSpPr>
      <xdr:sp macro="" textlink="">
        <xdr:nvSpPr>
          <xdr:cNvPr id="27" name="Flowchart: Connector 26">
            <a:extLst>
              <a:ext uri="{FF2B5EF4-FFF2-40B4-BE49-F238E27FC236}">
                <a16:creationId xmlns:a16="http://schemas.microsoft.com/office/drawing/2014/main" id="{99FF8AF8-4136-4ADF-826E-AEA354E247B6}"/>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8" name="Freeform 3">
            <a:extLst>
              <a:ext uri="{FF2B5EF4-FFF2-40B4-BE49-F238E27FC236}">
                <a16:creationId xmlns:a16="http://schemas.microsoft.com/office/drawing/2014/main" id="{DE78EB66-CAFA-47DA-956B-F570D38EFE06}"/>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9" name="TextBox 28">
            <a:extLst>
              <a:ext uri="{FF2B5EF4-FFF2-40B4-BE49-F238E27FC236}">
                <a16:creationId xmlns:a16="http://schemas.microsoft.com/office/drawing/2014/main" id="{A44CEBE0-AB8F-4195-A058-D17AA01CE1E3}"/>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12</a:t>
            </a:r>
          </a:p>
        </xdr:txBody>
      </xdr:sp>
    </xdr:grpSp>
    <xdr:clientData/>
  </xdr:twoCellAnchor>
  <xdr:twoCellAnchor>
    <xdr:from>
      <xdr:col>1</xdr:col>
      <xdr:colOff>65941</xdr:colOff>
      <xdr:row>93</xdr:row>
      <xdr:rowOff>24910</xdr:rowOff>
    </xdr:from>
    <xdr:to>
      <xdr:col>2</xdr:col>
      <xdr:colOff>312125</xdr:colOff>
      <xdr:row>96</xdr:row>
      <xdr:rowOff>98181</xdr:rowOff>
    </xdr:to>
    <xdr:grpSp>
      <xdr:nvGrpSpPr>
        <xdr:cNvPr id="10" name="Group 9">
          <a:extLst>
            <a:ext uri="{FF2B5EF4-FFF2-40B4-BE49-F238E27FC236}">
              <a16:creationId xmlns:a16="http://schemas.microsoft.com/office/drawing/2014/main" id="{5C23B305-EA46-4EDD-ACF4-2E0F1F894304}"/>
            </a:ext>
          </a:extLst>
        </xdr:cNvPr>
        <xdr:cNvGrpSpPr/>
      </xdr:nvGrpSpPr>
      <xdr:grpSpPr>
        <a:xfrm>
          <a:off x="161191" y="11536553"/>
          <a:ext cx="511523" cy="501896"/>
          <a:chOff x="457200" y="542925"/>
          <a:chExt cx="561974" cy="573613"/>
        </a:xfrm>
        <a:solidFill>
          <a:schemeClr val="accent4">
            <a:lumMod val="20000"/>
            <a:lumOff val="80000"/>
          </a:schemeClr>
        </a:solidFill>
      </xdr:grpSpPr>
      <xdr:sp macro="" textlink="">
        <xdr:nvSpPr>
          <xdr:cNvPr id="11" name="Flowchart: Connector 10">
            <a:extLst>
              <a:ext uri="{FF2B5EF4-FFF2-40B4-BE49-F238E27FC236}">
                <a16:creationId xmlns:a16="http://schemas.microsoft.com/office/drawing/2014/main" id="{BA2AB78C-188A-4531-8AA9-713D8A382DC2}"/>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FB39C5DC-0585-42A1-B677-942BF7A390A1}"/>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093ADC3D-289E-4529-8A91-DF067157A779}"/>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12</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65945</xdr:colOff>
      <xdr:row>1</xdr:row>
      <xdr:rowOff>87923</xdr:rowOff>
    </xdr:from>
    <xdr:to>
      <xdr:col>4</xdr:col>
      <xdr:colOff>202225</xdr:colOff>
      <xdr:row>4</xdr:row>
      <xdr:rowOff>46894</xdr:rowOff>
    </xdr:to>
    <xdr:grpSp>
      <xdr:nvGrpSpPr>
        <xdr:cNvPr id="14" name="Group 13">
          <a:extLst>
            <a:ext uri="{FF2B5EF4-FFF2-40B4-BE49-F238E27FC236}">
              <a16:creationId xmlns:a16="http://schemas.microsoft.com/office/drawing/2014/main" id="{07BD5D2D-5D54-4A92-BEED-FED2ACF99B0F}"/>
            </a:ext>
          </a:extLst>
        </xdr:cNvPr>
        <xdr:cNvGrpSpPr/>
      </xdr:nvGrpSpPr>
      <xdr:grpSpPr>
        <a:xfrm>
          <a:off x="470758" y="119673"/>
          <a:ext cx="509342" cy="514596"/>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38ED6A98-5DF7-4395-BB5C-19175DC29060}"/>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841D8C71-F12E-4606-9CF6-775E8D41A6DC}"/>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FEE8AAFB-5388-4007-8EF3-8C8AB84DBDC9}"/>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13</a:t>
            </a:r>
          </a:p>
        </xdr:txBody>
      </xdr:sp>
    </xdr:grpSp>
    <xdr:clientData/>
  </xdr:twoCellAnchor>
  <xdr:twoCellAnchor>
    <xdr:from>
      <xdr:col>38</xdr:col>
      <xdr:colOff>73268</xdr:colOff>
      <xdr:row>1</xdr:row>
      <xdr:rowOff>139211</xdr:rowOff>
    </xdr:from>
    <xdr:to>
      <xdr:col>40</xdr:col>
      <xdr:colOff>143606</xdr:colOff>
      <xdr:row>4</xdr:row>
      <xdr:rowOff>98182</xdr:rowOff>
    </xdr:to>
    <xdr:grpSp>
      <xdr:nvGrpSpPr>
        <xdr:cNvPr id="10" name="Group 9">
          <a:extLst>
            <a:ext uri="{FF2B5EF4-FFF2-40B4-BE49-F238E27FC236}">
              <a16:creationId xmlns:a16="http://schemas.microsoft.com/office/drawing/2014/main" id="{92AD3321-A773-4400-9DA3-FFAF9C6F8A4F}"/>
            </a:ext>
          </a:extLst>
        </xdr:cNvPr>
        <xdr:cNvGrpSpPr/>
      </xdr:nvGrpSpPr>
      <xdr:grpSpPr>
        <a:xfrm>
          <a:off x="8137768" y="170961"/>
          <a:ext cx="514838" cy="514596"/>
          <a:chOff x="457200" y="542925"/>
          <a:chExt cx="561974" cy="573613"/>
        </a:xfrm>
        <a:solidFill>
          <a:schemeClr val="accent4">
            <a:lumMod val="20000"/>
            <a:lumOff val="80000"/>
          </a:schemeClr>
        </a:solidFill>
      </xdr:grpSpPr>
      <xdr:sp macro="" textlink="">
        <xdr:nvSpPr>
          <xdr:cNvPr id="11" name="Flowchart: Connector 10">
            <a:extLst>
              <a:ext uri="{FF2B5EF4-FFF2-40B4-BE49-F238E27FC236}">
                <a16:creationId xmlns:a16="http://schemas.microsoft.com/office/drawing/2014/main" id="{80AF90BC-B67E-4894-B9DE-952152A2D055}"/>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50FC5926-1CBB-46AB-ADC5-482C103D52E4}"/>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8DBFC130-A31A-44BC-B1F1-50702D76A116}"/>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13</a:t>
            </a:r>
          </a:p>
        </xdr:txBody>
      </xdr:sp>
    </xdr:grpSp>
    <xdr:clientData/>
  </xdr:twoCellAnchor>
  <xdr:twoCellAnchor>
    <xdr:from>
      <xdr:col>3</xdr:col>
      <xdr:colOff>0</xdr:colOff>
      <xdr:row>110</xdr:row>
      <xdr:rowOff>119060</xdr:rowOff>
    </xdr:from>
    <xdr:to>
      <xdr:col>4</xdr:col>
      <xdr:colOff>136280</xdr:colOff>
      <xdr:row>113</xdr:row>
      <xdr:rowOff>78031</xdr:rowOff>
    </xdr:to>
    <xdr:grpSp>
      <xdr:nvGrpSpPr>
        <xdr:cNvPr id="26" name="Group 25">
          <a:extLst>
            <a:ext uri="{FF2B5EF4-FFF2-40B4-BE49-F238E27FC236}">
              <a16:creationId xmlns:a16="http://schemas.microsoft.com/office/drawing/2014/main" id="{E86422D1-3683-4E76-AAED-5168737C1828}"/>
            </a:ext>
          </a:extLst>
        </xdr:cNvPr>
        <xdr:cNvGrpSpPr/>
      </xdr:nvGrpSpPr>
      <xdr:grpSpPr>
        <a:xfrm>
          <a:off x="404813" y="10842623"/>
          <a:ext cx="509342" cy="514596"/>
          <a:chOff x="457200" y="542925"/>
          <a:chExt cx="561974" cy="573613"/>
        </a:xfrm>
        <a:solidFill>
          <a:schemeClr val="accent4">
            <a:lumMod val="20000"/>
            <a:lumOff val="80000"/>
          </a:schemeClr>
        </a:solidFill>
      </xdr:grpSpPr>
      <xdr:sp macro="" textlink="">
        <xdr:nvSpPr>
          <xdr:cNvPr id="27" name="Flowchart: Connector 26">
            <a:extLst>
              <a:ext uri="{FF2B5EF4-FFF2-40B4-BE49-F238E27FC236}">
                <a16:creationId xmlns:a16="http://schemas.microsoft.com/office/drawing/2014/main" id="{6F3A65FF-92FF-412B-8EE2-A2F0CD96193D}"/>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8" name="Freeform 3">
            <a:extLst>
              <a:ext uri="{FF2B5EF4-FFF2-40B4-BE49-F238E27FC236}">
                <a16:creationId xmlns:a16="http://schemas.microsoft.com/office/drawing/2014/main" id="{25AB8DE6-0CE7-4241-84C6-DBC74CA8F182}"/>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9" name="TextBox 28">
            <a:extLst>
              <a:ext uri="{FF2B5EF4-FFF2-40B4-BE49-F238E27FC236}">
                <a16:creationId xmlns:a16="http://schemas.microsoft.com/office/drawing/2014/main" id="{A42B656F-24E9-4BDA-82AC-5C19AFADF449}"/>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13</a:t>
            </a:r>
          </a:p>
        </xdr:txBody>
      </xdr:sp>
    </xdr:grpSp>
    <xdr:clientData/>
  </xdr:twoCellAnchor>
  <xdr:twoCellAnchor>
    <xdr:from>
      <xdr:col>38</xdr:col>
      <xdr:colOff>39680</xdr:colOff>
      <xdr:row>110</xdr:row>
      <xdr:rowOff>134936</xdr:rowOff>
    </xdr:from>
    <xdr:to>
      <xdr:col>40</xdr:col>
      <xdr:colOff>104522</xdr:colOff>
      <xdr:row>113</xdr:row>
      <xdr:rowOff>93907</xdr:rowOff>
    </xdr:to>
    <xdr:grpSp>
      <xdr:nvGrpSpPr>
        <xdr:cNvPr id="30" name="Group 29">
          <a:extLst>
            <a:ext uri="{FF2B5EF4-FFF2-40B4-BE49-F238E27FC236}">
              <a16:creationId xmlns:a16="http://schemas.microsoft.com/office/drawing/2014/main" id="{8B934514-E254-40EA-8665-6BE3E4D13D8F}"/>
            </a:ext>
          </a:extLst>
        </xdr:cNvPr>
        <xdr:cNvGrpSpPr/>
      </xdr:nvGrpSpPr>
      <xdr:grpSpPr>
        <a:xfrm>
          <a:off x="8104180" y="10858499"/>
          <a:ext cx="509342" cy="514596"/>
          <a:chOff x="457200" y="542925"/>
          <a:chExt cx="561974" cy="573613"/>
        </a:xfrm>
        <a:solidFill>
          <a:schemeClr val="accent4">
            <a:lumMod val="20000"/>
            <a:lumOff val="80000"/>
          </a:schemeClr>
        </a:solidFill>
      </xdr:grpSpPr>
      <xdr:sp macro="" textlink="">
        <xdr:nvSpPr>
          <xdr:cNvPr id="31" name="Flowchart: Connector 30">
            <a:extLst>
              <a:ext uri="{FF2B5EF4-FFF2-40B4-BE49-F238E27FC236}">
                <a16:creationId xmlns:a16="http://schemas.microsoft.com/office/drawing/2014/main" id="{EB321C5B-478E-427F-B5F3-8B6BD9F1B77B}"/>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2" name="Freeform 3">
            <a:extLst>
              <a:ext uri="{FF2B5EF4-FFF2-40B4-BE49-F238E27FC236}">
                <a16:creationId xmlns:a16="http://schemas.microsoft.com/office/drawing/2014/main" id="{EBD30B7D-AFFE-452A-B404-74D134E2767F}"/>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3" name="TextBox 32">
            <a:extLst>
              <a:ext uri="{FF2B5EF4-FFF2-40B4-BE49-F238E27FC236}">
                <a16:creationId xmlns:a16="http://schemas.microsoft.com/office/drawing/2014/main" id="{BD8F60DB-756F-4661-A6DE-916C7DD24F32}"/>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13</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168518</xdr:colOff>
      <xdr:row>0</xdr:row>
      <xdr:rowOff>58616</xdr:rowOff>
    </xdr:from>
    <xdr:to>
      <xdr:col>2</xdr:col>
      <xdr:colOff>224202</xdr:colOff>
      <xdr:row>3</xdr:row>
      <xdr:rowOff>39568</xdr:rowOff>
    </xdr:to>
    <xdr:grpSp>
      <xdr:nvGrpSpPr>
        <xdr:cNvPr id="10" name="Group 9">
          <a:extLst>
            <a:ext uri="{FF2B5EF4-FFF2-40B4-BE49-F238E27FC236}">
              <a16:creationId xmlns:a16="http://schemas.microsoft.com/office/drawing/2014/main" id="{F59105E3-AE8B-495B-BBE0-0C0D99BA888D}"/>
            </a:ext>
          </a:extLst>
        </xdr:cNvPr>
        <xdr:cNvGrpSpPr/>
      </xdr:nvGrpSpPr>
      <xdr:grpSpPr>
        <a:xfrm>
          <a:off x="168518" y="58616"/>
          <a:ext cx="518327" cy="518434"/>
          <a:chOff x="457200" y="542925"/>
          <a:chExt cx="561974" cy="573613"/>
        </a:xfrm>
        <a:solidFill>
          <a:schemeClr val="accent4">
            <a:lumMod val="20000"/>
            <a:lumOff val="80000"/>
          </a:schemeClr>
        </a:solidFill>
      </xdr:grpSpPr>
      <xdr:sp macro="" textlink="">
        <xdr:nvSpPr>
          <xdr:cNvPr id="11" name="Flowchart: Connector 10">
            <a:extLst>
              <a:ext uri="{FF2B5EF4-FFF2-40B4-BE49-F238E27FC236}">
                <a16:creationId xmlns:a16="http://schemas.microsoft.com/office/drawing/2014/main" id="{2331369F-C5C3-45A3-A6AC-D14AC5252C6A}"/>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Freeform 3">
            <a:extLst>
              <a:ext uri="{FF2B5EF4-FFF2-40B4-BE49-F238E27FC236}">
                <a16:creationId xmlns:a16="http://schemas.microsoft.com/office/drawing/2014/main" id="{73DBDA87-6357-48DF-A4AC-B4D01CB89A5E}"/>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TextBox 12">
            <a:extLst>
              <a:ext uri="{FF2B5EF4-FFF2-40B4-BE49-F238E27FC236}">
                <a16:creationId xmlns:a16="http://schemas.microsoft.com/office/drawing/2014/main" id="{84D282B2-FE7A-4907-BBA2-813FA958EE8B}"/>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14</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97155</xdr:colOff>
      <xdr:row>67</xdr:row>
      <xdr:rowOff>60960</xdr:rowOff>
    </xdr:from>
    <xdr:to>
      <xdr:col>15</xdr:col>
      <xdr:colOff>273954</xdr:colOff>
      <xdr:row>68</xdr:row>
      <xdr:rowOff>73165</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stretch>
          <a:fillRect/>
        </a:stretch>
      </xdr:blipFill>
      <xdr:spPr>
        <a:xfrm>
          <a:off x="5621655" y="10262235"/>
          <a:ext cx="176799" cy="164606"/>
        </a:xfrm>
        <a:prstGeom prst="rect">
          <a:avLst/>
        </a:prstGeom>
      </xdr:spPr>
    </xdr:pic>
    <xdr:clientData/>
  </xdr:twoCellAnchor>
  <xdr:twoCellAnchor editAs="oneCell">
    <xdr:from>
      <xdr:col>18</xdr:col>
      <xdr:colOff>135255</xdr:colOff>
      <xdr:row>67</xdr:row>
      <xdr:rowOff>53340</xdr:rowOff>
    </xdr:from>
    <xdr:to>
      <xdr:col>18</xdr:col>
      <xdr:colOff>312054</xdr:colOff>
      <xdr:row>68</xdr:row>
      <xdr:rowOff>65545</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stretch>
          <a:fillRect/>
        </a:stretch>
      </xdr:blipFill>
      <xdr:spPr>
        <a:xfrm>
          <a:off x="7078980" y="10254615"/>
          <a:ext cx="176799" cy="164606"/>
        </a:xfrm>
        <a:prstGeom prst="rect">
          <a:avLst/>
        </a:prstGeom>
      </xdr:spPr>
    </xdr:pic>
    <xdr:clientData/>
  </xdr:twoCellAnchor>
  <xdr:twoCellAnchor editAs="oneCell">
    <xdr:from>
      <xdr:col>21</xdr:col>
      <xdr:colOff>133350</xdr:colOff>
      <xdr:row>67</xdr:row>
      <xdr:rowOff>53340</xdr:rowOff>
    </xdr:from>
    <xdr:to>
      <xdr:col>21</xdr:col>
      <xdr:colOff>310149</xdr:colOff>
      <xdr:row>68</xdr:row>
      <xdr:rowOff>65545</xdr:rowOff>
    </xdr:to>
    <xdr:pic>
      <xdr:nvPicPr>
        <xdr:cNvPr id="5" name="Picture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1" cstate="print"/>
        <a:stretch>
          <a:fillRect/>
        </a:stretch>
      </xdr:blipFill>
      <xdr:spPr>
        <a:xfrm>
          <a:off x="8534400" y="10254615"/>
          <a:ext cx="176799" cy="164606"/>
        </a:xfrm>
        <a:prstGeom prst="rect">
          <a:avLst/>
        </a:prstGeom>
      </xdr:spPr>
    </xdr:pic>
    <xdr:clientData/>
  </xdr:twoCellAnchor>
  <xdr:twoCellAnchor editAs="oneCell">
    <xdr:from>
      <xdr:col>24</xdr:col>
      <xdr:colOff>102870</xdr:colOff>
      <xdr:row>67</xdr:row>
      <xdr:rowOff>64770</xdr:rowOff>
    </xdr:from>
    <xdr:to>
      <xdr:col>24</xdr:col>
      <xdr:colOff>279669</xdr:colOff>
      <xdr:row>68</xdr:row>
      <xdr:rowOff>76975</xdr:rowOff>
    </xdr:to>
    <xdr:pic>
      <xdr:nvPicPr>
        <xdr:cNvPr id="6" name="Picture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1" cstate="print"/>
        <a:stretch>
          <a:fillRect/>
        </a:stretch>
      </xdr:blipFill>
      <xdr:spPr>
        <a:xfrm>
          <a:off x="10018395" y="10266045"/>
          <a:ext cx="176799" cy="164606"/>
        </a:xfrm>
        <a:prstGeom prst="rect">
          <a:avLst/>
        </a:prstGeom>
      </xdr:spPr>
    </xdr:pic>
    <xdr:clientData/>
  </xdr:twoCellAnchor>
  <xdr:twoCellAnchor editAs="oneCell">
    <xdr:from>
      <xdr:col>26</xdr:col>
      <xdr:colOff>87630</xdr:colOff>
      <xdr:row>67</xdr:row>
      <xdr:rowOff>53340</xdr:rowOff>
    </xdr:from>
    <xdr:to>
      <xdr:col>26</xdr:col>
      <xdr:colOff>264429</xdr:colOff>
      <xdr:row>68</xdr:row>
      <xdr:rowOff>65545</xdr:rowOff>
    </xdr:to>
    <xdr:pic>
      <xdr:nvPicPr>
        <xdr:cNvPr id="7" name="Picture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1" cstate="print"/>
        <a:stretch>
          <a:fillRect/>
        </a:stretch>
      </xdr:blipFill>
      <xdr:spPr>
        <a:xfrm>
          <a:off x="11384280" y="10254615"/>
          <a:ext cx="176799" cy="164606"/>
        </a:xfrm>
        <a:prstGeom prst="rect">
          <a:avLst/>
        </a:prstGeom>
      </xdr:spPr>
    </xdr:pic>
    <xdr:clientData/>
  </xdr:twoCellAnchor>
  <xdr:twoCellAnchor editAs="oneCell">
    <xdr:from>
      <xdr:col>28</xdr:col>
      <xdr:colOff>123825</xdr:colOff>
      <xdr:row>67</xdr:row>
      <xdr:rowOff>60960</xdr:rowOff>
    </xdr:from>
    <xdr:to>
      <xdr:col>28</xdr:col>
      <xdr:colOff>300624</xdr:colOff>
      <xdr:row>68</xdr:row>
      <xdr:rowOff>73165</xdr:rowOff>
    </xdr:to>
    <xdr:pic>
      <xdr:nvPicPr>
        <xdr:cNvPr id="8" name="Picture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1" cstate="print"/>
        <a:stretch>
          <a:fillRect/>
        </a:stretch>
      </xdr:blipFill>
      <xdr:spPr>
        <a:xfrm>
          <a:off x="12801600" y="10262235"/>
          <a:ext cx="176799" cy="164606"/>
        </a:xfrm>
        <a:prstGeom prst="rect">
          <a:avLst/>
        </a:prstGeom>
      </xdr:spPr>
    </xdr:pic>
    <xdr:clientData/>
  </xdr:twoCellAnchor>
  <xdr:twoCellAnchor editAs="oneCell">
    <xdr:from>
      <xdr:col>12</xdr:col>
      <xdr:colOff>118110</xdr:colOff>
      <xdr:row>67</xdr:row>
      <xdr:rowOff>53340</xdr:rowOff>
    </xdr:from>
    <xdr:to>
      <xdr:col>12</xdr:col>
      <xdr:colOff>294909</xdr:colOff>
      <xdr:row>68</xdr:row>
      <xdr:rowOff>65545</xdr:rowOff>
    </xdr:to>
    <xdr:pic>
      <xdr:nvPicPr>
        <xdr:cNvPr id="9" name="Picture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1" cstate="print"/>
        <a:stretch>
          <a:fillRect/>
        </a:stretch>
      </xdr:blipFill>
      <xdr:spPr>
        <a:xfrm>
          <a:off x="4185285" y="10254615"/>
          <a:ext cx="176799" cy="164606"/>
        </a:xfrm>
        <a:prstGeom prst="rect">
          <a:avLst/>
        </a:prstGeom>
      </xdr:spPr>
    </xdr:pic>
    <xdr:clientData/>
  </xdr:twoCellAnchor>
  <xdr:twoCellAnchor>
    <xdr:from>
      <xdr:col>2</xdr:col>
      <xdr:colOff>80595</xdr:colOff>
      <xdr:row>0</xdr:row>
      <xdr:rowOff>124558</xdr:rowOff>
    </xdr:from>
    <xdr:to>
      <xdr:col>4</xdr:col>
      <xdr:colOff>77664</xdr:colOff>
      <xdr:row>3</xdr:row>
      <xdr:rowOff>76202</xdr:rowOff>
    </xdr:to>
    <xdr:grpSp>
      <xdr:nvGrpSpPr>
        <xdr:cNvPr id="14" name="Group 13">
          <a:extLst>
            <a:ext uri="{FF2B5EF4-FFF2-40B4-BE49-F238E27FC236}">
              <a16:creationId xmlns:a16="http://schemas.microsoft.com/office/drawing/2014/main" id="{9BA314F3-8D3D-4C49-986A-64EBDB7B38C0}"/>
            </a:ext>
          </a:extLst>
        </xdr:cNvPr>
        <xdr:cNvGrpSpPr/>
      </xdr:nvGrpSpPr>
      <xdr:grpSpPr>
        <a:xfrm>
          <a:off x="205153" y="124558"/>
          <a:ext cx="509953" cy="515817"/>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CB1AE074-E69E-40C5-9086-6A8C59EA5C0B}"/>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75F12712-784F-4915-87A3-38AF63340FA1}"/>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DA657B76-D380-4339-868B-E23D1A07907C}"/>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15</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36635</xdr:colOff>
      <xdr:row>2</xdr:row>
      <xdr:rowOff>58615</xdr:rowOff>
    </xdr:from>
    <xdr:to>
      <xdr:col>3</xdr:col>
      <xdr:colOff>33703</xdr:colOff>
      <xdr:row>5</xdr:row>
      <xdr:rowOff>98182</xdr:rowOff>
    </xdr:to>
    <xdr:grpSp>
      <xdr:nvGrpSpPr>
        <xdr:cNvPr id="14" name="Group 13">
          <a:extLst>
            <a:ext uri="{FF2B5EF4-FFF2-40B4-BE49-F238E27FC236}">
              <a16:creationId xmlns:a16="http://schemas.microsoft.com/office/drawing/2014/main" id="{303DBEF4-917B-4024-BFA3-EFB0E02BA216}"/>
            </a:ext>
          </a:extLst>
        </xdr:cNvPr>
        <xdr:cNvGrpSpPr/>
      </xdr:nvGrpSpPr>
      <xdr:grpSpPr>
        <a:xfrm>
          <a:off x="131885" y="167472"/>
          <a:ext cx="507336" cy="509014"/>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CD1878A3-32EA-42B4-A0D7-6058A445C0E3}"/>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DDCB2D45-0EF7-4478-9DC8-E623635E4A3C}"/>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21107753-A0CE-4D25-8E30-AD47B870C8F3}"/>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15</a:t>
            </a:r>
          </a:p>
        </xdr:txBody>
      </xdr:sp>
    </xdr:grpSp>
    <xdr:clientData/>
  </xdr:twoCellAnchor>
  <xdr:twoCellAnchor>
    <xdr:from>
      <xdr:col>1</xdr:col>
      <xdr:colOff>14654</xdr:colOff>
      <xdr:row>91</xdr:row>
      <xdr:rowOff>29308</xdr:rowOff>
    </xdr:from>
    <xdr:to>
      <xdr:col>3</xdr:col>
      <xdr:colOff>11722</xdr:colOff>
      <xdr:row>94</xdr:row>
      <xdr:rowOff>68875</xdr:rowOff>
    </xdr:to>
    <xdr:grpSp>
      <xdr:nvGrpSpPr>
        <xdr:cNvPr id="22" name="Group 21">
          <a:extLst>
            <a:ext uri="{FF2B5EF4-FFF2-40B4-BE49-F238E27FC236}">
              <a16:creationId xmlns:a16="http://schemas.microsoft.com/office/drawing/2014/main" id="{1E3F2F48-DB4C-4D31-8C6D-4948DCA083AF}"/>
            </a:ext>
          </a:extLst>
        </xdr:cNvPr>
        <xdr:cNvGrpSpPr/>
      </xdr:nvGrpSpPr>
      <xdr:grpSpPr>
        <a:xfrm>
          <a:off x="109904" y="12037612"/>
          <a:ext cx="507336" cy="509013"/>
          <a:chOff x="457200" y="542925"/>
          <a:chExt cx="561974" cy="573613"/>
        </a:xfrm>
        <a:solidFill>
          <a:schemeClr val="accent4">
            <a:lumMod val="20000"/>
            <a:lumOff val="80000"/>
          </a:schemeClr>
        </a:solidFill>
      </xdr:grpSpPr>
      <xdr:sp macro="" textlink="">
        <xdr:nvSpPr>
          <xdr:cNvPr id="23" name="Flowchart: Connector 22">
            <a:extLst>
              <a:ext uri="{FF2B5EF4-FFF2-40B4-BE49-F238E27FC236}">
                <a16:creationId xmlns:a16="http://schemas.microsoft.com/office/drawing/2014/main" id="{E194FA5C-7B19-486E-8D07-B0B5EB02F941}"/>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4" name="Freeform 3">
            <a:extLst>
              <a:ext uri="{FF2B5EF4-FFF2-40B4-BE49-F238E27FC236}">
                <a16:creationId xmlns:a16="http://schemas.microsoft.com/office/drawing/2014/main" id="{8FED0E0E-DEA9-4562-A321-AFCA5ACCE42D}"/>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5" name="TextBox 24">
            <a:extLst>
              <a:ext uri="{FF2B5EF4-FFF2-40B4-BE49-F238E27FC236}">
                <a16:creationId xmlns:a16="http://schemas.microsoft.com/office/drawing/2014/main" id="{3A855C31-7E06-4547-8143-6B7A83148BD5}"/>
              </a:ext>
            </a:extLst>
          </xdr:cNvPr>
          <xdr:cNvSpPr txBox="1"/>
        </xdr:nvSpPr>
        <xdr:spPr>
          <a:xfrm>
            <a:off x="544674" y="675890"/>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15</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36</xdr:row>
      <xdr:rowOff>133350</xdr:rowOff>
    </xdr:from>
    <xdr:to>
      <xdr:col>11</xdr:col>
      <xdr:colOff>219075</xdr:colOff>
      <xdr:row>36</xdr:row>
      <xdr:rowOff>133350</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bwMode="auto">
        <a:xfrm>
          <a:off x="1828800" y="5895975"/>
          <a:ext cx="93345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14</xdr:col>
      <xdr:colOff>66675</xdr:colOff>
      <xdr:row>36</xdr:row>
      <xdr:rowOff>123825</xdr:rowOff>
    </xdr:from>
    <xdr:to>
      <xdr:col>18</xdr:col>
      <xdr:colOff>247650</xdr:colOff>
      <xdr:row>36</xdr:row>
      <xdr:rowOff>123825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bwMode="auto">
        <a:xfrm>
          <a:off x="3352800" y="5886450"/>
          <a:ext cx="93345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76200</xdr:colOff>
      <xdr:row>36</xdr:row>
      <xdr:rowOff>133350</xdr:rowOff>
    </xdr:from>
    <xdr:to>
      <xdr:col>27</xdr:col>
      <xdr:colOff>104775</xdr:colOff>
      <xdr:row>36</xdr:row>
      <xdr:rowOff>133350</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bwMode="auto">
        <a:xfrm>
          <a:off x="4886325" y="5895975"/>
          <a:ext cx="93345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31</xdr:col>
      <xdr:colOff>66675</xdr:colOff>
      <xdr:row>36</xdr:row>
      <xdr:rowOff>123825</xdr:rowOff>
    </xdr:from>
    <xdr:to>
      <xdr:col>38</xdr:col>
      <xdr:colOff>142875</xdr:colOff>
      <xdr:row>36</xdr:row>
      <xdr:rowOff>123825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bwMode="auto">
        <a:xfrm>
          <a:off x="6419850" y="5886450"/>
          <a:ext cx="933450"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11</xdr:col>
      <xdr:colOff>200025</xdr:colOff>
      <xdr:row>39</xdr:row>
      <xdr:rowOff>85725</xdr:rowOff>
    </xdr:from>
    <xdr:to>
      <xdr:col>12</xdr:col>
      <xdr:colOff>57150</xdr:colOff>
      <xdr:row>40</xdr:row>
      <xdr:rowOff>57150</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bwMode="auto">
        <a:xfrm>
          <a:off x="2743200" y="6438900"/>
          <a:ext cx="104775"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161925</xdr:colOff>
      <xdr:row>39</xdr:row>
      <xdr:rowOff>95250</xdr:rowOff>
    </xdr:from>
    <xdr:to>
      <xdr:col>12</xdr:col>
      <xdr:colOff>76200</xdr:colOff>
      <xdr:row>40</xdr:row>
      <xdr:rowOff>66675</xdr:rowOff>
    </xdr:to>
    <xdr:cxnSp macro="">
      <xdr:nvCxnSpPr>
        <xdr:cNvPr id="11" name="Straight Connector 10">
          <a:extLst>
            <a:ext uri="{FF2B5EF4-FFF2-40B4-BE49-F238E27FC236}">
              <a16:creationId xmlns:a16="http://schemas.microsoft.com/office/drawing/2014/main" id="{00000000-0008-0000-0100-00000B000000}"/>
            </a:ext>
          </a:extLst>
        </xdr:cNvPr>
        <xdr:cNvCxnSpPr/>
      </xdr:nvCxnSpPr>
      <xdr:spPr bwMode="auto">
        <a:xfrm flipV="1">
          <a:off x="2705100" y="6448425"/>
          <a:ext cx="161925"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209550</xdr:colOff>
      <xdr:row>39</xdr:row>
      <xdr:rowOff>104775</xdr:rowOff>
    </xdr:from>
    <xdr:to>
      <xdr:col>19</xdr:col>
      <xdr:colOff>38100</xdr:colOff>
      <xdr:row>40</xdr:row>
      <xdr:rowOff>76200</xdr:rowOff>
    </xdr:to>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4248150" y="6457950"/>
          <a:ext cx="95250"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57150</xdr:colOff>
      <xdr:row>39</xdr:row>
      <xdr:rowOff>85725</xdr:rowOff>
    </xdr:from>
    <xdr:to>
      <xdr:col>28</xdr:col>
      <xdr:colOff>95250</xdr:colOff>
      <xdr:row>40</xdr:row>
      <xdr:rowOff>57150</xdr:rowOff>
    </xdr:to>
    <xdr:cxnSp macro="">
      <xdr:nvCxnSpPr>
        <xdr:cNvPr id="14" name="Straight Connector 13">
          <a:extLst>
            <a:ext uri="{FF2B5EF4-FFF2-40B4-BE49-F238E27FC236}">
              <a16:creationId xmlns:a16="http://schemas.microsoft.com/office/drawing/2014/main" id="{00000000-0008-0000-0100-00000E000000}"/>
            </a:ext>
          </a:extLst>
        </xdr:cNvPr>
        <xdr:cNvCxnSpPr/>
      </xdr:nvCxnSpPr>
      <xdr:spPr bwMode="auto">
        <a:xfrm flipV="1">
          <a:off x="5772150" y="6438900"/>
          <a:ext cx="161925"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104775</xdr:colOff>
      <xdr:row>39</xdr:row>
      <xdr:rowOff>104775</xdr:rowOff>
    </xdr:from>
    <xdr:to>
      <xdr:col>40</xdr:col>
      <xdr:colOff>9525</xdr:colOff>
      <xdr:row>40</xdr:row>
      <xdr:rowOff>76200</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bwMode="auto">
        <a:xfrm flipV="1">
          <a:off x="7315200" y="6457950"/>
          <a:ext cx="161925"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180975</xdr:colOff>
      <xdr:row>39</xdr:row>
      <xdr:rowOff>85725</xdr:rowOff>
    </xdr:from>
    <xdr:to>
      <xdr:col>20</xdr:col>
      <xdr:colOff>9525</xdr:colOff>
      <xdr:row>40</xdr:row>
      <xdr:rowOff>57150</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bwMode="auto">
        <a:xfrm flipV="1">
          <a:off x="4219575" y="6438900"/>
          <a:ext cx="161925"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142875</xdr:colOff>
      <xdr:row>39</xdr:row>
      <xdr:rowOff>95250</xdr:rowOff>
    </xdr:from>
    <xdr:to>
      <xdr:col>39</xdr:col>
      <xdr:colOff>66675</xdr:colOff>
      <xdr:row>40</xdr:row>
      <xdr:rowOff>66675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bwMode="auto">
        <a:xfrm>
          <a:off x="7353300" y="6448425"/>
          <a:ext cx="95250"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76200</xdr:colOff>
      <xdr:row>39</xdr:row>
      <xdr:rowOff>95250</xdr:rowOff>
    </xdr:from>
    <xdr:to>
      <xdr:col>28</xdr:col>
      <xdr:colOff>47625</xdr:colOff>
      <xdr:row>40</xdr:row>
      <xdr:rowOff>66675</xdr:rowOff>
    </xdr:to>
    <xdr:cxnSp macro="">
      <xdr:nvCxnSpPr>
        <xdr:cNvPr id="19" name="Straight Connector 18">
          <a:extLst>
            <a:ext uri="{FF2B5EF4-FFF2-40B4-BE49-F238E27FC236}">
              <a16:creationId xmlns:a16="http://schemas.microsoft.com/office/drawing/2014/main" id="{00000000-0008-0000-0100-000013000000}"/>
            </a:ext>
          </a:extLst>
        </xdr:cNvPr>
        <xdr:cNvCxnSpPr/>
      </xdr:nvCxnSpPr>
      <xdr:spPr bwMode="auto">
        <a:xfrm>
          <a:off x="5791200" y="6448425"/>
          <a:ext cx="95250" cy="13335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79662</xdr:colOff>
      <xdr:row>48</xdr:row>
      <xdr:rowOff>47625</xdr:rowOff>
    </xdr:from>
    <xdr:to>
      <xdr:col>18</xdr:col>
      <xdr:colOff>82260</xdr:colOff>
      <xdr:row>49</xdr:row>
      <xdr:rowOff>104775</xdr:rowOff>
    </xdr:to>
    <xdr:sp macro="" textlink="">
      <xdr:nvSpPr>
        <xdr:cNvPr id="20" name="Rectangle 19">
          <a:extLst>
            <a:ext uri="{FF2B5EF4-FFF2-40B4-BE49-F238E27FC236}">
              <a16:creationId xmlns:a16="http://schemas.microsoft.com/office/drawing/2014/main" id="{00000000-0008-0000-0100-000014000000}"/>
            </a:ext>
          </a:extLst>
        </xdr:cNvPr>
        <xdr:cNvSpPr/>
      </xdr:nvSpPr>
      <xdr:spPr bwMode="auto">
        <a:xfrm>
          <a:off x="3976253" y="8039966"/>
          <a:ext cx="193098" cy="221673"/>
        </a:xfrm>
        <a:prstGeom prst="rect">
          <a:avLst/>
        </a:prstGeom>
        <a:solidFill>
          <a:schemeClr val="tx1"/>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pPr algn="l"/>
          <a:endParaRPr lang="en-MY" sz="1100"/>
        </a:p>
      </xdr:txBody>
    </xdr:sp>
    <xdr:clientData/>
  </xdr:twoCellAnchor>
  <xdr:twoCellAnchor>
    <xdr:from>
      <xdr:col>22</xdr:col>
      <xdr:colOff>12121</xdr:colOff>
      <xdr:row>48</xdr:row>
      <xdr:rowOff>46759</xdr:rowOff>
    </xdr:from>
    <xdr:to>
      <xdr:col>22</xdr:col>
      <xdr:colOff>204353</xdr:colOff>
      <xdr:row>49</xdr:row>
      <xdr:rowOff>103909</xdr:rowOff>
    </xdr:to>
    <xdr:sp macro="" textlink="">
      <xdr:nvSpPr>
        <xdr:cNvPr id="21" name="Rectangle 20">
          <a:extLst>
            <a:ext uri="{FF2B5EF4-FFF2-40B4-BE49-F238E27FC236}">
              <a16:creationId xmlns:a16="http://schemas.microsoft.com/office/drawing/2014/main" id="{00000000-0008-0000-0100-000015000000}"/>
            </a:ext>
          </a:extLst>
        </xdr:cNvPr>
        <xdr:cNvSpPr/>
      </xdr:nvSpPr>
      <xdr:spPr bwMode="auto">
        <a:xfrm>
          <a:off x="4878530" y="8039100"/>
          <a:ext cx="192232" cy="221673"/>
        </a:xfrm>
        <a:prstGeom prst="rect">
          <a:avLst/>
        </a:prstGeom>
        <a:no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pPr algn="l"/>
          <a:endParaRPr lang="en-MY" sz="1100"/>
        </a:p>
      </xdr:txBody>
    </xdr:sp>
    <xdr:clientData/>
  </xdr:twoCellAnchor>
  <xdr:twoCellAnchor>
    <xdr:from>
      <xdr:col>22</xdr:col>
      <xdr:colOff>70137</xdr:colOff>
      <xdr:row>48</xdr:row>
      <xdr:rowOff>76200</xdr:rowOff>
    </xdr:from>
    <xdr:to>
      <xdr:col>22</xdr:col>
      <xdr:colOff>167119</xdr:colOff>
      <xdr:row>49</xdr:row>
      <xdr:rowOff>47625</xdr:rowOff>
    </xdr:to>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4936546" y="8068541"/>
          <a:ext cx="96982" cy="135948"/>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22512</xdr:colOff>
      <xdr:row>48</xdr:row>
      <xdr:rowOff>85725</xdr:rowOff>
    </xdr:from>
    <xdr:to>
      <xdr:col>22</xdr:col>
      <xdr:colOff>186169</xdr:colOff>
      <xdr:row>49</xdr:row>
      <xdr:rowOff>57150</xdr:rowOff>
    </xdr:to>
    <xdr:cxnSp macro="">
      <xdr:nvCxnSpPr>
        <xdr:cNvPr id="23" name="Straight Connector 22">
          <a:extLst>
            <a:ext uri="{FF2B5EF4-FFF2-40B4-BE49-F238E27FC236}">
              <a16:creationId xmlns:a16="http://schemas.microsoft.com/office/drawing/2014/main" id="{00000000-0008-0000-0100-000017000000}"/>
            </a:ext>
          </a:extLst>
        </xdr:cNvPr>
        <xdr:cNvCxnSpPr/>
      </xdr:nvCxnSpPr>
      <xdr:spPr bwMode="auto">
        <a:xfrm flipV="1">
          <a:off x="4888921" y="8078066"/>
          <a:ext cx="163657" cy="135948"/>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153865</xdr:colOff>
      <xdr:row>14</xdr:row>
      <xdr:rowOff>148736</xdr:rowOff>
    </xdr:from>
    <xdr:to>
      <xdr:col>18</xdr:col>
      <xdr:colOff>230065</xdr:colOff>
      <xdr:row>45</xdr:row>
      <xdr:rowOff>91586</xdr:rowOff>
    </xdr:to>
    <xdr:sp macro="" textlink="">
      <xdr:nvSpPr>
        <xdr:cNvPr id="2" name="Rounded Rectangle 3">
          <a:extLst>
            <a:ext uri="{FF2B5EF4-FFF2-40B4-BE49-F238E27FC236}">
              <a16:creationId xmlns:a16="http://schemas.microsoft.com/office/drawing/2014/main" id="{A8A88266-2E7B-4729-B231-776EAAD0050D}"/>
            </a:ext>
          </a:extLst>
        </xdr:cNvPr>
        <xdr:cNvSpPr/>
      </xdr:nvSpPr>
      <xdr:spPr bwMode="auto">
        <a:xfrm>
          <a:off x="858715" y="2272811"/>
          <a:ext cx="5448300" cy="5133975"/>
        </a:xfrm>
        <a:prstGeom prst="roundRect">
          <a:avLst/>
        </a:prstGeom>
        <a:solidFill>
          <a:schemeClr val="accent4">
            <a:lumMod val="40000"/>
            <a:lumOff val="60000"/>
            <a:alpha val="17000"/>
          </a:schemeClr>
        </a:solidFill>
        <a:ln w="9525" cap="flat" cmpd="sng" algn="ctr">
          <a:solidFill>
            <a:schemeClr val="accent4">
              <a:lumMod val="60000"/>
              <a:lumOff val="40000"/>
            </a:schemeClr>
          </a:solidFill>
          <a:prstDash val="solid"/>
          <a:round/>
          <a:headEnd type="none" w="med" len="med"/>
          <a:tailEnd type="none" w="med" len="med"/>
        </a:ln>
      </xdr:spPr>
      <xdr:txBody>
        <a:bodyPr vertOverflow="clip" horzOverflow="clip" wrap="square" lIns="18288" tIns="0" rIns="0" bIns="0" rtlCol="0" anchor="t" upright="1"/>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7325</xdr:colOff>
      <xdr:row>168</xdr:row>
      <xdr:rowOff>0</xdr:rowOff>
    </xdr:from>
    <xdr:to>
      <xdr:col>3</xdr:col>
      <xdr:colOff>4394</xdr:colOff>
      <xdr:row>172</xdr:row>
      <xdr:rowOff>17587</xdr:rowOff>
    </xdr:to>
    <xdr:grpSp>
      <xdr:nvGrpSpPr>
        <xdr:cNvPr id="22" name="Group 21">
          <a:extLst>
            <a:ext uri="{FF2B5EF4-FFF2-40B4-BE49-F238E27FC236}">
              <a16:creationId xmlns:a16="http://schemas.microsoft.com/office/drawing/2014/main" id="{CABB6B9D-D521-4DC2-AAD0-87FBF9E38FFA}"/>
            </a:ext>
          </a:extLst>
        </xdr:cNvPr>
        <xdr:cNvGrpSpPr/>
      </xdr:nvGrpSpPr>
      <xdr:grpSpPr>
        <a:xfrm>
          <a:off x="410306" y="25981269"/>
          <a:ext cx="509953" cy="501164"/>
          <a:chOff x="457200" y="542925"/>
          <a:chExt cx="561974" cy="573613"/>
        </a:xfrm>
        <a:solidFill>
          <a:schemeClr val="accent4">
            <a:lumMod val="20000"/>
            <a:lumOff val="80000"/>
          </a:schemeClr>
        </a:solidFill>
      </xdr:grpSpPr>
      <xdr:sp macro="" textlink="">
        <xdr:nvSpPr>
          <xdr:cNvPr id="23" name="Flowchart: Connector 22">
            <a:extLst>
              <a:ext uri="{FF2B5EF4-FFF2-40B4-BE49-F238E27FC236}">
                <a16:creationId xmlns:a16="http://schemas.microsoft.com/office/drawing/2014/main" id="{9B623872-A43B-4804-BB8A-99FDBC1EF51E}"/>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4" name="Freeform 3">
            <a:extLst>
              <a:ext uri="{FF2B5EF4-FFF2-40B4-BE49-F238E27FC236}">
                <a16:creationId xmlns:a16="http://schemas.microsoft.com/office/drawing/2014/main" id="{EAA3CAA7-F796-4CA9-85DE-A2348DFDAF2C}"/>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5" name="TextBox 24">
            <a:extLst>
              <a:ext uri="{FF2B5EF4-FFF2-40B4-BE49-F238E27FC236}">
                <a16:creationId xmlns:a16="http://schemas.microsoft.com/office/drawing/2014/main" id="{DC4D2B7A-ACD0-4CC4-87E8-328D0F13E8F0}"/>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1</xdr:col>
      <xdr:colOff>0</xdr:colOff>
      <xdr:row>85</xdr:row>
      <xdr:rowOff>131883</xdr:rowOff>
    </xdr:from>
    <xdr:to>
      <xdr:col>2</xdr:col>
      <xdr:colOff>253511</xdr:colOff>
      <xdr:row>89</xdr:row>
      <xdr:rowOff>105508</xdr:rowOff>
    </xdr:to>
    <xdr:grpSp>
      <xdr:nvGrpSpPr>
        <xdr:cNvPr id="14" name="Group 13">
          <a:extLst>
            <a:ext uri="{FF2B5EF4-FFF2-40B4-BE49-F238E27FC236}">
              <a16:creationId xmlns:a16="http://schemas.microsoft.com/office/drawing/2014/main" id="{6D5C09D2-757B-45B0-9F93-EE50A446113F}"/>
            </a:ext>
          </a:extLst>
        </xdr:cNvPr>
        <xdr:cNvGrpSpPr/>
      </xdr:nvGrpSpPr>
      <xdr:grpSpPr>
        <a:xfrm>
          <a:off x="402981" y="13269056"/>
          <a:ext cx="509953" cy="501164"/>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94F8013C-D872-4703-BE06-92CFD13E0178}"/>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774C7B2B-AE24-42BA-9461-45D0FFB40B7A}"/>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EE88A952-3B21-4BCF-82C8-AC695992028A}"/>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twoCellAnchor>
    <xdr:from>
      <xdr:col>1</xdr:col>
      <xdr:colOff>0</xdr:colOff>
      <xdr:row>6</xdr:row>
      <xdr:rowOff>29307</xdr:rowOff>
    </xdr:from>
    <xdr:to>
      <xdr:col>2</xdr:col>
      <xdr:colOff>253511</xdr:colOff>
      <xdr:row>9</xdr:row>
      <xdr:rowOff>39567</xdr:rowOff>
    </xdr:to>
    <xdr:grpSp>
      <xdr:nvGrpSpPr>
        <xdr:cNvPr id="26" name="Group 25">
          <a:extLst>
            <a:ext uri="{FF2B5EF4-FFF2-40B4-BE49-F238E27FC236}">
              <a16:creationId xmlns:a16="http://schemas.microsoft.com/office/drawing/2014/main" id="{D978F417-94C7-4CE7-89BE-CD658B45B516}"/>
            </a:ext>
          </a:extLst>
        </xdr:cNvPr>
        <xdr:cNvGrpSpPr/>
      </xdr:nvGrpSpPr>
      <xdr:grpSpPr>
        <a:xfrm>
          <a:off x="402981" y="967153"/>
          <a:ext cx="509953" cy="501164"/>
          <a:chOff x="457200" y="542925"/>
          <a:chExt cx="561974" cy="573613"/>
        </a:xfrm>
        <a:solidFill>
          <a:schemeClr val="accent4">
            <a:lumMod val="20000"/>
            <a:lumOff val="80000"/>
          </a:schemeClr>
        </a:solidFill>
      </xdr:grpSpPr>
      <xdr:sp macro="" textlink="">
        <xdr:nvSpPr>
          <xdr:cNvPr id="27" name="Flowchart: Connector 26">
            <a:extLst>
              <a:ext uri="{FF2B5EF4-FFF2-40B4-BE49-F238E27FC236}">
                <a16:creationId xmlns:a16="http://schemas.microsoft.com/office/drawing/2014/main" id="{74F0B827-B321-4E3E-B067-5875ACCED49E}"/>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8" name="Freeform 3">
            <a:extLst>
              <a:ext uri="{FF2B5EF4-FFF2-40B4-BE49-F238E27FC236}">
                <a16:creationId xmlns:a16="http://schemas.microsoft.com/office/drawing/2014/main" id="{BDAE6972-F7F4-425A-805D-93283332BEA7}"/>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9" name="TextBox 28">
            <a:extLst>
              <a:ext uri="{FF2B5EF4-FFF2-40B4-BE49-F238E27FC236}">
                <a16:creationId xmlns:a16="http://schemas.microsoft.com/office/drawing/2014/main" id="{1F8A7912-614D-4C2E-90D3-87BF6B503044}"/>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4186</xdr:colOff>
      <xdr:row>45</xdr:row>
      <xdr:rowOff>27213</xdr:rowOff>
    </xdr:from>
    <xdr:to>
      <xdr:col>28</xdr:col>
      <xdr:colOff>95253</xdr:colOff>
      <xdr:row>61</xdr:row>
      <xdr:rowOff>136070</xdr:rowOff>
    </xdr:to>
    <xdr:sp macro="" textlink="">
      <xdr:nvSpPr>
        <xdr:cNvPr id="14" name="Rectangle: Rounded Corners 13">
          <a:extLst>
            <a:ext uri="{FF2B5EF4-FFF2-40B4-BE49-F238E27FC236}">
              <a16:creationId xmlns:a16="http://schemas.microsoft.com/office/drawing/2014/main" id="{87E253AF-3846-4EDC-890E-929344282FA6}"/>
            </a:ext>
          </a:extLst>
        </xdr:cNvPr>
        <xdr:cNvSpPr/>
      </xdr:nvSpPr>
      <xdr:spPr bwMode="auto">
        <a:xfrm>
          <a:off x="337561" y="5742213"/>
          <a:ext cx="6397978" cy="2013857"/>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endParaRPr lang="en-MY" sz="3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Nota : Definisi pertubuhan milikan wanita</a:t>
          </a:r>
          <a:r>
            <a:rPr lang="en-MY" sz="800">
              <a:latin typeface="Arial" panose="020B0604020202020204" pitchFamily="34" charset="0"/>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Notes: Definition of woman-owned establishment</a:t>
          </a:r>
        </a:p>
        <a:p>
          <a:pPr algn="l"/>
          <a:endParaRPr lang="en-MY" sz="500" b="0" i="1"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(a)</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51 peratus dan ke atas pemilikan ekuiti dipegang oleh wanita ATAU </a:t>
          </a:r>
        </a:p>
        <a:p>
          <a:pPr algn="l"/>
          <a:r>
            <a:rPr lang="en-MY" sz="800" b="1"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51 per cent and above of the equity held by a woman / women OR</a:t>
          </a:r>
          <a:r>
            <a:rPr lang="en-MY" sz="800">
              <a:latin typeface="Arial" panose="020B0604020202020204" pitchFamily="34" charset="0"/>
              <a:cs typeface="Arial" panose="020B0604020202020204" pitchFamily="34" charset="0"/>
            </a:rPr>
            <a:t> </a:t>
          </a:r>
        </a:p>
        <a:p>
          <a:pPr algn="l"/>
          <a:endParaRPr lang="en-MY" sz="5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(b)</a:t>
          </a:r>
          <a:r>
            <a:rPr lang="en-MY" sz="800" b="1"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Pemegang saham terbesar adalah wanita dan pertubuhan diuruskan oleh wanita ATAU</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The biggest shareholders are women and the establishment is managed by a woman OR</a:t>
          </a:r>
          <a:r>
            <a:rPr lang="en-MY" sz="800">
              <a:latin typeface="Arial" panose="020B0604020202020204" pitchFamily="34" charset="0"/>
              <a:cs typeface="Arial" panose="020B0604020202020204" pitchFamily="34" charset="0"/>
            </a:rPr>
            <a:t> </a:t>
          </a:r>
        </a:p>
        <a:p>
          <a:pPr algn="l"/>
          <a:endParaRPr lang="en-MY" sz="500" i="1">
            <a:latin typeface="Arial" panose="020B0604020202020204" pitchFamily="34" charset="0"/>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(c)  Ketua Pegawai Eksekutif atau Pengarah Urusan adalah wanita yang memiliki sekurang-kurangnya 10 peratus ekuiti ATAU</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Chief Executive Officer or Managing Director is a woman that owns at least 10 per cent of the equity</a:t>
          </a:r>
          <a:r>
            <a:rPr lang="en-MY" sz="800" b="0" i="1" u="none" strike="noStrike" baseline="0">
              <a:solidFill>
                <a:schemeClr val="dk1"/>
              </a:solidFill>
              <a:effectLst/>
              <a:latin typeface="Arial" panose="020B0604020202020204" pitchFamily="34" charset="0"/>
              <a:ea typeface="+mn-ea"/>
              <a:cs typeface="Arial" panose="020B0604020202020204" pitchFamily="34" charset="0"/>
            </a:rPr>
            <a:t> OR</a:t>
          </a:r>
          <a:endParaRPr lang="en-MY" sz="800">
            <a:latin typeface="Arial" panose="020B0604020202020204" pitchFamily="34" charset="0"/>
            <a:cs typeface="Arial" panose="020B0604020202020204" pitchFamily="34" charset="0"/>
          </a:endParaRPr>
        </a:p>
        <a:p>
          <a:pPr algn="l"/>
          <a:endParaRPr lang="en-MY" sz="500" i="1">
            <a:latin typeface="Arial" panose="020B0604020202020204" pitchFamily="34" charset="0"/>
            <a:cs typeface="Arial" panose="020B0604020202020204" pitchFamily="34" charset="0"/>
          </a:endParaRPr>
        </a:p>
        <a:p>
          <a:r>
            <a:rPr lang="en-MY" sz="800" b="1" i="0">
              <a:solidFill>
                <a:schemeClr val="dk1"/>
              </a:solidFill>
              <a:effectLst/>
              <a:latin typeface="Arial" panose="020B0604020202020204" pitchFamily="34" charset="0"/>
              <a:ea typeface="+mn-ea"/>
              <a:cs typeface="Arial" panose="020B0604020202020204" pitchFamily="34" charset="0"/>
            </a:rPr>
            <a:t>(d)  Koperasi</a:t>
          </a:r>
          <a:r>
            <a:rPr lang="en-MY" sz="800" b="1" i="0" baseline="0">
              <a:solidFill>
                <a:schemeClr val="dk1"/>
              </a:solidFill>
              <a:effectLst/>
              <a:latin typeface="Arial" panose="020B0604020202020204" pitchFamily="34" charset="0"/>
              <a:ea typeface="+mn-ea"/>
              <a:cs typeface="Arial" panose="020B0604020202020204" pitchFamily="34" charset="0"/>
            </a:rPr>
            <a:t> milikan wanita memiliki sekurang-kurangnya 51 peratus bilangan anggota individu adalah wanita ATAU </a:t>
          </a:r>
        </a:p>
        <a:p>
          <a:r>
            <a:rPr lang="en-MY" sz="800" b="1" i="0" baseline="0">
              <a:solidFill>
                <a:schemeClr val="dk1"/>
              </a:solidFill>
              <a:effectLst/>
              <a:latin typeface="Arial" panose="020B0604020202020204" pitchFamily="34" charset="0"/>
              <a:ea typeface="+mn-ea"/>
              <a:cs typeface="Arial" panose="020B0604020202020204" pitchFamily="34" charset="0"/>
            </a:rPr>
            <a:t>       51 peratus dari anggota Lembaga Pengarah Koperasi adalah wanita</a:t>
          </a:r>
          <a:r>
            <a:rPr lang="en-MY" sz="800">
              <a:solidFill>
                <a:schemeClr val="dk1"/>
              </a:solidFill>
              <a:effectLst/>
              <a:latin typeface="Arial" panose="020B0604020202020204" pitchFamily="34" charset="0"/>
              <a:ea typeface="+mn-ea"/>
              <a:cs typeface="Arial" panose="020B0604020202020204" pitchFamily="34" charset="0"/>
            </a:rPr>
            <a:t> </a:t>
          </a:r>
          <a:r>
            <a:rPr lang="en-MY" sz="800" b="0" i="1">
              <a:solidFill>
                <a:schemeClr val="dk1"/>
              </a:solidFill>
              <a:effectLst/>
              <a:latin typeface="Arial" panose="020B0604020202020204" pitchFamily="34" charset="0"/>
              <a:ea typeface="+mn-ea"/>
              <a:cs typeface="Arial" panose="020B0604020202020204" pitchFamily="34" charset="0"/>
            </a:rPr>
            <a:t>      </a:t>
          </a:r>
          <a:endParaRPr lang="en-MY" sz="800">
            <a:effectLst/>
            <a:latin typeface="Arial" panose="020B0604020202020204" pitchFamily="34" charset="0"/>
            <a:cs typeface="Arial" panose="020B0604020202020204" pitchFamily="34" charset="0"/>
          </a:endParaRPr>
        </a:p>
        <a:p>
          <a:r>
            <a:rPr lang="en-MY" sz="800" b="0" i="1">
              <a:solidFill>
                <a:schemeClr val="dk1"/>
              </a:solidFill>
              <a:effectLst/>
              <a:latin typeface="Arial" panose="020B0604020202020204" pitchFamily="34" charset="0"/>
              <a:ea typeface="+mn-ea"/>
              <a:cs typeface="Arial" panose="020B0604020202020204" pitchFamily="34" charset="0"/>
            </a:rPr>
            <a:t>      A woman-owned cooperative is one where at least 51 per cent of the members</a:t>
          </a:r>
          <a:r>
            <a:rPr lang="en-MY" sz="800" b="0" i="1" baseline="0">
              <a:solidFill>
                <a:schemeClr val="dk1"/>
              </a:solidFill>
              <a:effectLst/>
              <a:latin typeface="Arial" panose="020B0604020202020204" pitchFamily="34" charset="0"/>
              <a:ea typeface="+mn-ea"/>
              <a:cs typeface="Arial" panose="020B0604020202020204" pitchFamily="34" charset="0"/>
            </a:rPr>
            <a:t> are women OR </a:t>
          </a:r>
        </a:p>
        <a:p>
          <a:r>
            <a:rPr lang="en-MY" sz="800" b="0" i="1" baseline="0">
              <a:solidFill>
                <a:schemeClr val="dk1"/>
              </a:solidFill>
              <a:effectLst/>
              <a:latin typeface="Arial" panose="020B0604020202020204" pitchFamily="34" charset="0"/>
              <a:ea typeface="+mn-ea"/>
              <a:cs typeface="Arial" panose="020B0604020202020204" pitchFamily="34" charset="0"/>
            </a:rPr>
            <a:t>      51 per cent of the Board of Directors are women</a:t>
          </a:r>
          <a:endParaRPr lang="en-MY" sz="800">
            <a:effectLst/>
            <a:latin typeface="Arial" panose="020B0604020202020204" pitchFamily="34" charset="0"/>
            <a:cs typeface="Arial" panose="020B0604020202020204" pitchFamily="34" charset="0"/>
          </a:endParaRPr>
        </a:p>
        <a:p>
          <a:pPr algn="l"/>
          <a:endParaRPr lang="en-MY" sz="800" i="1">
            <a:latin typeface="Arial" panose="020B0604020202020204" pitchFamily="34" charset="0"/>
            <a:cs typeface="Arial" panose="020B0604020202020204" pitchFamily="34" charset="0"/>
          </a:endParaRPr>
        </a:p>
      </xdr:txBody>
    </xdr:sp>
    <xdr:clientData/>
  </xdr:twoCellAnchor>
  <xdr:twoCellAnchor>
    <xdr:from>
      <xdr:col>1</xdr:col>
      <xdr:colOff>51289</xdr:colOff>
      <xdr:row>71</xdr:row>
      <xdr:rowOff>102574</xdr:rowOff>
    </xdr:from>
    <xdr:to>
      <xdr:col>28</xdr:col>
      <xdr:colOff>87927</xdr:colOff>
      <xdr:row>86</xdr:row>
      <xdr:rowOff>156482</xdr:rowOff>
    </xdr:to>
    <xdr:sp macro="" textlink="">
      <xdr:nvSpPr>
        <xdr:cNvPr id="15" name="Rectangle: Rounded Corners 14">
          <a:extLst>
            <a:ext uri="{FF2B5EF4-FFF2-40B4-BE49-F238E27FC236}">
              <a16:creationId xmlns:a16="http://schemas.microsoft.com/office/drawing/2014/main" id="{5EAFD36E-DD4B-410C-9E0D-3842B645CC99}"/>
            </a:ext>
          </a:extLst>
        </xdr:cNvPr>
        <xdr:cNvSpPr/>
      </xdr:nvSpPr>
      <xdr:spPr bwMode="auto">
        <a:xfrm>
          <a:off x="330235" y="9164931"/>
          <a:ext cx="6397978" cy="2074569"/>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endParaRPr lang="en-MY" sz="3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Nota : Definisi pertubuhan milikan belia</a:t>
          </a:r>
          <a:r>
            <a:rPr lang="en-MY" sz="800">
              <a:latin typeface="Arial" panose="020B0604020202020204" pitchFamily="34" charset="0"/>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Notes: Definition of youth-owned establishment</a:t>
          </a:r>
          <a:r>
            <a:rPr lang="en-MY" sz="800">
              <a:latin typeface="Arial" panose="020B0604020202020204" pitchFamily="34" charset="0"/>
              <a:cs typeface="Arial" panose="020B0604020202020204" pitchFamily="34" charset="0"/>
            </a:rPr>
            <a:t> </a:t>
          </a:r>
        </a:p>
        <a:p>
          <a:pPr algn="l"/>
          <a:endParaRPr lang="en-MY" sz="500" b="0" i="1"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(a)  Had umur pemilik tidak kurang 18 tahun dan tidak lebih 30 tahun pada tahun rujukan banci DAN</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The owner's age limit is not less than 18 years old and not more than 30 years old during the census reference year AND</a:t>
          </a:r>
          <a:r>
            <a:rPr lang="en-MY" sz="800">
              <a:latin typeface="Arial" panose="020B0604020202020204" pitchFamily="34" charset="0"/>
              <a:cs typeface="Arial" panose="020B0604020202020204" pitchFamily="34" charset="0"/>
            </a:rPr>
            <a:t> </a:t>
          </a:r>
        </a:p>
        <a:p>
          <a:pPr algn="l"/>
          <a:endParaRPr lang="en-MY" sz="5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(b)  51 peratus dan ke atas pemilikan ekuiti dipegang oleh belia ATAU</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51 per cent and above of the equity held by a youth OR</a:t>
          </a:r>
          <a:r>
            <a:rPr lang="en-MY" sz="800">
              <a:latin typeface="Arial" panose="020B0604020202020204" pitchFamily="34" charset="0"/>
              <a:cs typeface="Arial" panose="020B0604020202020204" pitchFamily="34" charset="0"/>
            </a:rPr>
            <a:t> </a:t>
          </a:r>
        </a:p>
        <a:p>
          <a:pPr algn="l"/>
          <a:endParaRPr lang="en-MY" sz="500" i="1">
            <a:latin typeface="Arial" panose="020B0604020202020204" pitchFamily="34" charset="0"/>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(c)  Ketua Pegawai Eksekutif atau Pengarah Urusan adalah belia yang memiliki sekurang-kurangnya 10 peratus ekuiti ATAU</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Chief Executives Officer or Managing Director is a youth that owns at least 10 per cent of the equity OR</a:t>
          </a:r>
          <a:r>
            <a:rPr lang="en-MY" sz="800">
              <a:latin typeface="Arial" panose="020B0604020202020204" pitchFamily="34" charset="0"/>
              <a:cs typeface="Arial" panose="020B0604020202020204" pitchFamily="34" charset="0"/>
            </a:rPr>
            <a:t> </a:t>
          </a:r>
        </a:p>
        <a:p>
          <a:pPr algn="l"/>
          <a:endParaRPr lang="en-MY" sz="500" i="1">
            <a:latin typeface="Arial" panose="020B0604020202020204" pitchFamily="34" charset="0"/>
            <a:cs typeface="Arial" panose="020B0604020202020204" pitchFamily="34" charset="0"/>
          </a:endParaRPr>
        </a:p>
        <a:p>
          <a:r>
            <a:rPr lang="en-MY" sz="800" b="1" i="0">
              <a:solidFill>
                <a:schemeClr val="dk1"/>
              </a:solidFill>
              <a:effectLst/>
              <a:latin typeface="Arial" panose="020B0604020202020204" pitchFamily="34" charset="0"/>
              <a:ea typeface="+mn-ea"/>
              <a:cs typeface="Arial" panose="020B0604020202020204" pitchFamily="34" charset="0"/>
            </a:rPr>
            <a:t>(d)  Koperasi</a:t>
          </a:r>
          <a:r>
            <a:rPr lang="en-MY" sz="800" b="1" i="0" baseline="0">
              <a:solidFill>
                <a:schemeClr val="dk1"/>
              </a:solidFill>
              <a:effectLst/>
              <a:latin typeface="Arial" panose="020B0604020202020204" pitchFamily="34" charset="0"/>
              <a:ea typeface="+mn-ea"/>
              <a:cs typeface="Arial" panose="020B0604020202020204" pitchFamily="34" charset="0"/>
            </a:rPr>
            <a:t> milikan belia memiliki sekurang-kurangnya 51 peratus bilangan anggota individu adalah belia ATAU </a:t>
          </a:r>
        </a:p>
        <a:p>
          <a:r>
            <a:rPr lang="en-MY" sz="800" b="1" i="0" baseline="0">
              <a:solidFill>
                <a:schemeClr val="dk1"/>
              </a:solidFill>
              <a:effectLst/>
              <a:latin typeface="Arial" panose="020B0604020202020204" pitchFamily="34" charset="0"/>
              <a:ea typeface="+mn-ea"/>
              <a:cs typeface="Arial" panose="020B0604020202020204" pitchFamily="34" charset="0"/>
            </a:rPr>
            <a:t>       51 peratus dari anggota Lembaga Pengarah Koperasi adalah belia</a:t>
          </a:r>
          <a:r>
            <a:rPr lang="en-MY" sz="800">
              <a:solidFill>
                <a:schemeClr val="dk1"/>
              </a:solidFill>
              <a:effectLst/>
              <a:latin typeface="Arial" panose="020B0604020202020204" pitchFamily="34" charset="0"/>
              <a:ea typeface="+mn-ea"/>
              <a:cs typeface="Arial" panose="020B0604020202020204" pitchFamily="34" charset="0"/>
            </a:rPr>
            <a:t> </a:t>
          </a:r>
          <a:r>
            <a:rPr lang="en-MY" sz="800" b="0" i="1">
              <a:solidFill>
                <a:schemeClr val="dk1"/>
              </a:solidFill>
              <a:effectLst/>
              <a:latin typeface="Arial" panose="020B0604020202020204" pitchFamily="34" charset="0"/>
              <a:ea typeface="+mn-ea"/>
              <a:cs typeface="Arial" panose="020B0604020202020204" pitchFamily="34" charset="0"/>
            </a:rPr>
            <a:t>      </a:t>
          </a:r>
          <a:endParaRPr lang="en-MY" sz="800">
            <a:effectLst/>
            <a:latin typeface="Arial" panose="020B0604020202020204" pitchFamily="34" charset="0"/>
            <a:cs typeface="Arial" panose="020B0604020202020204" pitchFamily="34" charset="0"/>
          </a:endParaRPr>
        </a:p>
        <a:p>
          <a:r>
            <a:rPr lang="en-MY" sz="1100" b="0" i="1">
              <a:solidFill>
                <a:schemeClr val="dk1"/>
              </a:solidFill>
              <a:effectLst/>
              <a:latin typeface="Arial" panose="020B0604020202020204" pitchFamily="34" charset="0"/>
              <a:ea typeface="+mn-ea"/>
              <a:cs typeface="Arial" panose="020B0604020202020204" pitchFamily="34" charset="0"/>
            </a:rPr>
            <a:t>    </a:t>
          </a:r>
          <a:r>
            <a:rPr lang="en-MY" sz="1100" b="0" i="1" baseline="0">
              <a:solidFill>
                <a:schemeClr val="dk1"/>
              </a:solidFill>
              <a:effectLst/>
              <a:latin typeface="Arial" panose="020B0604020202020204" pitchFamily="34" charset="0"/>
              <a:ea typeface="+mn-ea"/>
              <a:cs typeface="Arial" panose="020B0604020202020204" pitchFamily="34" charset="0"/>
            </a:rPr>
            <a:t> </a:t>
          </a:r>
          <a:r>
            <a:rPr lang="en-MY" sz="800" b="0" i="1">
              <a:solidFill>
                <a:schemeClr val="dk1"/>
              </a:solidFill>
              <a:effectLst/>
              <a:latin typeface="Arial" panose="020B0604020202020204" pitchFamily="34" charset="0"/>
              <a:ea typeface="+mn-ea"/>
              <a:cs typeface="Arial" panose="020B0604020202020204" pitchFamily="34" charset="0"/>
            </a:rPr>
            <a:t>A youth-owned cooperative is one where at least 51 per cent of the members</a:t>
          </a:r>
          <a:r>
            <a:rPr lang="en-MY" sz="800" b="0" i="1" baseline="0">
              <a:solidFill>
                <a:schemeClr val="dk1"/>
              </a:solidFill>
              <a:effectLst/>
              <a:latin typeface="Arial" panose="020B0604020202020204" pitchFamily="34" charset="0"/>
              <a:ea typeface="+mn-ea"/>
              <a:cs typeface="Arial" panose="020B0604020202020204" pitchFamily="34" charset="0"/>
            </a:rPr>
            <a:t> are youth OR </a:t>
          </a:r>
        </a:p>
        <a:p>
          <a:r>
            <a:rPr lang="en-MY" sz="800" b="0" i="1" baseline="0">
              <a:solidFill>
                <a:schemeClr val="dk1"/>
              </a:solidFill>
              <a:effectLst/>
              <a:latin typeface="Arial" panose="020B0604020202020204" pitchFamily="34" charset="0"/>
              <a:ea typeface="+mn-ea"/>
              <a:cs typeface="Arial" panose="020B0604020202020204" pitchFamily="34" charset="0"/>
            </a:rPr>
            <a:t>       51 per cent of the Board of Directors are youth</a:t>
          </a:r>
          <a:endParaRPr lang="en-MY" sz="800">
            <a:effectLst/>
            <a:latin typeface="Arial" panose="020B0604020202020204" pitchFamily="34" charset="0"/>
            <a:cs typeface="Arial" panose="020B0604020202020204" pitchFamily="34" charset="0"/>
          </a:endParaRPr>
        </a:p>
        <a:p>
          <a:pPr algn="l"/>
          <a:endParaRPr lang="en-MY" sz="800" i="1">
            <a:latin typeface="Arial" panose="020B0604020202020204" pitchFamily="34" charset="0"/>
            <a:cs typeface="Arial" panose="020B0604020202020204" pitchFamily="34" charset="0"/>
          </a:endParaRPr>
        </a:p>
      </xdr:txBody>
    </xdr:sp>
    <xdr:clientData/>
  </xdr:twoCellAnchor>
  <xdr:twoCellAnchor>
    <xdr:from>
      <xdr:col>2</xdr:col>
      <xdr:colOff>0</xdr:colOff>
      <xdr:row>2</xdr:row>
      <xdr:rowOff>88445</xdr:rowOff>
    </xdr:from>
    <xdr:to>
      <xdr:col>3</xdr:col>
      <xdr:colOff>88132</xdr:colOff>
      <xdr:row>4</xdr:row>
      <xdr:rowOff>24912</xdr:rowOff>
    </xdr:to>
    <xdr:grpSp>
      <xdr:nvGrpSpPr>
        <xdr:cNvPr id="18" name="Group 17">
          <a:extLst>
            <a:ext uri="{FF2B5EF4-FFF2-40B4-BE49-F238E27FC236}">
              <a16:creationId xmlns:a16="http://schemas.microsoft.com/office/drawing/2014/main" id="{1F4A5F01-D92E-4BA8-863A-A32521D51004}"/>
            </a:ext>
          </a:extLst>
        </xdr:cNvPr>
        <xdr:cNvGrpSpPr/>
      </xdr:nvGrpSpPr>
      <xdr:grpSpPr>
        <a:xfrm>
          <a:off x="333375" y="210909"/>
          <a:ext cx="509953" cy="501164"/>
          <a:chOff x="457200" y="542925"/>
          <a:chExt cx="561974" cy="573613"/>
        </a:xfrm>
        <a:solidFill>
          <a:schemeClr val="accent4">
            <a:lumMod val="20000"/>
            <a:lumOff val="80000"/>
          </a:schemeClr>
        </a:solidFill>
      </xdr:grpSpPr>
      <xdr:sp macro="" textlink="">
        <xdr:nvSpPr>
          <xdr:cNvPr id="19" name="Flowchart: Connector 18">
            <a:extLst>
              <a:ext uri="{FF2B5EF4-FFF2-40B4-BE49-F238E27FC236}">
                <a16:creationId xmlns:a16="http://schemas.microsoft.com/office/drawing/2014/main" id="{F4520E6C-0448-4F0E-8CF0-11E7956C9C10}"/>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0" name="Freeform 3">
            <a:extLst>
              <a:ext uri="{FF2B5EF4-FFF2-40B4-BE49-F238E27FC236}">
                <a16:creationId xmlns:a16="http://schemas.microsoft.com/office/drawing/2014/main" id="{57019433-882F-45E7-B0D3-3C9E87FDA5BF}"/>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TextBox 20">
            <a:extLst>
              <a:ext uri="{FF2B5EF4-FFF2-40B4-BE49-F238E27FC236}">
                <a16:creationId xmlns:a16="http://schemas.microsoft.com/office/drawing/2014/main" id="{AEF892A6-6874-4031-BE27-6A2683CC809D}"/>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2</a:t>
            </a:r>
          </a:p>
        </xdr:txBody>
      </xdr:sp>
    </xdr:grpSp>
    <xdr:clientData/>
  </xdr:twoCellAnchor>
  <xdr:twoCellAnchor>
    <xdr:from>
      <xdr:col>2</xdr:col>
      <xdr:colOff>421821</xdr:colOff>
      <xdr:row>32</xdr:row>
      <xdr:rowOff>81640</xdr:rowOff>
    </xdr:from>
    <xdr:to>
      <xdr:col>19</xdr:col>
      <xdr:colOff>121418</xdr:colOff>
      <xdr:row>35</xdr:row>
      <xdr:rowOff>108854</xdr:rowOff>
    </xdr:to>
    <xdr:sp macro="" textlink="">
      <xdr:nvSpPr>
        <xdr:cNvPr id="8" name="Rectangle: Rounded Corners 7">
          <a:extLst>
            <a:ext uri="{FF2B5EF4-FFF2-40B4-BE49-F238E27FC236}">
              <a16:creationId xmlns:a16="http://schemas.microsoft.com/office/drawing/2014/main" id="{61180033-C5DF-4D6A-9C76-8E344E155662}"/>
            </a:ext>
          </a:extLst>
        </xdr:cNvPr>
        <xdr:cNvSpPr/>
      </xdr:nvSpPr>
      <xdr:spPr bwMode="auto">
        <a:xfrm>
          <a:off x="755196" y="3966479"/>
          <a:ext cx="3924615" cy="374196"/>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a:latin typeface="Arial" panose="020B0604020202020204" pitchFamily="34" charset="0"/>
              <a:cs typeface="Arial" panose="020B0604020202020204" pitchFamily="34" charset="0"/>
            </a:rPr>
            <a:t>Bagi</a:t>
          </a:r>
          <a:r>
            <a:rPr lang="en-MY" sz="800" b="1" baseline="0">
              <a:latin typeface="Arial" panose="020B0604020202020204" pitchFamily="34" charset="0"/>
              <a:cs typeface="Arial" panose="020B0604020202020204" pitchFamily="34" charset="0"/>
            </a:rPr>
            <a:t> yang menjawab 2.1 (e) dan (g), sila ke soalan 3.1</a:t>
          </a:r>
          <a:endParaRPr lang="en-MY" sz="800" b="0" i="1">
            <a:latin typeface="Arial" panose="020B0604020202020204" pitchFamily="34" charset="0"/>
            <a:cs typeface="Arial" panose="020B0604020202020204" pitchFamily="34" charset="0"/>
          </a:endParaRPr>
        </a:p>
        <a:p>
          <a:pPr algn="l"/>
          <a:r>
            <a:rPr lang="en-MY" sz="800" i="1">
              <a:latin typeface="Arial" panose="020B0604020202020204" pitchFamily="34" charset="0"/>
              <a:cs typeface="Arial" panose="020B0604020202020204" pitchFamily="34" charset="0"/>
            </a:rPr>
            <a:t>For those who answered 2.1</a:t>
          </a:r>
          <a:r>
            <a:rPr lang="en-MY" sz="800" i="1" baseline="0">
              <a:latin typeface="Arial" panose="020B0604020202020204" pitchFamily="34" charset="0"/>
              <a:cs typeface="Arial" panose="020B0604020202020204" pitchFamily="34" charset="0"/>
            </a:rPr>
            <a:t> </a:t>
          </a:r>
          <a:r>
            <a:rPr lang="en-MY" sz="800" i="1">
              <a:latin typeface="Arial" panose="020B0604020202020204" pitchFamily="34" charset="0"/>
              <a:cs typeface="Arial" panose="020B0604020202020204" pitchFamily="34" charset="0"/>
            </a:rPr>
            <a:t>(e) and (g), please</a:t>
          </a:r>
          <a:r>
            <a:rPr lang="en-MY" sz="800" i="1" baseline="0">
              <a:latin typeface="Arial" panose="020B0604020202020204" pitchFamily="34" charset="0"/>
              <a:cs typeface="Arial" panose="020B0604020202020204" pitchFamily="34" charset="0"/>
            </a:rPr>
            <a:t> proceed to question 3.1</a:t>
          </a:r>
          <a:endParaRPr lang="en-MY" sz="800" i="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51287</xdr:colOff>
      <xdr:row>16</xdr:row>
      <xdr:rowOff>0</xdr:rowOff>
    </xdr:from>
    <xdr:to>
      <xdr:col>23</xdr:col>
      <xdr:colOff>91440</xdr:colOff>
      <xdr:row>21</xdr:row>
      <xdr:rowOff>27214</xdr:rowOff>
    </xdr:to>
    <xdr:sp macro="" textlink="">
      <xdr:nvSpPr>
        <xdr:cNvPr id="9" name="Rectangle: Rounded Corners 8">
          <a:extLst>
            <a:ext uri="{FF2B5EF4-FFF2-40B4-BE49-F238E27FC236}">
              <a16:creationId xmlns:a16="http://schemas.microsoft.com/office/drawing/2014/main" id="{36917D47-3FD8-4D0C-9E11-F5B1416ABA65}"/>
            </a:ext>
          </a:extLst>
        </xdr:cNvPr>
        <xdr:cNvSpPr/>
      </xdr:nvSpPr>
      <xdr:spPr bwMode="auto">
        <a:xfrm>
          <a:off x="350644" y="2333625"/>
          <a:ext cx="6204189" cy="632732"/>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Nota / </a:t>
          </a:r>
          <a:r>
            <a:rPr lang="en-MY" sz="800" b="0" i="1" u="none" strike="noStrike">
              <a:solidFill>
                <a:schemeClr val="dk1"/>
              </a:solidFill>
              <a:effectLst/>
              <a:latin typeface="Arial" panose="020B0604020202020204" pitchFamily="34" charset="0"/>
              <a:ea typeface="+mn-ea"/>
              <a:cs typeface="Arial" panose="020B0604020202020204" pitchFamily="34" charset="0"/>
            </a:rPr>
            <a:t>Notes:</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p>
        <a:p>
          <a:pPr algn="l"/>
          <a:endParaRPr lang="en-MY" sz="500">
            <a:latin typeface="Arial" panose="020B0604020202020204" pitchFamily="34" charset="0"/>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Jika taraf sah ialah hak milik perseorangan atau perkongsian, ia merujuk kepada modal yang disumbangkan oleh pemilik</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If the legal status is individual proprietorship or partnership, it refers to capital contributed by the owner(s)</a:t>
          </a:r>
          <a:endParaRPr lang="en-MY" sz="800" i="1">
            <a:latin typeface="Arial" panose="020B0604020202020204" pitchFamily="34" charset="0"/>
            <a:cs typeface="Arial" panose="020B0604020202020204" pitchFamily="34" charset="0"/>
          </a:endParaRPr>
        </a:p>
      </xdr:txBody>
    </xdr:sp>
    <xdr:clientData/>
  </xdr:twoCellAnchor>
  <xdr:twoCellAnchor>
    <xdr:from>
      <xdr:col>2</xdr:col>
      <xdr:colOff>65943</xdr:colOff>
      <xdr:row>27</xdr:row>
      <xdr:rowOff>7326</xdr:rowOff>
    </xdr:from>
    <xdr:to>
      <xdr:col>23</xdr:col>
      <xdr:colOff>236221</xdr:colOff>
      <xdr:row>40</xdr:row>
      <xdr:rowOff>102578</xdr:rowOff>
    </xdr:to>
    <xdr:sp macro="" textlink="">
      <xdr:nvSpPr>
        <xdr:cNvPr id="8" name="Rectangle: Rounded Corners 7">
          <a:extLst>
            <a:ext uri="{FF2B5EF4-FFF2-40B4-BE49-F238E27FC236}">
              <a16:creationId xmlns:a16="http://schemas.microsoft.com/office/drawing/2014/main" id="{84F1AE77-B3AA-42C9-A067-D9AF78CBB4E4}"/>
            </a:ext>
          </a:extLst>
        </xdr:cNvPr>
        <xdr:cNvSpPr/>
      </xdr:nvSpPr>
      <xdr:spPr bwMode="auto">
        <a:xfrm>
          <a:off x="378363" y="3863046"/>
          <a:ext cx="6388198" cy="1680212"/>
        </a:xfrm>
        <a:prstGeom prst="roundRect">
          <a:avLst/>
        </a:prstGeom>
        <a:solidFill>
          <a:schemeClr val="accent4">
            <a:lumMod val="20000"/>
            <a:lumOff val="80000"/>
          </a:schemeClr>
        </a:solidFill>
        <a:ln w="9525">
          <a:headEnd type="none" w="med" len="med"/>
          <a:tailEnd type="none" w="med" len="med"/>
        </a:ln>
      </xdr:spPr>
      <xdr:style>
        <a:lnRef idx="2">
          <a:schemeClr val="accent4"/>
        </a:lnRef>
        <a:fillRef idx="1">
          <a:schemeClr val="lt1"/>
        </a:fillRef>
        <a:effectRef idx="0">
          <a:schemeClr val="accent4"/>
        </a:effectRef>
        <a:fontRef idx="minor">
          <a:schemeClr val="dk1"/>
        </a:fontRef>
      </xdr:style>
      <xdr:txBody>
        <a:bodyPr vertOverflow="clip" wrap="square" lIns="18288" tIns="0" rIns="0" bIns="0" rtlCol="0" anchor="ctr" upright="1"/>
        <a:lstStyle/>
        <a:p>
          <a:pPr algn="l"/>
          <a:r>
            <a:rPr lang="en-MY" sz="800" b="1" i="0" u="none" strike="noStrike">
              <a:solidFill>
                <a:schemeClr val="dk1"/>
              </a:solidFill>
              <a:effectLst/>
              <a:latin typeface="Arial" panose="020B0604020202020204" pitchFamily="34" charset="0"/>
              <a:ea typeface="+mn-ea"/>
              <a:cs typeface="Arial" panose="020B0604020202020204" pitchFamily="34" charset="0"/>
            </a:rPr>
            <a:t>Nota  : Definisi residen Malaysia dan bukan residen Malaysia</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Notes: Definition of Malaysian resident and non-Malaysian resident</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a:p>
          <a:pPr algn="l"/>
          <a:endParaRPr lang="en-MY" sz="5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(a)  Residen Malaysia ialah merujuk kepada individu yang menetap dan syarikat yang beroperasi di Malaysia bagi tempoh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      sekurang-kurangnya satu tahun dan kepentingan ekonominya berpusat di Malaysia</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A Malaysian resident is referring to individuals who live and companies operating in Malaysia for a period of at least one year and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their</a:t>
          </a:r>
          <a:r>
            <a:rPr lang="en-MY" sz="800" b="0" i="0" u="none" strike="noStrike" baseline="0">
              <a:solidFill>
                <a:schemeClr val="dk1"/>
              </a:solidFill>
              <a:effectLst/>
              <a:latin typeface="Arial" panose="020B0604020202020204" pitchFamily="34" charset="0"/>
              <a:ea typeface="+mn-ea"/>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economic interests in Malaysia</a:t>
          </a:r>
          <a:r>
            <a:rPr lang="en-MY" sz="800">
              <a:latin typeface="Arial" panose="020B0604020202020204" pitchFamily="34" charset="0"/>
              <a:cs typeface="Arial" panose="020B0604020202020204" pitchFamily="34" charset="0"/>
            </a:rPr>
            <a:t> </a:t>
          </a:r>
          <a:r>
            <a:rPr lang="en-MY" sz="800" b="0" i="0"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r>
            <a:rPr lang="en-MY" sz="800">
              <a:latin typeface="Arial" panose="020B0604020202020204" pitchFamily="34" charset="0"/>
              <a:cs typeface="Arial" panose="020B0604020202020204" pitchFamily="34" charset="0"/>
            </a:rPr>
            <a:t> </a:t>
          </a:r>
          <a:r>
            <a:rPr lang="en-MY" sz="800" b="1" i="0" u="none" strike="noStrike">
              <a:solidFill>
                <a:schemeClr val="dk1"/>
              </a:solidFill>
              <a:effectLst/>
              <a:latin typeface="Arial" panose="020B0604020202020204" pitchFamily="34" charset="0"/>
              <a:ea typeface="+mn-ea"/>
              <a:cs typeface="Arial" panose="020B0604020202020204" pitchFamily="34" charset="0"/>
            </a:rPr>
            <a:t>   </a:t>
          </a:r>
        </a:p>
        <a:p>
          <a:pPr algn="l"/>
          <a:endParaRPr lang="en-MY" sz="500" b="1" i="0" u="none" strike="noStrike">
            <a:solidFill>
              <a:schemeClr val="dk1"/>
            </a:solidFill>
            <a:effectLst/>
            <a:latin typeface="Arial" panose="020B0604020202020204" pitchFamily="34" charset="0"/>
            <a:ea typeface="+mn-ea"/>
            <a:cs typeface="Arial" panose="020B0604020202020204" pitchFamily="34" charset="0"/>
          </a:endParaRPr>
        </a:p>
        <a:p>
          <a:pPr algn="l"/>
          <a:r>
            <a:rPr lang="en-MY" sz="800" b="1" i="0" u="none" strike="noStrike">
              <a:solidFill>
                <a:schemeClr val="dk1"/>
              </a:solidFill>
              <a:effectLst/>
              <a:latin typeface="Arial" panose="020B0604020202020204" pitchFamily="34" charset="0"/>
              <a:ea typeface="+mn-ea"/>
              <a:cs typeface="Arial" panose="020B0604020202020204" pitchFamily="34" charset="0"/>
            </a:rPr>
            <a:t>(b)  Bukan residen Malaysia merujuk kepada individu yang menetap dan syarikat yang beroperasi di luar Malaysia</a:t>
          </a:r>
          <a:r>
            <a:rPr lang="en-MY" sz="800">
              <a:latin typeface="Arial" panose="020B0604020202020204" pitchFamily="34" charset="0"/>
              <a:cs typeface="Arial" panose="020B0604020202020204" pitchFamily="34" charset="0"/>
            </a:rPr>
            <a:t> </a:t>
          </a:r>
          <a:r>
            <a:rPr lang="en-MY" sz="800" b="0" i="1" u="none" strike="noStrike">
              <a:solidFill>
                <a:schemeClr val="dk1"/>
              </a:solidFill>
              <a:effectLst/>
              <a:latin typeface="Arial" panose="020B0604020202020204" pitchFamily="34" charset="0"/>
              <a:ea typeface="+mn-ea"/>
              <a:cs typeface="Arial" panose="020B0604020202020204" pitchFamily="34" charset="0"/>
            </a:rPr>
            <a:t>         </a:t>
          </a:r>
        </a:p>
        <a:p>
          <a:pPr algn="l"/>
          <a:r>
            <a:rPr lang="en-MY" sz="800" b="0" i="1" u="none" strike="noStrike">
              <a:solidFill>
                <a:schemeClr val="dk1"/>
              </a:solidFill>
              <a:effectLst/>
              <a:latin typeface="Arial" panose="020B0604020202020204" pitchFamily="34" charset="0"/>
              <a:ea typeface="+mn-ea"/>
              <a:cs typeface="Arial" panose="020B0604020202020204" pitchFamily="34" charset="0"/>
            </a:rPr>
            <a:t>       A non- Malaysian resident is referring to individuals who live and companies operating outside Malaysia</a:t>
          </a:r>
        </a:p>
        <a:p>
          <a:pPr algn="l"/>
          <a:endParaRPr lang="en-MY" sz="500" b="0" i="1" u="none" strike="noStrike">
            <a:solidFill>
              <a:schemeClr val="dk1"/>
            </a:solidFill>
            <a:effectLst/>
            <a:latin typeface="Arial" panose="020B0604020202020204" pitchFamily="34" charset="0"/>
            <a:ea typeface="+mn-ea"/>
            <a:cs typeface="Arial" panose="020B0604020202020204" pitchFamily="34" charset="0"/>
          </a:endParaRPr>
        </a:p>
        <a:p>
          <a:r>
            <a:rPr lang="en-MY" sz="800" b="1" i="0">
              <a:solidFill>
                <a:schemeClr val="dk1"/>
              </a:solidFill>
              <a:effectLst/>
              <a:latin typeface="Arial" panose="020B0604020202020204" pitchFamily="34" charset="0"/>
              <a:ea typeface="+mn-ea"/>
              <a:cs typeface="Arial" panose="020B0604020202020204" pitchFamily="34" charset="0"/>
            </a:rPr>
            <a:t>(c)  Bagi koperasi, hak milik</a:t>
          </a:r>
          <a:r>
            <a:rPr lang="en-MY" sz="800" b="1" i="0" baseline="0">
              <a:solidFill>
                <a:schemeClr val="dk1"/>
              </a:solidFill>
              <a:effectLst/>
              <a:latin typeface="Arial" panose="020B0604020202020204" pitchFamily="34" charset="0"/>
              <a:ea typeface="+mn-ea"/>
              <a:cs typeface="Arial" panose="020B0604020202020204" pitchFamily="34" charset="0"/>
            </a:rPr>
            <a:t> pertubuhan berdasarkan peratus bilangan anggota</a:t>
          </a:r>
          <a:endParaRPr lang="en-MY" sz="800">
            <a:effectLst/>
            <a:latin typeface="Arial" panose="020B0604020202020204" pitchFamily="34" charset="0"/>
            <a:cs typeface="Arial" panose="020B0604020202020204" pitchFamily="34" charset="0"/>
          </a:endParaRPr>
        </a:p>
        <a:p>
          <a:r>
            <a:rPr lang="en-MY" sz="800" b="0" i="1">
              <a:solidFill>
                <a:schemeClr val="dk1"/>
              </a:solidFill>
              <a:effectLst/>
              <a:latin typeface="Arial" panose="020B0604020202020204" pitchFamily="34" charset="0"/>
              <a:ea typeface="+mn-ea"/>
              <a:cs typeface="Arial" panose="020B0604020202020204" pitchFamily="34" charset="0"/>
            </a:rPr>
            <a:t>       For</a:t>
          </a:r>
          <a:r>
            <a:rPr lang="en-MY" sz="800" b="0" i="1" baseline="0">
              <a:solidFill>
                <a:schemeClr val="dk1"/>
              </a:solidFill>
              <a:effectLst/>
              <a:latin typeface="Arial" panose="020B0604020202020204" pitchFamily="34" charset="0"/>
              <a:ea typeface="+mn-ea"/>
              <a:cs typeface="Arial" panose="020B0604020202020204" pitchFamily="34" charset="0"/>
            </a:rPr>
            <a:t> cooperatives, ownership of the organisation based on the percentage number of members</a:t>
          </a:r>
          <a:r>
            <a:rPr lang="en-MY" sz="800">
              <a:latin typeface="Arial" panose="020B0604020202020204" pitchFamily="34" charset="0"/>
              <a:cs typeface="Arial" panose="020B0604020202020204" pitchFamily="34" charset="0"/>
            </a:rPr>
            <a:t> </a:t>
          </a:r>
          <a:endParaRPr lang="en-MY" sz="800" i="1">
            <a:latin typeface="Arial" panose="020B0604020202020204" pitchFamily="34" charset="0"/>
            <a:cs typeface="Arial" panose="020B0604020202020204" pitchFamily="34" charset="0"/>
          </a:endParaRPr>
        </a:p>
      </xdr:txBody>
    </xdr:sp>
    <xdr:clientData/>
  </xdr:twoCellAnchor>
  <xdr:twoCellAnchor>
    <xdr:from>
      <xdr:col>2</xdr:col>
      <xdr:colOff>0</xdr:colOff>
      <xdr:row>2</xdr:row>
      <xdr:rowOff>43960</xdr:rowOff>
    </xdr:from>
    <xdr:to>
      <xdr:col>3</xdr:col>
      <xdr:colOff>172915</xdr:colOff>
      <xdr:row>5</xdr:row>
      <xdr:rowOff>61548</xdr:rowOff>
    </xdr:to>
    <xdr:grpSp>
      <xdr:nvGrpSpPr>
        <xdr:cNvPr id="10" name="Group 9">
          <a:extLst>
            <a:ext uri="{FF2B5EF4-FFF2-40B4-BE49-F238E27FC236}">
              <a16:creationId xmlns:a16="http://schemas.microsoft.com/office/drawing/2014/main" id="{67A9A07C-E14D-4A3D-BB4C-820592392DD5}"/>
            </a:ext>
          </a:extLst>
        </xdr:cNvPr>
        <xdr:cNvGrpSpPr/>
      </xdr:nvGrpSpPr>
      <xdr:grpSpPr>
        <a:xfrm>
          <a:off x="299357" y="248067"/>
          <a:ext cx="506290" cy="493838"/>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1298FD05-85D2-46F6-99B6-FB6B6B0E0106}"/>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FFA93EA1-9FC3-4038-9AA1-E85F819DB06F}"/>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7" name="TextBox 16">
            <a:extLst>
              <a:ext uri="{FF2B5EF4-FFF2-40B4-BE49-F238E27FC236}">
                <a16:creationId xmlns:a16="http://schemas.microsoft.com/office/drawing/2014/main" id="{FE8246C2-34B0-4515-A0A5-187D18186A46}"/>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3</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19050</xdr:colOff>
      <xdr:row>74</xdr:row>
      <xdr:rowOff>66675</xdr:rowOff>
    </xdr:from>
    <xdr:to>
      <xdr:col>15</xdr:col>
      <xdr:colOff>152400</xdr:colOff>
      <xdr:row>75</xdr:row>
      <xdr:rowOff>57150</xdr:rowOff>
    </xdr:to>
    <xdr:sp macro="" textlink="">
      <xdr:nvSpPr>
        <xdr:cNvPr id="2" name="Text Box 3">
          <a:extLst>
            <a:ext uri="{FF2B5EF4-FFF2-40B4-BE49-F238E27FC236}">
              <a16:creationId xmlns:a16="http://schemas.microsoft.com/office/drawing/2014/main" id="{00000000-0008-0000-0500-000002000000}"/>
            </a:ext>
          </a:extLst>
        </xdr:cNvPr>
        <xdr:cNvSpPr txBox="1">
          <a:spLocks noChangeArrowheads="1"/>
        </xdr:cNvSpPr>
      </xdr:nvSpPr>
      <xdr:spPr>
        <a:xfrm>
          <a:off x="3343275" y="12296775"/>
          <a:ext cx="133350" cy="123825"/>
        </a:xfrm>
        <a:prstGeom prst="rect">
          <a:avLst/>
        </a:prstGeom>
        <a:solidFill>
          <a:srgbClr val="FFFFFF"/>
        </a:solidFill>
        <a:ln w="9360">
          <a:solidFill>
            <a:srgbClr val="000000"/>
          </a:solidFill>
          <a:miter lim="800000"/>
        </a:ln>
      </xdr:spPr>
    </xdr:sp>
    <xdr:clientData/>
  </xdr:twoCellAnchor>
  <xdr:twoCellAnchor>
    <xdr:from>
      <xdr:col>32</xdr:col>
      <xdr:colOff>142875</xdr:colOff>
      <xdr:row>74</xdr:row>
      <xdr:rowOff>66675</xdr:rowOff>
    </xdr:from>
    <xdr:to>
      <xdr:col>33</xdr:col>
      <xdr:colOff>114300</xdr:colOff>
      <xdr:row>75</xdr:row>
      <xdr:rowOff>57150</xdr:rowOff>
    </xdr:to>
    <xdr:sp macro="" textlink="">
      <xdr:nvSpPr>
        <xdr:cNvPr id="3" name="Text Box 4">
          <a:extLst>
            <a:ext uri="{FF2B5EF4-FFF2-40B4-BE49-F238E27FC236}">
              <a16:creationId xmlns:a16="http://schemas.microsoft.com/office/drawing/2014/main" id="{00000000-0008-0000-0500-000003000000}"/>
            </a:ext>
          </a:extLst>
        </xdr:cNvPr>
        <xdr:cNvSpPr txBox="1">
          <a:spLocks noChangeArrowheads="1"/>
        </xdr:cNvSpPr>
      </xdr:nvSpPr>
      <xdr:spPr>
        <a:xfrm>
          <a:off x="6486525" y="12296775"/>
          <a:ext cx="133350" cy="123825"/>
        </a:xfrm>
        <a:prstGeom prst="rect">
          <a:avLst/>
        </a:prstGeom>
        <a:solidFill>
          <a:srgbClr val="FFFFFF"/>
        </a:solidFill>
        <a:ln w="9360">
          <a:solidFill>
            <a:srgbClr val="000000"/>
          </a:solidFill>
          <a:miter lim="800000"/>
        </a:ln>
      </xdr:spPr>
    </xdr:sp>
    <xdr:clientData/>
  </xdr:twoCellAnchor>
  <xdr:twoCellAnchor>
    <xdr:from>
      <xdr:col>41</xdr:col>
      <xdr:colOff>57150</xdr:colOff>
      <xdr:row>74</xdr:row>
      <xdr:rowOff>66675</xdr:rowOff>
    </xdr:from>
    <xdr:to>
      <xdr:col>42</xdr:col>
      <xdr:colOff>28575</xdr:colOff>
      <xdr:row>75</xdr:row>
      <xdr:rowOff>57150</xdr:rowOff>
    </xdr:to>
    <xdr:sp macro="" textlink="">
      <xdr:nvSpPr>
        <xdr:cNvPr id="4" name="Text Box 5">
          <a:extLst>
            <a:ext uri="{FF2B5EF4-FFF2-40B4-BE49-F238E27FC236}">
              <a16:creationId xmlns:a16="http://schemas.microsoft.com/office/drawing/2014/main" id="{00000000-0008-0000-0500-000004000000}"/>
            </a:ext>
          </a:extLst>
        </xdr:cNvPr>
        <xdr:cNvSpPr txBox="1">
          <a:spLocks noChangeArrowheads="1"/>
        </xdr:cNvSpPr>
      </xdr:nvSpPr>
      <xdr:spPr>
        <a:xfrm>
          <a:off x="7991475" y="12296775"/>
          <a:ext cx="133350" cy="123825"/>
        </a:xfrm>
        <a:prstGeom prst="rect">
          <a:avLst/>
        </a:prstGeom>
        <a:solidFill>
          <a:srgbClr val="FFFFFF"/>
        </a:solidFill>
        <a:ln w="9360">
          <a:solidFill>
            <a:srgbClr val="000000"/>
          </a:solidFill>
          <a:miter lim="800000"/>
        </a:ln>
      </xdr:spPr>
    </xdr:sp>
    <xdr:clientData/>
  </xdr:twoCellAnchor>
  <xdr:twoCellAnchor>
    <xdr:from>
      <xdr:col>60</xdr:col>
      <xdr:colOff>19050</xdr:colOff>
      <xdr:row>74</xdr:row>
      <xdr:rowOff>95250</xdr:rowOff>
    </xdr:from>
    <xdr:to>
      <xdr:col>60</xdr:col>
      <xdr:colOff>152400</xdr:colOff>
      <xdr:row>75</xdr:row>
      <xdr:rowOff>85725</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a:xfrm>
          <a:off x="11153775" y="12325350"/>
          <a:ext cx="133350" cy="123825"/>
        </a:xfrm>
        <a:prstGeom prst="rect">
          <a:avLst/>
        </a:prstGeom>
        <a:solidFill>
          <a:srgbClr val="FFFFFF"/>
        </a:solidFill>
        <a:ln w="9360">
          <a:solidFill>
            <a:srgbClr val="000000"/>
          </a:solidFill>
          <a:miter lim="800000"/>
        </a:ln>
      </xdr:spPr>
    </xdr:sp>
    <xdr:clientData/>
  </xdr:twoCellAnchor>
  <xdr:twoCellAnchor>
    <xdr:from>
      <xdr:col>51</xdr:col>
      <xdr:colOff>76200</xdr:colOff>
      <xdr:row>74</xdr:row>
      <xdr:rowOff>76200</xdr:rowOff>
    </xdr:from>
    <xdr:to>
      <xdr:col>52</xdr:col>
      <xdr:colOff>47625</xdr:colOff>
      <xdr:row>75</xdr:row>
      <xdr:rowOff>66675</xdr:rowOff>
    </xdr:to>
    <xdr:sp macro="" textlink="">
      <xdr:nvSpPr>
        <xdr:cNvPr id="6" name="Text Box 7">
          <a:extLst>
            <a:ext uri="{FF2B5EF4-FFF2-40B4-BE49-F238E27FC236}">
              <a16:creationId xmlns:a16="http://schemas.microsoft.com/office/drawing/2014/main" id="{00000000-0008-0000-0500-000006000000}"/>
            </a:ext>
          </a:extLst>
        </xdr:cNvPr>
        <xdr:cNvSpPr txBox="1">
          <a:spLocks noChangeArrowheads="1"/>
        </xdr:cNvSpPr>
      </xdr:nvSpPr>
      <xdr:spPr>
        <a:xfrm>
          <a:off x="9563100" y="12306300"/>
          <a:ext cx="133350" cy="123825"/>
        </a:xfrm>
        <a:prstGeom prst="rect">
          <a:avLst/>
        </a:prstGeom>
        <a:solidFill>
          <a:srgbClr val="FFFFFF"/>
        </a:solidFill>
        <a:ln w="9360">
          <a:solidFill>
            <a:srgbClr val="000000"/>
          </a:solidFill>
          <a:miter lim="800000"/>
        </a:ln>
      </xdr:spPr>
    </xdr:sp>
    <xdr:clientData/>
  </xdr:twoCellAnchor>
  <xdr:twoCellAnchor>
    <xdr:from>
      <xdr:col>23</xdr:col>
      <xdr:colOff>142875</xdr:colOff>
      <xdr:row>74</xdr:row>
      <xdr:rowOff>66675</xdr:rowOff>
    </xdr:from>
    <xdr:to>
      <xdr:col>24</xdr:col>
      <xdr:colOff>114300</xdr:colOff>
      <xdr:row>75</xdr:row>
      <xdr:rowOff>57150</xdr:rowOff>
    </xdr:to>
    <xdr:sp macro="" textlink="">
      <xdr:nvSpPr>
        <xdr:cNvPr id="7" name="Text Box 8">
          <a:extLst>
            <a:ext uri="{FF2B5EF4-FFF2-40B4-BE49-F238E27FC236}">
              <a16:creationId xmlns:a16="http://schemas.microsoft.com/office/drawing/2014/main" id="{00000000-0008-0000-0500-000007000000}"/>
            </a:ext>
          </a:extLst>
        </xdr:cNvPr>
        <xdr:cNvSpPr txBox="1">
          <a:spLocks noChangeArrowheads="1"/>
        </xdr:cNvSpPr>
      </xdr:nvSpPr>
      <xdr:spPr>
        <a:xfrm>
          <a:off x="4895850" y="12296775"/>
          <a:ext cx="133350" cy="123825"/>
        </a:xfrm>
        <a:prstGeom prst="rect">
          <a:avLst/>
        </a:prstGeom>
        <a:solidFill>
          <a:srgbClr val="FFFFFF"/>
        </a:solidFill>
        <a:ln w="9360">
          <a:solidFill>
            <a:srgbClr val="000000"/>
          </a:solidFill>
          <a:miter lim="800000"/>
        </a:ln>
      </xdr:spPr>
    </xdr:sp>
    <xdr:clientData/>
  </xdr:twoCellAnchor>
  <xdr:twoCellAnchor>
    <xdr:from>
      <xdr:col>68</xdr:col>
      <xdr:colOff>123825</xdr:colOff>
      <xdr:row>74</xdr:row>
      <xdr:rowOff>66675</xdr:rowOff>
    </xdr:from>
    <xdr:to>
      <xdr:col>69</xdr:col>
      <xdr:colOff>95250</xdr:colOff>
      <xdr:row>75</xdr:row>
      <xdr:rowOff>57150</xdr:rowOff>
    </xdr:to>
    <xdr:sp macro="" textlink="">
      <xdr:nvSpPr>
        <xdr:cNvPr id="8" name="Text Box 9">
          <a:extLst>
            <a:ext uri="{FF2B5EF4-FFF2-40B4-BE49-F238E27FC236}">
              <a16:creationId xmlns:a16="http://schemas.microsoft.com/office/drawing/2014/main" id="{00000000-0008-0000-0500-000008000000}"/>
            </a:ext>
          </a:extLst>
        </xdr:cNvPr>
        <xdr:cNvSpPr txBox="1">
          <a:spLocks noChangeArrowheads="1"/>
        </xdr:cNvSpPr>
      </xdr:nvSpPr>
      <xdr:spPr>
        <a:xfrm>
          <a:off x="12601575" y="12296775"/>
          <a:ext cx="133350" cy="123825"/>
        </a:xfrm>
        <a:prstGeom prst="rect">
          <a:avLst/>
        </a:prstGeom>
        <a:solidFill>
          <a:srgbClr val="FFFFFF"/>
        </a:solidFill>
        <a:ln w="9360">
          <a:solidFill>
            <a:srgbClr val="000000"/>
          </a:solidFill>
          <a:miter lim="800000"/>
        </a:ln>
      </xdr:spPr>
    </xdr:sp>
    <xdr:clientData/>
  </xdr:twoCellAnchor>
  <xdr:twoCellAnchor>
    <xdr:from>
      <xdr:col>77</xdr:col>
      <xdr:colOff>19050</xdr:colOff>
      <xdr:row>74</xdr:row>
      <xdr:rowOff>76200</xdr:rowOff>
    </xdr:from>
    <xdr:to>
      <xdr:col>77</xdr:col>
      <xdr:colOff>152400</xdr:colOff>
      <xdr:row>75</xdr:row>
      <xdr:rowOff>66675</xdr:rowOff>
    </xdr:to>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a:xfrm>
          <a:off x="13811250" y="12306300"/>
          <a:ext cx="133350" cy="123825"/>
        </a:xfrm>
        <a:prstGeom prst="rect">
          <a:avLst/>
        </a:prstGeom>
        <a:solidFill>
          <a:srgbClr val="FFFFFF"/>
        </a:solidFill>
        <a:ln w="9360">
          <a:solidFill>
            <a:srgbClr val="000000"/>
          </a:solidFill>
          <a:miter lim="800000"/>
        </a:ln>
      </xdr:spPr>
    </xdr:sp>
    <xdr:clientData/>
  </xdr:twoCellAnchor>
  <xdr:twoCellAnchor>
    <xdr:from>
      <xdr:col>6</xdr:col>
      <xdr:colOff>181840</xdr:colOff>
      <xdr:row>4</xdr:row>
      <xdr:rowOff>79372</xdr:rowOff>
    </xdr:from>
    <xdr:to>
      <xdr:col>8</xdr:col>
      <xdr:colOff>16384</xdr:colOff>
      <xdr:row>8</xdr:row>
      <xdr:rowOff>3263</xdr:rowOff>
    </xdr:to>
    <xdr:grpSp>
      <xdr:nvGrpSpPr>
        <xdr:cNvPr id="14" name="Group 13">
          <a:extLst>
            <a:ext uri="{FF2B5EF4-FFF2-40B4-BE49-F238E27FC236}">
              <a16:creationId xmlns:a16="http://schemas.microsoft.com/office/drawing/2014/main" id="{A96E434E-78D3-4845-A20E-E6EBAF720B44}"/>
            </a:ext>
          </a:extLst>
        </xdr:cNvPr>
        <xdr:cNvGrpSpPr/>
      </xdr:nvGrpSpPr>
      <xdr:grpSpPr>
        <a:xfrm>
          <a:off x="1443903" y="523872"/>
          <a:ext cx="517169" cy="495391"/>
          <a:chOff x="457200" y="542925"/>
          <a:chExt cx="561974" cy="573613"/>
        </a:xfrm>
        <a:solidFill>
          <a:schemeClr val="accent4">
            <a:lumMod val="20000"/>
            <a:lumOff val="80000"/>
          </a:schemeClr>
        </a:solidFill>
      </xdr:grpSpPr>
      <xdr:sp macro="" textlink="">
        <xdr:nvSpPr>
          <xdr:cNvPr id="15" name="Flowchart: Connector 14">
            <a:extLst>
              <a:ext uri="{FF2B5EF4-FFF2-40B4-BE49-F238E27FC236}">
                <a16:creationId xmlns:a16="http://schemas.microsoft.com/office/drawing/2014/main" id="{986470F3-AD6D-4F72-A08B-3A1064292AED}"/>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Freeform 3">
            <a:extLst>
              <a:ext uri="{FF2B5EF4-FFF2-40B4-BE49-F238E27FC236}">
                <a16:creationId xmlns:a16="http://schemas.microsoft.com/office/drawing/2014/main" id="{6C5AB22F-2C73-4D66-984D-67ACEF36CCE5}"/>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TextBox 20">
            <a:extLst>
              <a:ext uri="{FF2B5EF4-FFF2-40B4-BE49-F238E27FC236}">
                <a16:creationId xmlns:a16="http://schemas.microsoft.com/office/drawing/2014/main" id="{83A28EC1-4796-463F-BCD9-D758C8D16B5B}"/>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4</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193550</xdr:colOff>
      <xdr:row>0</xdr:row>
      <xdr:rowOff>79372</xdr:rowOff>
    </xdr:from>
    <xdr:to>
      <xdr:col>4</xdr:col>
      <xdr:colOff>417753</xdr:colOff>
      <xdr:row>3</xdr:row>
      <xdr:rowOff>52386</xdr:rowOff>
    </xdr:to>
    <xdr:grpSp>
      <xdr:nvGrpSpPr>
        <xdr:cNvPr id="12" name="Group 11">
          <a:extLst>
            <a:ext uri="{FF2B5EF4-FFF2-40B4-BE49-F238E27FC236}">
              <a16:creationId xmlns:a16="http://schemas.microsoft.com/office/drawing/2014/main" id="{D1B64483-08E1-4CDF-A43C-DDF913FCAFDB}"/>
            </a:ext>
          </a:extLst>
        </xdr:cNvPr>
        <xdr:cNvGrpSpPr/>
      </xdr:nvGrpSpPr>
      <xdr:grpSpPr>
        <a:xfrm>
          <a:off x="603858" y="79372"/>
          <a:ext cx="509953" cy="522533"/>
          <a:chOff x="457200" y="542925"/>
          <a:chExt cx="561974" cy="573613"/>
        </a:xfrm>
        <a:solidFill>
          <a:schemeClr val="accent4">
            <a:lumMod val="20000"/>
            <a:lumOff val="80000"/>
          </a:schemeClr>
        </a:solidFill>
      </xdr:grpSpPr>
      <xdr:sp macro="" textlink="">
        <xdr:nvSpPr>
          <xdr:cNvPr id="14" name="Flowchart: Connector 13">
            <a:extLst>
              <a:ext uri="{FF2B5EF4-FFF2-40B4-BE49-F238E27FC236}">
                <a16:creationId xmlns:a16="http://schemas.microsoft.com/office/drawing/2014/main" id="{533E477D-1D17-4E95-847A-97AAAAD6284D}"/>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Freeform 3">
            <a:extLst>
              <a:ext uri="{FF2B5EF4-FFF2-40B4-BE49-F238E27FC236}">
                <a16:creationId xmlns:a16="http://schemas.microsoft.com/office/drawing/2014/main" id="{2DD488E5-6E94-4BC0-86E5-C10AC295A1C4}"/>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TextBox 15">
            <a:extLst>
              <a:ext uri="{FF2B5EF4-FFF2-40B4-BE49-F238E27FC236}">
                <a16:creationId xmlns:a16="http://schemas.microsoft.com/office/drawing/2014/main" id="{CBE5EBEC-7CAB-49B1-92E6-725A8A9E73D5}"/>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5A</a:t>
            </a:r>
          </a:p>
        </xdr:txBody>
      </xdr:sp>
    </xdr:grpSp>
    <xdr:clientData/>
  </xdr:twoCellAnchor>
  <xdr:twoCellAnchor>
    <xdr:from>
      <xdr:col>11</xdr:col>
      <xdr:colOff>212483</xdr:colOff>
      <xdr:row>72</xdr:row>
      <xdr:rowOff>51288</xdr:rowOff>
    </xdr:from>
    <xdr:to>
      <xdr:col>12</xdr:col>
      <xdr:colOff>68142</xdr:colOff>
      <xdr:row>73</xdr:row>
      <xdr:rowOff>41763</xdr:rowOff>
    </xdr:to>
    <xdr:sp macro="" textlink="">
      <xdr:nvSpPr>
        <xdr:cNvPr id="13" name="Text Box 3">
          <a:extLst>
            <a:ext uri="{FF2B5EF4-FFF2-40B4-BE49-F238E27FC236}">
              <a16:creationId xmlns:a16="http://schemas.microsoft.com/office/drawing/2014/main" id="{68D82CE0-F4B7-41A0-82DE-3DD2E445D64C}"/>
            </a:ext>
          </a:extLst>
        </xdr:cNvPr>
        <xdr:cNvSpPr txBox="1">
          <a:spLocks noChangeArrowheads="1"/>
        </xdr:cNvSpPr>
      </xdr:nvSpPr>
      <xdr:spPr>
        <a:xfrm>
          <a:off x="4037137" y="10609384"/>
          <a:ext cx="170717" cy="144341"/>
        </a:xfrm>
        <a:prstGeom prst="rect">
          <a:avLst/>
        </a:prstGeom>
        <a:solidFill>
          <a:srgbClr val="FFFFFF"/>
        </a:solidFill>
        <a:ln w="9360">
          <a:solidFill>
            <a:srgbClr val="000000"/>
          </a:solidFill>
          <a:miter lim="800000"/>
        </a:ln>
      </xdr:spPr>
    </xdr:sp>
    <xdr:clientData/>
  </xdr:twoCellAnchor>
  <xdr:twoCellAnchor>
    <xdr:from>
      <xdr:col>15</xdr:col>
      <xdr:colOff>205156</xdr:colOff>
      <xdr:row>72</xdr:row>
      <xdr:rowOff>51288</xdr:rowOff>
    </xdr:from>
    <xdr:to>
      <xdr:col>15</xdr:col>
      <xdr:colOff>375873</xdr:colOff>
      <xdr:row>73</xdr:row>
      <xdr:rowOff>41763</xdr:rowOff>
    </xdr:to>
    <xdr:sp macro="" textlink="">
      <xdr:nvSpPr>
        <xdr:cNvPr id="17" name="Text Box 3">
          <a:extLst>
            <a:ext uri="{FF2B5EF4-FFF2-40B4-BE49-F238E27FC236}">
              <a16:creationId xmlns:a16="http://schemas.microsoft.com/office/drawing/2014/main" id="{3555B76C-509E-45D3-BB25-C055AF3E8355}"/>
            </a:ext>
          </a:extLst>
        </xdr:cNvPr>
        <xdr:cNvSpPr txBox="1">
          <a:spLocks noChangeArrowheads="1"/>
        </xdr:cNvSpPr>
      </xdr:nvSpPr>
      <xdr:spPr>
        <a:xfrm>
          <a:off x="5399944" y="10609384"/>
          <a:ext cx="170717" cy="144341"/>
        </a:xfrm>
        <a:prstGeom prst="rect">
          <a:avLst/>
        </a:prstGeom>
        <a:solidFill>
          <a:srgbClr val="FFFFFF"/>
        </a:solidFill>
        <a:ln w="9360">
          <a:solidFill>
            <a:srgbClr val="000000"/>
          </a:solidFill>
          <a:miter lim="800000"/>
        </a:ln>
      </xdr:spPr>
    </xdr:sp>
    <xdr:clientData/>
  </xdr:twoCellAnchor>
  <xdr:twoCellAnchor>
    <xdr:from>
      <xdr:col>19</xdr:col>
      <xdr:colOff>212483</xdr:colOff>
      <xdr:row>72</xdr:row>
      <xdr:rowOff>51288</xdr:rowOff>
    </xdr:from>
    <xdr:to>
      <xdr:col>20</xdr:col>
      <xdr:colOff>2200</xdr:colOff>
      <xdr:row>73</xdr:row>
      <xdr:rowOff>41763</xdr:rowOff>
    </xdr:to>
    <xdr:sp macro="" textlink="">
      <xdr:nvSpPr>
        <xdr:cNvPr id="18" name="Text Box 3">
          <a:extLst>
            <a:ext uri="{FF2B5EF4-FFF2-40B4-BE49-F238E27FC236}">
              <a16:creationId xmlns:a16="http://schemas.microsoft.com/office/drawing/2014/main" id="{1C189433-68B2-496A-8724-DA1C5309F350}"/>
            </a:ext>
          </a:extLst>
        </xdr:cNvPr>
        <xdr:cNvSpPr txBox="1">
          <a:spLocks noChangeArrowheads="1"/>
        </xdr:cNvSpPr>
      </xdr:nvSpPr>
      <xdr:spPr>
        <a:xfrm>
          <a:off x="6755425" y="10609384"/>
          <a:ext cx="170717" cy="144341"/>
        </a:xfrm>
        <a:prstGeom prst="rect">
          <a:avLst/>
        </a:prstGeom>
        <a:solidFill>
          <a:srgbClr val="FFFFFF"/>
        </a:solidFill>
        <a:ln w="9360">
          <a:solidFill>
            <a:srgbClr val="000000"/>
          </a:solidFill>
          <a:miter lim="800000"/>
        </a:ln>
      </xdr:spPr>
    </xdr:sp>
    <xdr:clientData/>
  </xdr:twoCellAnchor>
  <xdr:twoCellAnchor>
    <xdr:from>
      <xdr:col>25</xdr:col>
      <xdr:colOff>21981</xdr:colOff>
      <xdr:row>72</xdr:row>
      <xdr:rowOff>51288</xdr:rowOff>
    </xdr:from>
    <xdr:to>
      <xdr:col>25</xdr:col>
      <xdr:colOff>192698</xdr:colOff>
      <xdr:row>73</xdr:row>
      <xdr:rowOff>41763</xdr:rowOff>
    </xdr:to>
    <xdr:sp macro="" textlink="">
      <xdr:nvSpPr>
        <xdr:cNvPr id="19" name="Text Box 3">
          <a:extLst>
            <a:ext uri="{FF2B5EF4-FFF2-40B4-BE49-F238E27FC236}">
              <a16:creationId xmlns:a16="http://schemas.microsoft.com/office/drawing/2014/main" id="{2DDEB6BF-9CBE-477E-A702-AD88E09CCE2D}"/>
            </a:ext>
          </a:extLst>
        </xdr:cNvPr>
        <xdr:cNvSpPr txBox="1">
          <a:spLocks noChangeArrowheads="1"/>
        </xdr:cNvSpPr>
      </xdr:nvSpPr>
      <xdr:spPr>
        <a:xfrm>
          <a:off x="8206154" y="10609384"/>
          <a:ext cx="170717" cy="144341"/>
        </a:xfrm>
        <a:prstGeom prst="rect">
          <a:avLst/>
        </a:prstGeom>
        <a:solidFill>
          <a:srgbClr val="FFFFFF"/>
        </a:solidFill>
        <a:ln w="9360">
          <a:solidFill>
            <a:srgbClr val="000000"/>
          </a:solidFill>
          <a:miter lim="800000"/>
        </a:ln>
      </xdr:spPr>
    </xdr:sp>
    <xdr:clientData/>
  </xdr:twoCellAnchor>
  <xdr:twoCellAnchor>
    <xdr:from>
      <xdr:col>30</xdr:col>
      <xdr:colOff>366346</xdr:colOff>
      <xdr:row>72</xdr:row>
      <xdr:rowOff>51288</xdr:rowOff>
    </xdr:from>
    <xdr:to>
      <xdr:col>31</xdr:col>
      <xdr:colOff>104774</xdr:colOff>
      <xdr:row>73</xdr:row>
      <xdr:rowOff>41763</xdr:rowOff>
    </xdr:to>
    <xdr:sp macro="" textlink="">
      <xdr:nvSpPr>
        <xdr:cNvPr id="20" name="Text Box 3">
          <a:extLst>
            <a:ext uri="{FF2B5EF4-FFF2-40B4-BE49-F238E27FC236}">
              <a16:creationId xmlns:a16="http://schemas.microsoft.com/office/drawing/2014/main" id="{2BC9F62A-4863-4D1E-9C7E-0967AA8834CA}"/>
            </a:ext>
          </a:extLst>
        </xdr:cNvPr>
        <xdr:cNvSpPr txBox="1">
          <a:spLocks noChangeArrowheads="1"/>
        </xdr:cNvSpPr>
      </xdr:nvSpPr>
      <xdr:spPr>
        <a:xfrm>
          <a:off x="9862038" y="10609384"/>
          <a:ext cx="170717" cy="144341"/>
        </a:xfrm>
        <a:prstGeom prst="rect">
          <a:avLst/>
        </a:prstGeom>
        <a:solidFill>
          <a:srgbClr val="FFFFFF"/>
        </a:solidFill>
        <a:ln w="9360">
          <a:solidFill>
            <a:srgbClr val="000000"/>
          </a:solidFill>
          <a:miter lim="800000"/>
        </a:ln>
      </xdr:spPr>
    </xdr:sp>
    <xdr:clientData/>
  </xdr:twoCellAnchor>
  <xdr:twoCellAnchor>
    <xdr:from>
      <xdr:col>34</xdr:col>
      <xdr:colOff>366346</xdr:colOff>
      <xdr:row>72</xdr:row>
      <xdr:rowOff>51288</xdr:rowOff>
    </xdr:from>
    <xdr:to>
      <xdr:col>35</xdr:col>
      <xdr:colOff>104774</xdr:colOff>
      <xdr:row>73</xdr:row>
      <xdr:rowOff>41763</xdr:rowOff>
    </xdr:to>
    <xdr:sp macro="" textlink="">
      <xdr:nvSpPr>
        <xdr:cNvPr id="21" name="Text Box 3">
          <a:extLst>
            <a:ext uri="{FF2B5EF4-FFF2-40B4-BE49-F238E27FC236}">
              <a16:creationId xmlns:a16="http://schemas.microsoft.com/office/drawing/2014/main" id="{174CB413-135D-4E72-80BB-267E1EC3906E}"/>
            </a:ext>
          </a:extLst>
        </xdr:cNvPr>
        <xdr:cNvSpPr txBox="1">
          <a:spLocks noChangeArrowheads="1"/>
        </xdr:cNvSpPr>
      </xdr:nvSpPr>
      <xdr:spPr>
        <a:xfrm>
          <a:off x="11591192" y="10609384"/>
          <a:ext cx="170717" cy="144341"/>
        </a:xfrm>
        <a:prstGeom prst="rect">
          <a:avLst/>
        </a:prstGeom>
        <a:solidFill>
          <a:srgbClr val="FFFFFF"/>
        </a:solidFill>
        <a:ln w="9360">
          <a:solidFill>
            <a:srgbClr val="000000"/>
          </a:solidFill>
          <a:miter lim="800000"/>
        </a:ln>
      </xdr:spPr>
    </xdr:sp>
    <xdr:clientData/>
  </xdr:twoCellAnchor>
  <xdr:twoCellAnchor>
    <xdr:from>
      <xdr:col>38</xdr:col>
      <xdr:colOff>234460</xdr:colOff>
      <xdr:row>72</xdr:row>
      <xdr:rowOff>51288</xdr:rowOff>
    </xdr:from>
    <xdr:to>
      <xdr:col>39</xdr:col>
      <xdr:colOff>24177</xdr:colOff>
      <xdr:row>73</xdr:row>
      <xdr:rowOff>41763</xdr:rowOff>
    </xdr:to>
    <xdr:sp macro="" textlink="">
      <xdr:nvSpPr>
        <xdr:cNvPr id="22" name="Text Box 3">
          <a:extLst>
            <a:ext uri="{FF2B5EF4-FFF2-40B4-BE49-F238E27FC236}">
              <a16:creationId xmlns:a16="http://schemas.microsoft.com/office/drawing/2014/main" id="{119EFA5F-3DCD-4D08-BB97-B2FA226486D8}"/>
            </a:ext>
          </a:extLst>
        </xdr:cNvPr>
        <xdr:cNvSpPr txBox="1">
          <a:spLocks noChangeArrowheads="1"/>
        </xdr:cNvSpPr>
      </xdr:nvSpPr>
      <xdr:spPr>
        <a:xfrm>
          <a:off x="13137172" y="10609384"/>
          <a:ext cx="170717" cy="144341"/>
        </a:xfrm>
        <a:prstGeom prst="rect">
          <a:avLst/>
        </a:prstGeom>
        <a:solidFill>
          <a:srgbClr val="FFFFFF"/>
        </a:solidFill>
        <a:ln w="9360">
          <a:solidFill>
            <a:srgbClr val="000000"/>
          </a:solidFill>
          <a:miter lim="800000"/>
        </a:ln>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193552</xdr:colOff>
      <xdr:row>0</xdr:row>
      <xdr:rowOff>80596</xdr:rowOff>
    </xdr:from>
    <xdr:to>
      <xdr:col>4</xdr:col>
      <xdr:colOff>417755</xdr:colOff>
      <xdr:row>3</xdr:row>
      <xdr:rowOff>53608</xdr:rowOff>
    </xdr:to>
    <xdr:grpSp>
      <xdr:nvGrpSpPr>
        <xdr:cNvPr id="9" name="Group 8">
          <a:extLst>
            <a:ext uri="{FF2B5EF4-FFF2-40B4-BE49-F238E27FC236}">
              <a16:creationId xmlns:a16="http://schemas.microsoft.com/office/drawing/2014/main" id="{BCCE1447-852E-4578-943D-EAFD49DB571D}"/>
            </a:ext>
          </a:extLst>
        </xdr:cNvPr>
        <xdr:cNvGrpSpPr/>
      </xdr:nvGrpSpPr>
      <xdr:grpSpPr>
        <a:xfrm>
          <a:off x="603860" y="80596"/>
          <a:ext cx="509953" cy="522531"/>
          <a:chOff x="457200" y="542925"/>
          <a:chExt cx="561974" cy="573613"/>
        </a:xfrm>
        <a:solidFill>
          <a:schemeClr val="accent4">
            <a:lumMod val="20000"/>
            <a:lumOff val="80000"/>
          </a:schemeClr>
        </a:solidFill>
      </xdr:grpSpPr>
      <xdr:sp macro="" textlink="">
        <xdr:nvSpPr>
          <xdr:cNvPr id="10" name="Flowchart: Connector 9">
            <a:extLst>
              <a:ext uri="{FF2B5EF4-FFF2-40B4-BE49-F238E27FC236}">
                <a16:creationId xmlns:a16="http://schemas.microsoft.com/office/drawing/2014/main" id="{D0E1EC39-0C7A-4946-B578-58989E41EE64}"/>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Freeform 3">
            <a:extLst>
              <a:ext uri="{FF2B5EF4-FFF2-40B4-BE49-F238E27FC236}">
                <a16:creationId xmlns:a16="http://schemas.microsoft.com/office/drawing/2014/main" id="{1495BEE6-A807-4A88-8911-886C54D0D450}"/>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TextBox 11">
            <a:extLst>
              <a:ext uri="{FF2B5EF4-FFF2-40B4-BE49-F238E27FC236}">
                <a16:creationId xmlns:a16="http://schemas.microsoft.com/office/drawing/2014/main" id="{E616CA81-4BB1-42E6-8913-D9A6BC436405}"/>
              </a:ext>
            </a:extLst>
          </xdr:cNvPr>
          <xdr:cNvSpPr txBox="1"/>
        </xdr:nvSpPr>
        <xdr:spPr>
          <a:xfrm>
            <a:off x="544674" y="692186"/>
            <a:ext cx="43736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5B</a:t>
            </a:r>
          </a:p>
        </xdr:txBody>
      </xdr:sp>
    </xdr:grpSp>
    <xdr:clientData/>
  </xdr:twoCellAnchor>
  <xdr:twoCellAnchor>
    <xdr:from>
      <xdr:col>11</xdr:col>
      <xdr:colOff>212483</xdr:colOff>
      <xdr:row>72</xdr:row>
      <xdr:rowOff>58616</xdr:rowOff>
    </xdr:from>
    <xdr:to>
      <xdr:col>12</xdr:col>
      <xdr:colOff>68142</xdr:colOff>
      <xdr:row>73</xdr:row>
      <xdr:rowOff>49091</xdr:rowOff>
    </xdr:to>
    <xdr:sp macro="" textlink="">
      <xdr:nvSpPr>
        <xdr:cNvPr id="13" name="Text Box 3">
          <a:extLst>
            <a:ext uri="{FF2B5EF4-FFF2-40B4-BE49-F238E27FC236}">
              <a16:creationId xmlns:a16="http://schemas.microsoft.com/office/drawing/2014/main" id="{2E633DF6-C711-49F1-AA51-774C74186DA7}"/>
            </a:ext>
          </a:extLst>
        </xdr:cNvPr>
        <xdr:cNvSpPr txBox="1">
          <a:spLocks noChangeArrowheads="1"/>
        </xdr:cNvSpPr>
      </xdr:nvSpPr>
      <xdr:spPr>
        <a:xfrm>
          <a:off x="4037137" y="10616712"/>
          <a:ext cx="170717" cy="144341"/>
        </a:xfrm>
        <a:prstGeom prst="rect">
          <a:avLst/>
        </a:prstGeom>
        <a:solidFill>
          <a:srgbClr val="FFFFFF"/>
        </a:solidFill>
        <a:ln w="9360">
          <a:solidFill>
            <a:srgbClr val="000000"/>
          </a:solidFill>
          <a:miter lim="800000"/>
        </a:ln>
      </xdr:spPr>
    </xdr:sp>
    <xdr:clientData/>
  </xdr:twoCellAnchor>
  <xdr:twoCellAnchor>
    <xdr:from>
      <xdr:col>15</xdr:col>
      <xdr:colOff>205156</xdr:colOff>
      <xdr:row>72</xdr:row>
      <xdr:rowOff>58616</xdr:rowOff>
    </xdr:from>
    <xdr:to>
      <xdr:col>15</xdr:col>
      <xdr:colOff>375873</xdr:colOff>
      <xdr:row>73</xdr:row>
      <xdr:rowOff>49091</xdr:rowOff>
    </xdr:to>
    <xdr:sp macro="" textlink="">
      <xdr:nvSpPr>
        <xdr:cNvPr id="14" name="Text Box 3">
          <a:extLst>
            <a:ext uri="{FF2B5EF4-FFF2-40B4-BE49-F238E27FC236}">
              <a16:creationId xmlns:a16="http://schemas.microsoft.com/office/drawing/2014/main" id="{71BCDE8D-EFF7-4922-B3C2-97ED5D7BCEA6}"/>
            </a:ext>
          </a:extLst>
        </xdr:cNvPr>
        <xdr:cNvSpPr txBox="1">
          <a:spLocks noChangeArrowheads="1"/>
        </xdr:cNvSpPr>
      </xdr:nvSpPr>
      <xdr:spPr>
        <a:xfrm>
          <a:off x="5399944" y="10616712"/>
          <a:ext cx="170717" cy="144341"/>
        </a:xfrm>
        <a:prstGeom prst="rect">
          <a:avLst/>
        </a:prstGeom>
        <a:solidFill>
          <a:srgbClr val="FFFFFF"/>
        </a:solidFill>
        <a:ln w="9360">
          <a:solidFill>
            <a:srgbClr val="000000"/>
          </a:solidFill>
          <a:miter lim="800000"/>
        </a:ln>
      </xdr:spPr>
    </xdr:sp>
    <xdr:clientData/>
  </xdr:twoCellAnchor>
  <xdr:twoCellAnchor>
    <xdr:from>
      <xdr:col>19</xdr:col>
      <xdr:colOff>212483</xdr:colOff>
      <xdr:row>72</xdr:row>
      <xdr:rowOff>58616</xdr:rowOff>
    </xdr:from>
    <xdr:to>
      <xdr:col>20</xdr:col>
      <xdr:colOff>2200</xdr:colOff>
      <xdr:row>73</xdr:row>
      <xdr:rowOff>49091</xdr:rowOff>
    </xdr:to>
    <xdr:sp macro="" textlink="">
      <xdr:nvSpPr>
        <xdr:cNvPr id="15" name="Text Box 3">
          <a:extLst>
            <a:ext uri="{FF2B5EF4-FFF2-40B4-BE49-F238E27FC236}">
              <a16:creationId xmlns:a16="http://schemas.microsoft.com/office/drawing/2014/main" id="{64799C22-B812-452C-854C-31A0D2857BA6}"/>
            </a:ext>
          </a:extLst>
        </xdr:cNvPr>
        <xdr:cNvSpPr txBox="1">
          <a:spLocks noChangeArrowheads="1"/>
        </xdr:cNvSpPr>
      </xdr:nvSpPr>
      <xdr:spPr>
        <a:xfrm>
          <a:off x="6755425" y="10616712"/>
          <a:ext cx="170717" cy="144341"/>
        </a:xfrm>
        <a:prstGeom prst="rect">
          <a:avLst/>
        </a:prstGeom>
        <a:solidFill>
          <a:srgbClr val="FFFFFF"/>
        </a:solidFill>
        <a:ln w="9360">
          <a:solidFill>
            <a:srgbClr val="000000"/>
          </a:solidFill>
          <a:miter lim="800000"/>
        </a:ln>
      </xdr:spPr>
    </xdr:sp>
    <xdr:clientData/>
  </xdr:twoCellAnchor>
  <xdr:twoCellAnchor>
    <xdr:from>
      <xdr:col>25</xdr:col>
      <xdr:colOff>21981</xdr:colOff>
      <xdr:row>72</xdr:row>
      <xdr:rowOff>58616</xdr:rowOff>
    </xdr:from>
    <xdr:to>
      <xdr:col>25</xdr:col>
      <xdr:colOff>192698</xdr:colOff>
      <xdr:row>73</xdr:row>
      <xdr:rowOff>49091</xdr:rowOff>
    </xdr:to>
    <xdr:sp macro="" textlink="">
      <xdr:nvSpPr>
        <xdr:cNvPr id="16" name="Text Box 3">
          <a:extLst>
            <a:ext uri="{FF2B5EF4-FFF2-40B4-BE49-F238E27FC236}">
              <a16:creationId xmlns:a16="http://schemas.microsoft.com/office/drawing/2014/main" id="{A5C0E1C6-4544-444B-AE17-9121B847BDCB}"/>
            </a:ext>
          </a:extLst>
        </xdr:cNvPr>
        <xdr:cNvSpPr txBox="1">
          <a:spLocks noChangeArrowheads="1"/>
        </xdr:cNvSpPr>
      </xdr:nvSpPr>
      <xdr:spPr>
        <a:xfrm>
          <a:off x="8206154" y="10616712"/>
          <a:ext cx="170717" cy="144341"/>
        </a:xfrm>
        <a:prstGeom prst="rect">
          <a:avLst/>
        </a:prstGeom>
        <a:solidFill>
          <a:srgbClr val="FFFFFF"/>
        </a:solidFill>
        <a:ln w="9360">
          <a:solidFill>
            <a:srgbClr val="000000"/>
          </a:solidFill>
          <a:miter lim="800000"/>
        </a:ln>
      </xdr:spPr>
    </xdr:sp>
    <xdr:clientData/>
  </xdr:twoCellAnchor>
  <xdr:twoCellAnchor>
    <xdr:from>
      <xdr:col>30</xdr:col>
      <xdr:colOff>366346</xdr:colOff>
      <xdr:row>72</xdr:row>
      <xdr:rowOff>58616</xdr:rowOff>
    </xdr:from>
    <xdr:to>
      <xdr:col>31</xdr:col>
      <xdr:colOff>104774</xdr:colOff>
      <xdr:row>73</xdr:row>
      <xdr:rowOff>49091</xdr:rowOff>
    </xdr:to>
    <xdr:sp macro="" textlink="">
      <xdr:nvSpPr>
        <xdr:cNvPr id="17" name="Text Box 3">
          <a:extLst>
            <a:ext uri="{FF2B5EF4-FFF2-40B4-BE49-F238E27FC236}">
              <a16:creationId xmlns:a16="http://schemas.microsoft.com/office/drawing/2014/main" id="{0CD5D1EA-3DDA-4FEF-A1F9-6E559ECCD0E8}"/>
            </a:ext>
          </a:extLst>
        </xdr:cNvPr>
        <xdr:cNvSpPr txBox="1">
          <a:spLocks noChangeArrowheads="1"/>
        </xdr:cNvSpPr>
      </xdr:nvSpPr>
      <xdr:spPr>
        <a:xfrm>
          <a:off x="9862038" y="10616712"/>
          <a:ext cx="170717" cy="144341"/>
        </a:xfrm>
        <a:prstGeom prst="rect">
          <a:avLst/>
        </a:prstGeom>
        <a:solidFill>
          <a:srgbClr val="FFFFFF"/>
        </a:solidFill>
        <a:ln w="9360">
          <a:solidFill>
            <a:srgbClr val="000000"/>
          </a:solidFill>
          <a:miter lim="800000"/>
        </a:ln>
      </xdr:spPr>
    </xdr:sp>
    <xdr:clientData/>
  </xdr:twoCellAnchor>
  <xdr:twoCellAnchor>
    <xdr:from>
      <xdr:col>34</xdr:col>
      <xdr:colOff>366346</xdr:colOff>
      <xdr:row>72</xdr:row>
      <xdr:rowOff>58616</xdr:rowOff>
    </xdr:from>
    <xdr:to>
      <xdr:col>35</xdr:col>
      <xdr:colOff>104774</xdr:colOff>
      <xdr:row>73</xdr:row>
      <xdr:rowOff>49091</xdr:rowOff>
    </xdr:to>
    <xdr:sp macro="" textlink="">
      <xdr:nvSpPr>
        <xdr:cNvPr id="18" name="Text Box 3">
          <a:extLst>
            <a:ext uri="{FF2B5EF4-FFF2-40B4-BE49-F238E27FC236}">
              <a16:creationId xmlns:a16="http://schemas.microsoft.com/office/drawing/2014/main" id="{0798F6F7-D9F4-4B22-A8D9-82B6A9FF5413}"/>
            </a:ext>
          </a:extLst>
        </xdr:cNvPr>
        <xdr:cNvSpPr txBox="1">
          <a:spLocks noChangeArrowheads="1"/>
        </xdr:cNvSpPr>
      </xdr:nvSpPr>
      <xdr:spPr>
        <a:xfrm>
          <a:off x="11591192" y="10616712"/>
          <a:ext cx="170717" cy="144341"/>
        </a:xfrm>
        <a:prstGeom prst="rect">
          <a:avLst/>
        </a:prstGeom>
        <a:solidFill>
          <a:srgbClr val="FFFFFF"/>
        </a:solidFill>
        <a:ln w="9360">
          <a:solidFill>
            <a:srgbClr val="000000"/>
          </a:solidFill>
          <a:miter lim="800000"/>
        </a:ln>
      </xdr:spPr>
    </xdr:sp>
    <xdr:clientData/>
  </xdr:twoCellAnchor>
  <xdr:twoCellAnchor>
    <xdr:from>
      <xdr:col>38</xdr:col>
      <xdr:colOff>234460</xdr:colOff>
      <xdr:row>72</xdr:row>
      <xdr:rowOff>58616</xdr:rowOff>
    </xdr:from>
    <xdr:to>
      <xdr:col>39</xdr:col>
      <xdr:colOff>24177</xdr:colOff>
      <xdr:row>73</xdr:row>
      <xdr:rowOff>49091</xdr:rowOff>
    </xdr:to>
    <xdr:sp macro="" textlink="">
      <xdr:nvSpPr>
        <xdr:cNvPr id="19" name="Text Box 3">
          <a:extLst>
            <a:ext uri="{FF2B5EF4-FFF2-40B4-BE49-F238E27FC236}">
              <a16:creationId xmlns:a16="http://schemas.microsoft.com/office/drawing/2014/main" id="{967C7B01-2A7D-4197-989B-5400C3B93632}"/>
            </a:ext>
          </a:extLst>
        </xdr:cNvPr>
        <xdr:cNvSpPr txBox="1">
          <a:spLocks noChangeArrowheads="1"/>
        </xdr:cNvSpPr>
      </xdr:nvSpPr>
      <xdr:spPr>
        <a:xfrm>
          <a:off x="13137172" y="10616712"/>
          <a:ext cx="170717" cy="144341"/>
        </a:xfrm>
        <a:prstGeom prst="rect">
          <a:avLst/>
        </a:prstGeom>
        <a:solidFill>
          <a:srgbClr val="FFFFFF"/>
        </a:solidFill>
        <a:ln w="9360">
          <a:solidFill>
            <a:srgbClr val="000000"/>
          </a:solidFill>
          <a:miter lim="800000"/>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122465</xdr:colOff>
      <xdr:row>1</xdr:row>
      <xdr:rowOff>108857</xdr:rowOff>
    </xdr:from>
    <xdr:to>
      <xdr:col>3</xdr:col>
      <xdr:colOff>292240</xdr:colOff>
      <xdr:row>4</xdr:row>
      <xdr:rowOff>39567</xdr:rowOff>
    </xdr:to>
    <xdr:grpSp>
      <xdr:nvGrpSpPr>
        <xdr:cNvPr id="12" name="Group 11">
          <a:extLst>
            <a:ext uri="{FF2B5EF4-FFF2-40B4-BE49-F238E27FC236}">
              <a16:creationId xmlns:a16="http://schemas.microsoft.com/office/drawing/2014/main" id="{05E872B8-E2A9-47DA-85AE-516C5294492D}"/>
            </a:ext>
          </a:extLst>
        </xdr:cNvPr>
        <xdr:cNvGrpSpPr/>
      </xdr:nvGrpSpPr>
      <xdr:grpSpPr>
        <a:xfrm>
          <a:off x="428626" y="156482"/>
          <a:ext cx="509953" cy="515817"/>
          <a:chOff x="457200" y="542925"/>
          <a:chExt cx="561974" cy="573613"/>
        </a:xfrm>
        <a:solidFill>
          <a:schemeClr val="accent4">
            <a:lumMod val="20000"/>
            <a:lumOff val="80000"/>
          </a:schemeClr>
        </a:solidFill>
      </xdr:grpSpPr>
      <xdr:sp macro="" textlink="">
        <xdr:nvSpPr>
          <xdr:cNvPr id="13" name="Flowchart: Connector 12">
            <a:extLst>
              <a:ext uri="{FF2B5EF4-FFF2-40B4-BE49-F238E27FC236}">
                <a16:creationId xmlns:a16="http://schemas.microsoft.com/office/drawing/2014/main" id="{28E21E5D-3F97-4C14-B1D0-77F4430A26C4}"/>
              </a:ext>
            </a:extLst>
          </xdr:cNvPr>
          <xdr:cNvSpPr/>
        </xdr:nvSpPr>
        <xdr:spPr>
          <a:xfrm>
            <a:off x="457200" y="542925"/>
            <a:ext cx="561974" cy="573613"/>
          </a:xfrm>
          <a:prstGeom prst="flowChartConnector">
            <a:avLst/>
          </a:pr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4" name="Freeform 3">
            <a:extLst>
              <a:ext uri="{FF2B5EF4-FFF2-40B4-BE49-F238E27FC236}">
                <a16:creationId xmlns:a16="http://schemas.microsoft.com/office/drawing/2014/main" id="{057D34F3-6D48-4A91-AEE0-26205351E38A}"/>
              </a:ext>
            </a:extLst>
          </xdr:cNvPr>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accent4">
                <a:lumMod val="75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TextBox 14">
            <a:extLst>
              <a:ext uri="{FF2B5EF4-FFF2-40B4-BE49-F238E27FC236}">
                <a16:creationId xmlns:a16="http://schemas.microsoft.com/office/drawing/2014/main" id="{D1D0DA14-5985-4BCE-A127-8CBF8E27E6B2}"/>
              </a:ext>
            </a:extLst>
          </xdr:cNvPr>
          <xdr:cNvSpPr txBox="1"/>
        </xdr:nvSpPr>
        <xdr:spPr>
          <a:xfrm>
            <a:off x="589933" y="683359"/>
            <a:ext cx="289996"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6</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FINAL_BORANG%20BE%20PEMBUATAN%20FORMAT%20EXCEL%20(KP%20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FINAL_BORANG%20BE%20PEMBUATAN%20FORMAT%20EXCEL%20(11%20July%202011)%202003%20format%20(3)%20(versio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GEE%20BORANG\FINAL_BORANG%20BE%20PEMBUATAN%20FORMAT%20EXCEL%20(11%20July%202011)%202003%20format%20(3)%20(version%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fauziah.seman\Desktop\Borang%20dalam%20format%20excel\KP%20205\FINAL_BORANG%20BE%20PEMBUATAN%20FORMAT%20EXCEL%20(11%20July%202011)%202003%20format%20(3)%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VA-curr"/>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_CONSTANT"/>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A542-2BFB-4266-A236-80F1F77C7168}">
  <sheetPr>
    <tabColor theme="7" tint="-0.499984740745262"/>
  </sheetPr>
  <dimension ref="A1:AQU7"/>
  <sheetViews>
    <sheetView tabSelected="1" zoomScaleNormal="100" workbookViewId="0"/>
  </sheetViews>
  <sheetFormatPr defaultColWidth="17.140625" defaultRowHeight="14.25"/>
  <cols>
    <col min="1" max="43" width="17.140625" style="29"/>
    <col min="44" max="44" width="19" style="29" bestFit="1" customWidth="1"/>
    <col min="45" max="45" width="17.42578125" style="29" bestFit="1" customWidth="1"/>
    <col min="46" max="1134" width="17.140625" style="29"/>
    <col min="1135" max="1135" width="28.28515625" style="29" customWidth="1"/>
    <col min="1136" max="16384" width="17.140625" style="29"/>
  </cols>
  <sheetData>
    <row r="1" spans="1:1139" s="2193" customFormat="1" ht="48" customHeight="1">
      <c r="A1" s="2636" t="s">
        <v>3528</v>
      </c>
      <c r="B1" s="2636" t="s">
        <v>1440</v>
      </c>
      <c r="C1" s="2636" t="s">
        <v>4202</v>
      </c>
      <c r="D1" s="2636" t="s">
        <v>1441</v>
      </c>
      <c r="E1" s="2636" t="s">
        <v>1442</v>
      </c>
      <c r="F1" s="2636" t="s">
        <v>1443</v>
      </c>
      <c r="G1" s="2636" t="s">
        <v>1452</v>
      </c>
      <c r="H1" s="2636" t="s">
        <v>3858</v>
      </c>
      <c r="I1" s="2636" t="s">
        <v>3859</v>
      </c>
      <c r="J1" s="2636" t="s">
        <v>4087</v>
      </c>
      <c r="K1" s="2636" t="s">
        <v>4086</v>
      </c>
      <c r="L1" s="2636" t="s">
        <v>1453</v>
      </c>
      <c r="M1" s="2637" t="s">
        <v>1454</v>
      </c>
      <c r="N1" s="2636" t="s">
        <v>1455</v>
      </c>
      <c r="O1" s="2636" t="s">
        <v>1456</v>
      </c>
      <c r="P1" s="2636" t="s">
        <v>1457</v>
      </c>
      <c r="Q1" s="2636" t="s">
        <v>1458</v>
      </c>
      <c r="R1" s="2636" t="s">
        <v>1460</v>
      </c>
      <c r="S1" s="2636" t="s">
        <v>1461</v>
      </c>
      <c r="T1" s="2636" t="s">
        <v>1462</v>
      </c>
      <c r="U1" s="2636" t="s">
        <v>3861</v>
      </c>
      <c r="V1" s="2636" t="s">
        <v>1463</v>
      </c>
      <c r="W1" s="2636" t="s">
        <v>1465</v>
      </c>
      <c r="X1" s="2636" t="s">
        <v>1464</v>
      </c>
      <c r="Y1" s="2636" t="s">
        <v>4217</v>
      </c>
      <c r="Z1" s="2636" t="s">
        <v>4218</v>
      </c>
      <c r="AA1" s="2636" t="s">
        <v>1466</v>
      </c>
      <c r="AB1" s="2636" t="s">
        <v>3862</v>
      </c>
      <c r="AC1" s="2636" t="s">
        <v>3863</v>
      </c>
      <c r="AD1" s="2636" t="s">
        <v>3860</v>
      </c>
      <c r="AE1" s="2636" t="s">
        <v>3864</v>
      </c>
      <c r="AF1" s="2636" t="s">
        <v>1467</v>
      </c>
      <c r="AG1" s="2636" t="s">
        <v>1468</v>
      </c>
      <c r="AH1" s="2636" t="s">
        <v>1469</v>
      </c>
      <c r="AI1" s="2636" t="s">
        <v>1470</v>
      </c>
      <c r="AJ1" s="2636" t="s">
        <v>1475</v>
      </c>
      <c r="AK1" s="2636" t="s">
        <v>1471</v>
      </c>
      <c r="AL1" s="2636" t="s">
        <v>1476</v>
      </c>
      <c r="AM1" s="2636" t="s">
        <v>1472</v>
      </c>
      <c r="AN1" s="2636" t="s">
        <v>1477</v>
      </c>
      <c r="AO1" s="2636" t="s">
        <v>1480</v>
      </c>
      <c r="AP1" s="2636" t="s">
        <v>1481</v>
      </c>
      <c r="AQ1" s="2636" t="s">
        <v>1482</v>
      </c>
      <c r="AR1" s="2636" t="s">
        <v>1483</v>
      </c>
      <c r="AS1" s="2636" t="s">
        <v>1484</v>
      </c>
      <c r="AT1" s="2636" t="s">
        <v>3865</v>
      </c>
      <c r="AU1" s="2636" t="s">
        <v>3866</v>
      </c>
      <c r="AV1" s="2636" t="s">
        <v>1490</v>
      </c>
      <c r="AW1" s="2636" t="s">
        <v>3867</v>
      </c>
      <c r="AX1" s="2636" t="s">
        <v>3868</v>
      </c>
      <c r="AY1" s="2636" t="s">
        <v>1496</v>
      </c>
      <c r="AZ1" s="2636" t="s">
        <v>1497</v>
      </c>
      <c r="BA1" s="2636" t="s">
        <v>1498</v>
      </c>
      <c r="BB1" s="2636" t="s">
        <v>1499</v>
      </c>
      <c r="BC1" s="2636" t="s">
        <v>1500</v>
      </c>
      <c r="BD1" s="2636" t="s">
        <v>1501</v>
      </c>
      <c r="BE1" s="2636" t="s">
        <v>1502</v>
      </c>
      <c r="BF1" s="2636" t="s">
        <v>1503</v>
      </c>
      <c r="BG1" s="2636" t="s">
        <v>1504</v>
      </c>
      <c r="BH1" s="2636" t="s">
        <v>1505</v>
      </c>
      <c r="BI1" s="2636" t="s">
        <v>1506</v>
      </c>
      <c r="BJ1" s="2636" t="s">
        <v>1507</v>
      </c>
      <c r="BK1" s="2636" t="s">
        <v>4203</v>
      </c>
      <c r="BL1" s="2636" t="s">
        <v>1508</v>
      </c>
      <c r="BM1" s="2636" t="s">
        <v>1509</v>
      </c>
      <c r="BN1" s="2636" t="s">
        <v>1510</v>
      </c>
      <c r="BO1" s="2636" t="s">
        <v>1511</v>
      </c>
      <c r="BP1" s="2636" t="s">
        <v>1513</v>
      </c>
      <c r="BQ1" s="2636" t="s">
        <v>1514</v>
      </c>
      <c r="BR1" s="2636" t="s">
        <v>1515</v>
      </c>
      <c r="BS1" s="2636" t="s">
        <v>1516</v>
      </c>
      <c r="BT1" s="2636" t="s">
        <v>1517</v>
      </c>
      <c r="BU1" s="2636" t="s">
        <v>4204</v>
      </c>
      <c r="BV1" s="2636" t="s">
        <v>1518</v>
      </c>
      <c r="BW1" s="2636" t="s">
        <v>1519</v>
      </c>
      <c r="BX1" s="2636" t="s">
        <v>1520</v>
      </c>
      <c r="BY1" s="2636" t="s">
        <v>1521</v>
      </c>
      <c r="BZ1" s="2636" t="s">
        <v>1522</v>
      </c>
      <c r="CA1" s="2636" t="s">
        <v>1523</v>
      </c>
      <c r="CB1" s="2636" t="s">
        <v>1524</v>
      </c>
      <c r="CC1" s="2636" t="s">
        <v>1525</v>
      </c>
      <c r="CD1" s="2636" t="s">
        <v>1526</v>
      </c>
      <c r="CE1" s="2636" t="s">
        <v>4205</v>
      </c>
      <c r="CF1" s="2636" t="s">
        <v>1527</v>
      </c>
      <c r="CG1" s="2636" t="s">
        <v>1528</v>
      </c>
      <c r="CH1" s="2636" t="s">
        <v>1529</v>
      </c>
      <c r="CI1" s="2636" t="s">
        <v>1530</v>
      </c>
      <c r="CJ1" s="2636" t="s">
        <v>1532</v>
      </c>
      <c r="CK1" s="2636" t="s">
        <v>1533</v>
      </c>
      <c r="CL1" s="2636" t="s">
        <v>1534</v>
      </c>
      <c r="CM1" s="2636" t="s">
        <v>1535</v>
      </c>
      <c r="CN1" s="2636" t="s">
        <v>1536</v>
      </c>
      <c r="CO1" s="2636" t="s">
        <v>4206</v>
      </c>
      <c r="CP1" s="2636" t="s">
        <v>1537</v>
      </c>
      <c r="CQ1" s="2636" t="s">
        <v>1538</v>
      </c>
      <c r="CR1" s="2636" t="s">
        <v>1539</v>
      </c>
      <c r="CS1" s="2636" t="s">
        <v>1540</v>
      </c>
      <c r="CT1" s="2636" t="s">
        <v>1541</v>
      </c>
      <c r="CU1" s="2636" t="s">
        <v>1542</v>
      </c>
      <c r="CV1" s="2636" t="s">
        <v>1543</v>
      </c>
      <c r="CW1" s="2636" t="s">
        <v>4207</v>
      </c>
      <c r="CX1" s="2636" t="s">
        <v>1544</v>
      </c>
      <c r="CY1" s="2636" t="s">
        <v>1545</v>
      </c>
      <c r="CZ1" s="2636" t="s">
        <v>1546</v>
      </c>
      <c r="DA1" s="2636" t="s">
        <v>1548</v>
      </c>
      <c r="DB1" s="2636" t="s">
        <v>1549</v>
      </c>
      <c r="DC1" s="2636" t="s">
        <v>4208</v>
      </c>
      <c r="DD1" s="2636" t="s">
        <v>1550</v>
      </c>
      <c r="DE1" s="2636" t="s">
        <v>3869</v>
      </c>
      <c r="DF1" s="2636" t="s">
        <v>3870</v>
      </c>
      <c r="DG1" s="2636" t="s">
        <v>3871</v>
      </c>
      <c r="DH1" s="2636" t="s">
        <v>3872</v>
      </c>
      <c r="DI1" s="2636" t="s">
        <v>3873</v>
      </c>
      <c r="DJ1" s="2636" t="s">
        <v>3874</v>
      </c>
      <c r="DK1" s="2636" t="s">
        <v>3875</v>
      </c>
      <c r="DL1" s="2636" t="s">
        <v>3876</v>
      </c>
      <c r="DM1" s="2636" t="s">
        <v>3877</v>
      </c>
      <c r="DN1" s="2636" t="s">
        <v>3878</v>
      </c>
      <c r="DO1" s="2636" t="s">
        <v>3879</v>
      </c>
      <c r="DP1" s="2636" t="s">
        <v>3880</v>
      </c>
      <c r="DQ1" s="2636" t="s">
        <v>3881</v>
      </c>
      <c r="DR1" s="2636" t="s">
        <v>4209</v>
      </c>
      <c r="DS1" s="2636" t="s">
        <v>3882</v>
      </c>
      <c r="DT1" s="2636" t="s">
        <v>3883</v>
      </c>
      <c r="DU1" s="2636" t="s">
        <v>3884</v>
      </c>
      <c r="DV1" s="2636" t="s">
        <v>3885</v>
      </c>
      <c r="DW1" s="2636" t="s">
        <v>3886</v>
      </c>
      <c r="DX1" s="2636" t="s">
        <v>3887</v>
      </c>
      <c r="DY1" s="2636" t="s">
        <v>3888</v>
      </c>
      <c r="DZ1" s="2636" t="s">
        <v>3889</v>
      </c>
      <c r="EA1" s="2636" t="s">
        <v>3890</v>
      </c>
      <c r="EB1" s="2636" t="s">
        <v>4210</v>
      </c>
      <c r="EC1" s="2636" t="s">
        <v>3891</v>
      </c>
      <c r="ED1" s="2636" t="s">
        <v>3892</v>
      </c>
      <c r="EE1" s="2636" t="s">
        <v>3893</v>
      </c>
      <c r="EF1" s="2636" t="s">
        <v>3894</v>
      </c>
      <c r="EG1" s="2636" t="s">
        <v>3895</v>
      </c>
      <c r="EH1" s="2636" t="s">
        <v>3896</v>
      </c>
      <c r="EI1" s="2636" t="s">
        <v>3897</v>
      </c>
      <c r="EJ1" s="2636" t="s">
        <v>3898</v>
      </c>
      <c r="EK1" s="2636" t="s">
        <v>3899</v>
      </c>
      <c r="EL1" s="2636" t="s">
        <v>4211</v>
      </c>
      <c r="EM1" s="2636" t="s">
        <v>3900</v>
      </c>
      <c r="EN1" s="2636" t="s">
        <v>3901</v>
      </c>
      <c r="EO1" s="2636" t="s">
        <v>3902</v>
      </c>
      <c r="EP1" s="2636" t="s">
        <v>3903</v>
      </c>
      <c r="EQ1" s="2636" t="s">
        <v>3904</v>
      </c>
      <c r="ER1" s="2636" t="s">
        <v>3905</v>
      </c>
      <c r="ES1" s="2636" t="s">
        <v>3906</v>
      </c>
      <c r="ET1" s="2636" t="s">
        <v>3907</v>
      </c>
      <c r="EU1" s="2636" t="s">
        <v>3908</v>
      </c>
      <c r="EV1" s="2636" t="s">
        <v>4212</v>
      </c>
      <c r="EW1" s="2636" t="s">
        <v>3909</v>
      </c>
      <c r="EX1" s="2636" t="s">
        <v>3910</v>
      </c>
      <c r="EY1" s="2636" t="s">
        <v>3911</v>
      </c>
      <c r="EZ1" s="2636" t="s">
        <v>3912</v>
      </c>
      <c r="FA1" s="2636" t="s">
        <v>3913</v>
      </c>
      <c r="FB1" s="2636" t="s">
        <v>3914</v>
      </c>
      <c r="FC1" s="2636" t="s">
        <v>3915</v>
      </c>
      <c r="FD1" s="2636" t="s">
        <v>3916</v>
      </c>
      <c r="FE1" s="2636" t="s">
        <v>3917</v>
      </c>
      <c r="FF1" s="2636" t="s">
        <v>4213</v>
      </c>
      <c r="FG1" s="2636" t="s">
        <v>3918</v>
      </c>
      <c r="FH1" s="2636" t="s">
        <v>4331</v>
      </c>
      <c r="FI1" s="2636" t="s">
        <v>3919</v>
      </c>
      <c r="FJ1" s="2636" t="s">
        <v>3920</v>
      </c>
      <c r="FK1" s="2636" t="s">
        <v>3921</v>
      </c>
      <c r="FL1" s="2636" t="s">
        <v>3922</v>
      </c>
      <c r="FM1" s="2636" t="s">
        <v>3923</v>
      </c>
      <c r="FN1" s="2636" t="s">
        <v>3924</v>
      </c>
      <c r="FO1" s="2636" t="s">
        <v>3925</v>
      </c>
      <c r="FP1" s="2636" t="s">
        <v>4214</v>
      </c>
      <c r="FQ1" s="2636" t="s">
        <v>3926</v>
      </c>
      <c r="FR1" s="2636" t="s">
        <v>3927</v>
      </c>
      <c r="FS1" s="2636" t="s">
        <v>3928</v>
      </c>
      <c r="FT1" s="2636" t="s">
        <v>3929</v>
      </c>
      <c r="FU1" s="2636" t="s">
        <v>3930</v>
      </c>
      <c r="FV1" s="2636" t="s">
        <v>3931</v>
      </c>
      <c r="FW1" s="2636" t="s">
        <v>3932</v>
      </c>
      <c r="FX1" s="2636" t="s">
        <v>3933</v>
      </c>
      <c r="FY1" s="2636" t="s">
        <v>4215</v>
      </c>
      <c r="FZ1" s="2636" t="s">
        <v>3934</v>
      </c>
      <c r="GA1" s="2636" t="s">
        <v>3935</v>
      </c>
      <c r="GB1" s="2636" t="s">
        <v>3936</v>
      </c>
      <c r="GC1" s="2636" t="s">
        <v>3937</v>
      </c>
      <c r="GD1" s="2636" t="s">
        <v>3938</v>
      </c>
      <c r="GE1" s="2636" t="s">
        <v>3939</v>
      </c>
      <c r="GF1" s="2636" t="s">
        <v>3940</v>
      </c>
      <c r="GG1" s="2636" t="s">
        <v>3941</v>
      </c>
      <c r="GH1" s="2636" t="s">
        <v>3942</v>
      </c>
      <c r="GI1" s="2636" t="s">
        <v>4216</v>
      </c>
      <c r="GJ1" s="2636" t="s">
        <v>3943</v>
      </c>
      <c r="GK1" s="2636" t="s">
        <v>3944</v>
      </c>
      <c r="GL1" s="2636" t="s">
        <v>3945</v>
      </c>
      <c r="GM1" s="2636" t="s">
        <v>3946</v>
      </c>
      <c r="GN1" s="2636" t="s">
        <v>3947</v>
      </c>
      <c r="GO1" s="2636" t="s">
        <v>3948</v>
      </c>
      <c r="GP1" s="2636" t="s">
        <v>3949</v>
      </c>
      <c r="GQ1" s="2636" t="s">
        <v>3950</v>
      </c>
      <c r="GR1" s="2636" t="s">
        <v>3951</v>
      </c>
      <c r="GS1" s="2636" t="s">
        <v>4221</v>
      </c>
      <c r="GT1" s="2636" t="s">
        <v>3952</v>
      </c>
      <c r="GU1" s="2636" t="s">
        <v>3953</v>
      </c>
      <c r="GV1" s="2636" t="s">
        <v>3954</v>
      </c>
      <c r="GW1" s="2636" t="s">
        <v>3955</v>
      </c>
      <c r="GX1" s="2636" t="s">
        <v>3956</v>
      </c>
      <c r="GY1" s="2636" t="s">
        <v>3957</v>
      </c>
      <c r="GZ1" s="2636" t="s">
        <v>3958</v>
      </c>
      <c r="HA1" s="2636" t="s">
        <v>1664</v>
      </c>
      <c r="HB1" s="2636" t="s">
        <v>1665</v>
      </c>
      <c r="HC1" s="2636" t="s">
        <v>1666</v>
      </c>
      <c r="HD1" s="2636" t="s">
        <v>1667</v>
      </c>
      <c r="HE1" s="2636" t="s">
        <v>1668</v>
      </c>
      <c r="HF1" s="2636" t="s">
        <v>1669</v>
      </c>
      <c r="HG1" s="2636" t="s">
        <v>1670</v>
      </c>
      <c r="HH1" s="2636" t="s">
        <v>1671</v>
      </c>
      <c r="HI1" s="2636" t="s">
        <v>1672</v>
      </c>
      <c r="HJ1" s="2636" t="s">
        <v>1673</v>
      </c>
      <c r="HK1" s="2636" t="s">
        <v>1674</v>
      </c>
      <c r="HL1" s="2636" t="s">
        <v>1675</v>
      </c>
      <c r="HM1" s="2636" t="s">
        <v>1676</v>
      </c>
      <c r="HN1" s="2636" t="s">
        <v>1677</v>
      </c>
      <c r="HO1" s="2636" t="s">
        <v>1678</v>
      </c>
      <c r="HP1" s="2636" t="s">
        <v>1679</v>
      </c>
      <c r="HQ1" s="2636" t="s">
        <v>1680</v>
      </c>
      <c r="HR1" s="2636" t="s">
        <v>1681</v>
      </c>
      <c r="HS1" s="2636" t="s">
        <v>1682</v>
      </c>
      <c r="HT1" s="2636" t="s">
        <v>1683</v>
      </c>
      <c r="HU1" s="2636" t="s">
        <v>1684</v>
      </c>
      <c r="HV1" s="2636" t="s">
        <v>1685</v>
      </c>
      <c r="HW1" s="2636" t="s">
        <v>1686</v>
      </c>
      <c r="HX1" s="2636" t="s">
        <v>1687</v>
      </c>
      <c r="HY1" s="2636" t="s">
        <v>1688</v>
      </c>
      <c r="HZ1" s="2636" t="s">
        <v>1689</v>
      </c>
      <c r="IA1" s="2636" t="s">
        <v>1690</v>
      </c>
      <c r="IB1" s="2636" t="s">
        <v>1691</v>
      </c>
      <c r="IC1" s="2636" t="s">
        <v>1692</v>
      </c>
      <c r="ID1" s="2636" t="s">
        <v>1693</v>
      </c>
      <c r="IE1" s="2636" t="s">
        <v>1694</v>
      </c>
      <c r="IF1" s="2636" t="s">
        <v>1695</v>
      </c>
      <c r="IG1" s="2636" t="s">
        <v>1696</v>
      </c>
      <c r="IH1" s="2636" t="s">
        <v>1697</v>
      </c>
      <c r="II1" s="2636" t="s">
        <v>1698</v>
      </c>
      <c r="IJ1" s="2636" t="s">
        <v>1699</v>
      </c>
      <c r="IK1" s="2636" t="s">
        <v>1700</v>
      </c>
      <c r="IL1" s="2636" t="s">
        <v>1701</v>
      </c>
      <c r="IM1" s="2636" t="s">
        <v>1702</v>
      </c>
      <c r="IN1" s="2636" t="s">
        <v>1703</v>
      </c>
      <c r="IO1" s="2636" t="s">
        <v>1704</v>
      </c>
      <c r="IP1" s="2636" t="s">
        <v>1705</v>
      </c>
      <c r="IQ1" s="2636" t="s">
        <v>1706</v>
      </c>
      <c r="IR1" s="2636" t="s">
        <v>1707</v>
      </c>
      <c r="IS1" s="2636" t="s">
        <v>1708</v>
      </c>
      <c r="IT1" s="2636" t="s">
        <v>1709</v>
      </c>
      <c r="IU1" s="2636" t="s">
        <v>1710</v>
      </c>
      <c r="IV1" s="2636" t="s">
        <v>1711</v>
      </c>
      <c r="IW1" s="2636" t="s">
        <v>1712</v>
      </c>
      <c r="IX1" s="2636" t="s">
        <v>1713</v>
      </c>
      <c r="IY1" s="2636" t="s">
        <v>1714</v>
      </c>
      <c r="IZ1" s="2636" t="s">
        <v>1715</v>
      </c>
      <c r="JA1" s="2636" t="s">
        <v>1716</v>
      </c>
      <c r="JB1" s="2636" t="s">
        <v>1717</v>
      </c>
      <c r="JC1" s="2636" t="s">
        <v>1718</v>
      </c>
      <c r="JD1" s="2636" t="s">
        <v>1719</v>
      </c>
      <c r="JE1" s="2636" t="s">
        <v>1720</v>
      </c>
      <c r="JF1" s="2636" t="s">
        <v>1721</v>
      </c>
      <c r="JG1" s="2636" t="s">
        <v>1722</v>
      </c>
      <c r="JH1" s="2636" t="s">
        <v>1723</v>
      </c>
      <c r="JI1" s="2636" t="s">
        <v>1724</v>
      </c>
      <c r="JJ1" s="2636" t="s">
        <v>1725</v>
      </c>
      <c r="JK1" s="2636" t="s">
        <v>1726</v>
      </c>
      <c r="JL1" s="2636" t="s">
        <v>1727</v>
      </c>
      <c r="JM1" s="2636" t="s">
        <v>1728</v>
      </c>
      <c r="JN1" s="2636" t="s">
        <v>1729</v>
      </c>
      <c r="JO1" s="2636" t="s">
        <v>1730</v>
      </c>
      <c r="JP1" s="2636" t="s">
        <v>1731</v>
      </c>
      <c r="JQ1" s="2636" t="s">
        <v>1732</v>
      </c>
      <c r="JR1" s="2636" t="s">
        <v>1733</v>
      </c>
      <c r="JS1" s="2636" t="s">
        <v>1734</v>
      </c>
      <c r="JT1" s="2636" t="s">
        <v>1735</v>
      </c>
      <c r="JU1" s="2636" t="s">
        <v>1736</v>
      </c>
      <c r="JV1" s="2636" t="s">
        <v>1737</v>
      </c>
      <c r="JW1" s="2636" t="s">
        <v>1738</v>
      </c>
      <c r="JX1" s="2636" t="s">
        <v>1739</v>
      </c>
      <c r="JY1" s="2636" t="s">
        <v>1740</v>
      </c>
      <c r="JZ1" s="2636" t="s">
        <v>1741</v>
      </c>
      <c r="KA1" s="2636" t="s">
        <v>1742</v>
      </c>
      <c r="KB1" s="2636" t="s">
        <v>1743</v>
      </c>
      <c r="KC1" s="2636" t="s">
        <v>1744</v>
      </c>
      <c r="KD1" s="2636" t="s">
        <v>1745</v>
      </c>
      <c r="KE1" s="2636" t="s">
        <v>1746</v>
      </c>
      <c r="KF1" s="2636" t="s">
        <v>1747</v>
      </c>
      <c r="KG1" s="2636" t="s">
        <v>1748</v>
      </c>
      <c r="KH1" s="2636" t="s">
        <v>1749</v>
      </c>
      <c r="KI1" s="2636" t="s">
        <v>1750</v>
      </c>
      <c r="KJ1" s="2636" t="s">
        <v>1751</v>
      </c>
      <c r="KK1" s="2636" t="s">
        <v>1752</v>
      </c>
      <c r="KL1" s="2636" t="s">
        <v>1753</v>
      </c>
      <c r="KM1" s="2636" t="s">
        <v>1754</v>
      </c>
      <c r="KN1" s="2636" t="s">
        <v>1755</v>
      </c>
      <c r="KO1" s="2636" t="s">
        <v>1756</v>
      </c>
      <c r="KP1" s="2636" t="s">
        <v>1757</v>
      </c>
      <c r="KQ1" s="2636" t="s">
        <v>1758</v>
      </c>
      <c r="KR1" s="2636" t="s">
        <v>1759</v>
      </c>
      <c r="KS1" s="2636" t="s">
        <v>1760</v>
      </c>
      <c r="KT1" s="2636" t="s">
        <v>1761</v>
      </c>
      <c r="KU1" s="2636" t="s">
        <v>1762</v>
      </c>
      <c r="KV1" s="2636" t="s">
        <v>1763</v>
      </c>
      <c r="KW1" s="2636" t="s">
        <v>1764</v>
      </c>
      <c r="KX1" s="2636" t="s">
        <v>1765</v>
      </c>
      <c r="KY1" s="2636" t="s">
        <v>1766</v>
      </c>
      <c r="KZ1" s="2636" t="s">
        <v>1767</v>
      </c>
      <c r="LA1" s="2636" t="s">
        <v>1768</v>
      </c>
      <c r="LB1" s="2636" t="s">
        <v>1769</v>
      </c>
      <c r="LC1" s="2636" t="s">
        <v>1770</v>
      </c>
      <c r="LD1" s="2636" t="s">
        <v>1771</v>
      </c>
      <c r="LE1" s="2636" t="s">
        <v>1772</v>
      </c>
      <c r="LF1" s="2636" t="s">
        <v>1773</v>
      </c>
      <c r="LG1" s="2636" t="s">
        <v>1774</v>
      </c>
      <c r="LH1" s="2636" t="s">
        <v>1775</v>
      </c>
      <c r="LI1" s="2636" t="s">
        <v>1776</v>
      </c>
      <c r="LJ1" s="2636" t="s">
        <v>1777</v>
      </c>
      <c r="LK1" s="2636" t="s">
        <v>1778</v>
      </c>
      <c r="LL1" s="2636" t="s">
        <v>1779</v>
      </c>
      <c r="LM1" s="2636" t="s">
        <v>1780</v>
      </c>
      <c r="LN1" s="2636" t="s">
        <v>1781</v>
      </c>
      <c r="LO1" s="2636" t="s">
        <v>1782</v>
      </c>
      <c r="LP1" s="2636" t="s">
        <v>1783</v>
      </c>
      <c r="LQ1" s="2636" t="s">
        <v>1784</v>
      </c>
      <c r="LR1" s="2636" t="s">
        <v>1785</v>
      </c>
      <c r="LS1" s="2636" t="s">
        <v>1786</v>
      </c>
      <c r="LT1" s="2636" t="s">
        <v>1787</v>
      </c>
      <c r="LU1" s="2636" t="s">
        <v>1788</v>
      </c>
      <c r="LV1" s="2636" t="s">
        <v>1789</v>
      </c>
      <c r="LW1" s="2636" t="s">
        <v>1790</v>
      </c>
      <c r="LX1" s="2636" t="s">
        <v>1791</v>
      </c>
      <c r="LY1" s="2636" t="s">
        <v>1792</v>
      </c>
      <c r="LZ1" s="2636" t="s">
        <v>1793</v>
      </c>
      <c r="MA1" s="2636" t="s">
        <v>1794</v>
      </c>
      <c r="MB1" s="2636" t="s">
        <v>1795</v>
      </c>
      <c r="MC1" s="2636" t="s">
        <v>1796</v>
      </c>
      <c r="MD1" s="2636" t="s">
        <v>1797</v>
      </c>
      <c r="ME1" s="2636" t="s">
        <v>1798</v>
      </c>
      <c r="MF1" s="2636" t="s">
        <v>1799</v>
      </c>
      <c r="MG1" s="2636" t="s">
        <v>1800</v>
      </c>
      <c r="MH1" s="2636" t="s">
        <v>1801</v>
      </c>
      <c r="MI1" s="2636" t="s">
        <v>1802</v>
      </c>
      <c r="MJ1" s="2636" t="s">
        <v>1803</v>
      </c>
      <c r="MK1" s="2636" t="s">
        <v>1804</v>
      </c>
      <c r="ML1" s="2636" t="s">
        <v>1805</v>
      </c>
      <c r="MM1" s="2636" t="s">
        <v>1806</v>
      </c>
      <c r="MN1" s="2636" t="s">
        <v>1807</v>
      </c>
      <c r="MO1" s="2636" t="s">
        <v>1808</v>
      </c>
      <c r="MP1" s="2636" t="s">
        <v>1809</v>
      </c>
      <c r="MQ1" s="2636" t="s">
        <v>1810</v>
      </c>
      <c r="MR1" s="2636" t="s">
        <v>1811</v>
      </c>
      <c r="MS1" s="2636" t="s">
        <v>1812</v>
      </c>
      <c r="MT1" s="2636" t="s">
        <v>1813</v>
      </c>
      <c r="MU1" s="2636" t="s">
        <v>1814</v>
      </c>
      <c r="MV1" s="2636" t="s">
        <v>1815</v>
      </c>
      <c r="MW1" s="2636" t="s">
        <v>1816</v>
      </c>
      <c r="MX1" s="2636" t="s">
        <v>1817</v>
      </c>
      <c r="MY1" s="2636" t="s">
        <v>1818</v>
      </c>
      <c r="MZ1" s="2636" t="s">
        <v>1819</v>
      </c>
      <c r="NA1" s="2636" t="s">
        <v>1820</v>
      </c>
      <c r="NB1" s="2636" t="s">
        <v>1821</v>
      </c>
      <c r="NC1" s="2636" t="s">
        <v>1822</v>
      </c>
      <c r="ND1" s="2636" t="s">
        <v>1823</v>
      </c>
      <c r="NE1" s="2636" t="s">
        <v>1824</v>
      </c>
      <c r="NF1" s="2636" t="s">
        <v>1825</v>
      </c>
      <c r="NG1" s="2636" t="s">
        <v>1826</v>
      </c>
      <c r="NH1" s="2636" t="s">
        <v>1827</v>
      </c>
      <c r="NI1" s="2636" t="s">
        <v>1828</v>
      </c>
      <c r="NJ1" s="2636" t="s">
        <v>1829</v>
      </c>
      <c r="NK1" s="2636" t="s">
        <v>1830</v>
      </c>
      <c r="NL1" s="2636" t="s">
        <v>1831</v>
      </c>
      <c r="NM1" s="2636" t="s">
        <v>1832</v>
      </c>
      <c r="NN1" s="2636" t="s">
        <v>1833</v>
      </c>
      <c r="NO1" s="2636" t="s">
        <v>1834</v>
      </c>
      <c r="NP1" s="2636" t="s">
        <v>1835</v>
      </c>
      <c r="NQ1" s="2636" t="s">
        <v>1836</v>
      </c>
      <c r="NR1" s="2636" t="s">
        <v>1837</v>
      </c>
      <c r="NS1" s="2636" t="s">
        <v>1838</v>
      </c>
      <c r="NT1" s="2636" t="s">
        <v>1839</v>
      </c>
      <c r="NU1" s="2636" t="s">
        <v>1840</v>
      </c>
      <c r="NV1" s="2636" t="s">
        <v>1841</v>
      </c>
      <c r="NW1" s="2636" t="s">
        <v>1842</v>
      </c>
      <c r="NX1" s="2636" t="s">
        <v>1843</v>
      </c>
      <c r="NY1" s="2636" t="s">
        <v>1844</v>
      </c>
      <c r="NZ1" s="2636" t="s">
        <v>1845</v>
      </c>
      <c r="OA1" s="2636" t="s">
        <v>1846</v>
      </c>
      <c r="OB1" s="2636" t="s">
        <v>1847</v>
      </c>
      <c r="OC1" s="2636" t="s">
        <v>1848</v>
      </c>
      <c r="OD1" s="2636" t="s">
        <v>1849</v>
      </c>
      <c r="OE1" s="2636" t="s">
        <v>1850</v>
      </c>
      <c r="OF1" s="2636" t="s">
        <v>1851</v>
      </c>
      <c r="OG1" s="2636" t="s">
        <v>1852</v>
      </c>
      <c r="OH1" s="2636" t="s">
        <v>1853</v>
      </c>
      <c r="OI1" s="2636" t="s">
        <v>1854</v>
      </c>
      <c r="OJ1" s="2636" t="s">
        <v>1855</v>
      </c>
      <c r="OK1" s="2636" t="s">
        <v>1856</v>
      </c>
      <c r="OL1" s="2636" t="s">
        <v>1857</v>
      </c>
      <c r="OM1" s="2636" t="s">
        <v>1858</v>
      </c>
      <c r="ON1" s="2636" t="s">
        <v>1859</v>
      </c>
      <c r="OO1" s="2636" t="s">
        <v>1860</v>
      </c>
      <c r="OP1" s="2636" t="s">
        <v>1861</v>
      </c>
      <c r="OQ1" s="2636" t="s">
        <v>1862</v>
      </c>
      <c r="OR1" s="2636" t="s">
        <v>3959</v>
      </c>
      <c r="OS1" s="2636" t="s">
        <v>1865</v>
      </c>
      <c r="OT1" s="2636" t="s">
        <v>1866</v>
      </c>
      <c r="OU1" s="2636" t="s">
        <v>1867</v>
      </c>
      <c r="OV1" s="2636" t="s">
        <v>1868</v>
      </c>
      <c r="OW1" s="2636" t="s">
        <v>1869</v>
      </c>
      <c r="OX1" s="2636" t="s">
        <v>1870</v>
      </c>
      <c r="OY1" s="2636" t="s">
        <v>1871</v>
      </c>
      <c r="OZ1" s="2636" t="s">
        <v>1872</v>
      </c>
      <c r="PA1" s="2636" t="s">
        <v>3960</v>
      </c>
      <c r="PB1" s="2636" t="s">
        <v>1874</v>
      </c>
      <c r="PC1" s="2636" t="s">
        <v>1875</v>
      </c>
      <c r="PD1" s="2636" t="s">
        <v>3961</v>
      </c>
      <c r="PE1" s="2636" t="s">
        <v>1878</v>
      </c>
      <c r="PF1" s="2636" t="s">
        <v>1879</v>
      </c>
      <c r="PG1" s="2636" t="s">
        <v>1880</v>
      </c>
      <c r="PH1" s="2636" t="s">
        <v>1881</v>
      </c>
      <c r="PI1" s="2636" t="s">
        <v>1882</v>
      </c>
      <c r="PJ1" s="2636" t="s">
        <v>1883</v>
      </c>
      <c r="PK1" s="2636" t="s">
        <v>1884</v>
      </c>
      <c r="PL1" s="2636" t="s">
        <v>1885</v>
      </c>
      <c r="PM1" s="2636" t="s">
        <v>3962</v>
      </c>
      <c r="PN1" s="2636" t="s">
        <v>3963</v>
      </c>
      <c r="PO1" s="2636" t="s">
        <v>1897</v>
      </c>
      <c r="PP1" s="2636" t="s">
        <v>1898</v>
      </c>
      <c r="PQ1" s="2636" t="s">
        <v>1899</v>
      </c>
      <c r="PR1" s="2636" t="s">
        <v>1900</v>
      </c>
      <c r="PS1" s="2636" t="s">
        <v>1901</v>
      </c>
      <c r="PT1" s="2636" t="s">
        <v>1902</v>
      </c>
      <c r="PU1" s="2636" t="s">
        <v>3964</v>
      </c>
      <c r="PV1" s="2636" t="s">
        <v>3965</v>
      </c>
      <c r="PW1" s="2636" t="s">
        <v>1903</v>
      </c>
      <c r="PX1" s="2636" t="s">
        <v>1904</v>
      </c>
      <c r="PY1" s="2636" t="s">
        <v>1905</v>
      </c>
      <c r="PZ1" s="2636" t="s">
        <v>1906</v>
      </c>
      <c r="QA1" s="2636" t="s">
        <v>1907</v>
      </c>
      <c r="QB1" s="2636" t="s">
        <v>1908</v>
      </c>
      <c r="QC1" s="2636" t="s">
        <v>1909</v>
      </c>
      <c r="QD1" s="2636" t="s">
        <v>1910</v>
      </c>
      <c r="QE1" s="2636" t="s">
        <v>1911</v>
      </c>
      <c r="QF1" s="2636" t="s">
        <v>1912</v>
      </c>
      <c r="QG1" s="2636" t="s">
        <v>1913</v>
      </c>
      <c r="QH1" s="2636" t="s">
        <v>1914</v>
      </c>
      <c r="QI1" s="2636" t="s">
        <v>1915</v>
      </c>
      <c r="QJ1" s="2636" t="s">
        <v>1916</v>
      </c>
      <c r="QK1" s="2636" t="s">
        <v>1917</v>
      </c>
      <c r="QL1" s="2636" t="s">
        <v>1931</v>
      </c>
      <c r="QM1" s="2636" t="s">
        <v>1932</v>
      </c>
      <c r="QN1" s="2636" t="s">
        <v>1918</v>
      </c>
      <c r="QO1" s="2636" t="s">
        <v>1919</v>
      </c>
      <c r="QP1" s="2636" t="s">
        <v>1922</v>
      </c>
      <c r="QQ1" s="2636" t="s">
        <v>1923</v>
      </c>
      <c r="QR1" s="2636" t="s">
        <v>1927</v>
      </c>
      <c r="QS1" s="2636" t="s">
        <v>1928</v>
      </c>
      <c r="QT1" s="2636" t="s">
        <v>1933</v>
      </c>
      <c r="QU1" s="2636" t="s">
        <v>1934</v>
      </c>
      <c r="QV1" s="2636" t="s">
        <v>1935</v>
      </c>
      <c r="QW1" s="2636" t="s">
        <v>1936</v>
      </c>
      <c r="QX1" s="2636" t="s">
        <v>1937</v>
      </c>
      <c r="QY1" s="2636" t="s">
        <v>1938</v>
      </c>
      <c r="QZ1" s="2636" t="s">
        <v>1939</v>
      </c>
      <c r="RA1" s="2636" t="s">
        <v>1940</v>
      </c>
      <c r="RB1" s="2636" t="s">
        <v>1941</v>
      </c>
      <c r="RC1" s="2636" t="s">
        <v>1942</v>
      </c>
      <c r="RD1" s="2636" t="s">
        <v>1943</v>
      </c>
      <c r="RE1" s="2636" t="s">
        <v>1944</v>
      </c>
      <c r="RF1" s="2636" t="s">
        <v>1945</v>
      </c>
      <c r="RG1" s="2636" t="s">
        <v>1946</v>
      </c>
      <c r="RH1" s="2636" t="s">
        <v>1947</v>
      </c>
      <c r="RI1" s="2636" t="s">
        <v>1948</v>
      </c>
      <c r="RJ1" s="2636" t="s">
        <v>1949</v>
      </c>
      <c r="RK1" s="2636" t="s">
        <v>1950</v>
      </c>
      <c r="RL1" s="2636" t="s">
        <v>1951</v>
      </c>
      <c r="RM1" s="2636" t="s">
        <v>1952</v>
      </c>
      <c r="RN1" s="2636" t="s">
        <v>1953</v>
      </c>
      <c r="RO1" s="2636" t="s">
        <v>1954</v>
      </c>
      <c r="RP1" s="2636" t="s">
        <v>1955</v>
      </c>
      <c r="RQ1" s="2636" t="s">
        <v>1956</v>
      </c>
      <c r="RR1" s="2636" t="s">
        <v>1957</v>
      </c>
      <c r="RS1" s="2636" t="s">
        <v>1958</v>
      </c>
      <c r="RT1" s="2636" t="s">
        <v>1959</v>
      </c>
      <c r="RU1" s="2636" t="s">
        <v>1960</v>
      </c>
      <c r="RV1" s="2636" t="s">
        <v>1961</v>
      </c>
      <c r="RW1" s="2636" t="s">
        <v>1962</v>
      </c>
      <c r="RX1" s="2636" t="s">
        <v>1963</v>
      </c>
      <c r="RY1" s="2636" t="s">
        <v>1964</v>
      </c>
      <c r="RZ1" s="2636" t="s">
        <v>1965</v>
      </c>
      <c r="SA1" s="2636" t="s">
        <v>3966</v>
      </c>
      <c r="SB1" s="2636" t="s">
        <v>3967</v>
      </c>
      <c r="SC1" s="2636" t="s">
        <v>3969</v>
      </c>
      <c r="SD1" s="2636" t="s">
        <v>3970</v>
      </c>
      <c r="SE1" s="2636" t="s">
        <v>3971</v>
      </c>
      <c r="SF1" s="2636" t="s">
        <v>3972</v>
      </c>
      <c r="SG1" s="2636" t="s">
        <v>3973</v>
      </c>
      <c r="SH1" s="2636" t="s">
        <v>3968</v>
      </c>
      <c r="SI1" s="2636" t="s">
        <v>1967</v>
      </c>
      <c r="SJ1" s="2636" t="s">
        <v>1969</v>
      </c>
      <c r="SK1" s="2636" t="s">
        <v>1970</v>
      </c>
      <c r="SL1" s="2636" t="s">
        <v>1971</v>
      </c>
      <c r="SM1" s="2636" t="s">
        <v>1972</v>
      </c>
      <c r="SN1" s="2636" t="s">
        <v>3974</v>
      </c>
      <c r="SO1" s="2636" t="s">
        <v>3975</v>
      </c>
      <c r="SP1" s="2636" t="s">
        <v>3976</v>
      </c>
      <c r="SQ1" s="2636" t="s">
        <v>3977</v>
      </c>
      <c r="SR1" s="2636" t="s">
        <v>1978</v>
      </c>
      <c r="SS1" s="2636" t="s">
        <v>1987</v>
      </c>
      <c r="ST1" s="2636" t="s">
        <v>1988</v>
      </c>
      <c r="SU1" s="2636" t="s">
        <v>1968</v>
      </c>
      <c r="SV1" s="2636" t="s">
        <v>3979</v>
      </c>
      <c r="SW1" s="2636" t="s">
        <v>1989</v>
      </c>
      <c r="SX1" s="2636" t="s">
        <v>1990</v>
      </c>
      <c r="SY1" s="2636" t="s">
        <v>1991</v>
      </c>
      <c r="SZ1" s="2636" t="s">
        <v>1992</v>
      </c>
      <c r="TA1" s="2636" t="s">
        <v>3978</v>
      </c>
      <c r="TB1" s="2636" t="s">
        <v>1997</v>
      </c>
      <c r="TC1" s="2636" t="s">
        <v>1998</v>
      </c>
      <c r="TD1" s="2636" t="s">
        <v>1999</v>
      </c>
      <c r="TE1" s="2636" t="s">
        <v>2000</v>
      </c>
      <c r="TF1" s="2636" t="s">
        <v>2001</v>
      </c>
      <c r="TG1" s="2636" t="s">
        <v>2002</v>
      </c>
      <c r="TH1" s="2636" t="s">
        <v>3980</v>
      </c>
      <c r="TI1" s="2636" t="s">
        <v>4222</v>
      </c>
      <c r="TJ1" s="2636" t="s">
        <v>2006</v>
      </c>
      <c r="TK1" s="2636" t="s">
        <v>2007</v>
      </c>
      <c r="TL1" s="2636" t="s">
        <v>2008</v>
      </c>
      <c r="TM1" s="2636" t="s">
        <v>2009</v>
      </c>
      <c r="TN1" s="2636" t="s">
        <v>2010</v>
      </c>
      <c r="TO1" s="2636" t="s">
        <v>2011</v>
      </c>
      <c r="TP1" s="2636" t="s">
        <v>2012</v>
      </c>
      <c r="TQ1" s="2636" t="s">
        <v>2013</v>
      </c>
      <c r="TR1" s="2636" t="s">
        <v>2014</v>
      </c>
      <c r="TS1" s="2636" t="s">
        <v>2015</v>
      </c>
      <c r="TT1" s="2636" t="s">
        <v>2016</v>
      </c>
      <c r="TU1" s="2636" t="s">
        <v>2017</v>
      </c>
      <c r="TV1" s="2636" t="s">
        <v>2018</v>
      </c>
      <c r="TW1" s="2636" t="s">
        <v>2019</v>
      </c>
      <c r="TX1" s="2636" t="s">
        <v>2020</v>
      </c>
      <c r="TY1" s="2636" t="s">
        <v>2021</v>
      </c>
      <c r="TZ1" s="2636" t="s">
        <v>2022</v>
      </c>
      <c r="UA1" s="2636" t="s">
        <v>2023</v>
      </c>
      <c r="UB1" s="2636" t="s">
        <v>2024</v>
      </c>
      <c r="UC1" s="2636" t="s">
        <v>2025</v>
      </c>
      <c r="UD1" s="2636" t="s">
        <v>2026</v>
      </c>
      <c r="UE1" s="2636" t="s">
        <v>2027</v>
      </c>
      <c r="UF1" s="2636" t="s">
        <v>2028</v>
      </c>
      <c r="UG1" s="2636" t="s">
        <v>2029</v>
      </c>
      <c r="UH1" s="2636" t="s">
        <v>2030</v>
      </c>
      <c r="UI1" s="2636" t="s">
        <v>2031</v>
      </c>
      <c r="UJ1" s="2636" t="s">
        <v>2032</v>
      </c>
      <c r="UK1" s="2636" t="s">
        <v>2033</v>
      </c>
      <c r="UL1" s="2636" t="s">
        <v>2034</v>
      </c>
      <c r="UM1" s="2636" t="s">
        <v>2035</v>
      </c>
      <c r="UN1" s="2636" t="s">
        <v>2036</v>
      </c>
      <c r="UO1" s="2636" t="s">
        <v>2037</v>
      </c>
      <c r="UP1" s="2636" t="s">
        <v>2038</v>
      </c>
      <c r="UQ1" s="2636" t="s">
        <v>2039</v>
      </c>
      <c r="UR1" s="2636" t="s">
        <v>2040</v>
      </c>
      <c r="US1" s="2636" t="s">
        <v>2041</v>
      </c>
      <c r="UT1" s="2636" t="s">
        <v>2042</v>
      </c>
      <c r="UU1" s="2636" t="s">
        <v>2043</v>
      </c>
      <c r="UV1" s="2636" t="s">
        <v>2044</v>
      </c>
      <c r="UW1" s="2636" t="s">
        <v>3981</v>
      </c>
      <c r="UX1" s="2636" t="s">
        <v>3982</v>
      </c>
      <c r="UY1" s="2636" t="s">
        <v>2045</v>
      </c>
      <c r="UZ1" s="2636" t="s">
        <v>2049</v>
      </c>
      <c r="VA1" s="2636" t="s">
        <v>2050</v>
      </c>
      <c r="VB1" s="2636" t="s">
        <v>3983</v>
      </c>
      <c r="VC1" s="2636" t="s">
        <v>3984</v>
      </c>
      <c r="VD1" s="2636" t="s">
        <v>3985</v>
      </c>
      <c r="VE1" s="2636" t="s">
        <v>2054</v>
      </c>
      <c r="VF1" s="2636" t="s">
        <v>2055</v>
      </c>
      <c r="VG1" s="2636" t="s">
        <v>2056</v>
      </c>
      <c r="VH1" s="2636" t="s">
        <v>2057</v>
      </c>
      <c r="VI1" s="2636" t="s">
        <v>2058</v>
      </c>
      <c r="VJ1" s="2636" t="s">
        <v>2059</v>
      </c>
      <c r="VK1" s="2636" t="s">
        <v>2060</v>
      </c>
      <c r="VL1" s="2636" t="s">
        <v>2061</v>
      </c>
      <c r="VM1" s="2636" t="s">
        <v>2062</v>
      </c>
      <c r="VN1" s="2636" t="s">
        <v>2063</v>
      </c>
      <c r="VO1" s="2636" t="s">
        <v>2064</v>
      </c>
      <c r="VP1" s="2636" t="s">
        <v>2065</v>
      </c>
      <c r="VQ1" s="2636" t="s">
        <v>2067</v>
      </c>
      <c r="VR1" s="2636" t="s">
        <v>2068</v>
      </c>
      <c r="VS1" s="2636" t="s">
        <v>3991</v>
      </c>
      <c r="VT1" s="2636" t="s">
        <v>3992</v>
      </c>
      <c r="VU1" s="2636" t="s">
        <v>3993</v>
      </c>
      <c r="VV1" s="2636" t="s">
        <v>2070</v>
      </c>
      <c r="VW1" s="2636" t="s">
        <v>2071</v>
      </c>
      <c r="VX1" s="2636" t="s">
        <v>3997</v>
      </c>
      <c r="VY1" s="2636" t="s">
        <v>2078</v>
      </c>
      <c r="VZ1" s="2636" t="s">
        <v>2079</v>
      </c>
      <c r="WA1" s="2636" t="s">
        <v>2080</v>
      </c>
      <c r="WB1" s="2636" t="s">
        <v>2081</v>
      </c>
      <c r="WC1" s="2636" t="s">
        <v>2082</v>
      </c>
      <c r="WD1" s="2636" t="s">
        <v>2083</v>
      </c>
      <c r="WE1" s="2636" t="s">
        <v>2084</v>
      </c>
      <c r="WF1" s="2636" t="s">
        <v>2085</v>
      </c>
      <c r="WG1" s="2636" t="s">
        <v>3999</v>
      </c>
      <c r="WH1" s="2636" t="s">
        <v>4000</v>
      </c>
      <c r="WI1" s="2636" t="s">
        <v>4001</v>
      </c>
      <c r="WJ1" s="2636" t="s">
        <v>2086</v>
      </c>
      <c r="WK1" s="2636" t="s">
        <v>4002</v>
      </c>
      <c r="WL1" s="2636" t="s">
        <v>2094</v>
      </c>
      <c r="WM1" s="2636" t="s">
        <v>3986</v>
      </c>
      <c r="WN1" s="2636" t="s">
        <v>3987</v>
      </c>
      <c r="WO1" s="2636" t="s">
        <v>2095</v>
      </c>
      <c r="WP1" s="2636" t="s">
        <v>2096</v>
      </c>
      <c r="WQ1" s="2636" t="s">
        <v>2097</v>
      </c>
      <c r="WR1" s="2636" t="s">
        <v>3988</v>
      </c>
      <c r="WS1" s="2636" t="s">
        <v>3989</v>
      </c>
      <c r="WT1" s="2636" t="s">
        <v>3990</v>
      </c>
      <c r="WU1" s="2636" t="s">
        <v>2101</v>
      </c>
      <c r="WV1" s="2636" t="s">
        <v>2102</v>
      </c>
      <c r="WW1" s="2636" t="s">
        <v>2103</v>
      </c>
      <c r="WX1" s="2636" t="s">
        <v>2104</v>
      </c>
      <c r="WY1" s="2636" t="s">
        <v>2105</v>
      </c>
      <c r="WZ1" s="2636" t="s">
        <v>2106</v>
      </c>
      <c r="XA1" s="2636" t="s">
        <v>2107</v>
      </c>
      <c r="XB1" s="2636" t="s">
        <v>2108</v>
      </c>
      <c r="XC1" s="2636" t="s">
        <v>2109</v>
      </c>
      <c r="XD1" s="2636" t="s">
        <v>2111</v>
      </c>
      <c r="XE1" s="2636" t="s">
        <v>2112</v>
      </c>
      <c r="XF1" s="2636" t="s">
        <v>3994</v>
      </c>
      <c r="XG1" s="2636" t="s">
        <v>3995</v>
      </c>
      <c r="XH1" s="2636" t="s">
        <v>3996</v>
      </c>
      <c r="XI1" s="2636" t="s">
        <v>2114</v>
      </c>
      <c r="XJ1" s="2636" t="s">
        <v>3998</v>
      </c>
      <c r="XK1" s="2636" t="s">
        <v>2118</v>
      </c>
      <c r="XL1" s="2636" t="s">
        <v>2119</v>
      </c>
      <c r="XM1" s="2636" t="s">
        <v>4003</v>
      </c>
      <c r="XN1" s="2636" t="s">
        <v>4004</v>
      </c>
      <c r="XO1" s="2636" t="s">
        <v>4005</v>
      </c>
      <c r="XP1" s="2636" t="s">
        <v>4006</v>
      </c>
      <c r="XQ1" s="2636" t="s">
        <v>4007</v>
      </c>
      <c r="XR1" s="2636" t="s">
        <v>4008</v>
      </c>
      <c r="XS1" s="2636" t="s">
        <v>4009</v>
      </c>
      <c r="XT1" s="2636" t="s">
        <v>4010</v>
      </c>
      <c r="XU1" s="2636" t="s">
        <v>4011</v>
      </c>
      <c r="XV1" s="2636" t="s">
        <v>4012</v>
      </c>
      <c r="XW1" s="2636" t="s">
        <v>2120</v>
      </c>
      <c r="XX1" s="2636" t="s">
        <v>4013</v>
      </c>
      <c r="XY1" s="2636" t="s">
        <v>2121</v>
      </c>
      <c r="XZ1" s="2636" t="s">
        <v>4014</v>
      </c>
      <c r="YA1" s="2636" t="s">
        <v>4174</v>
      </c>
      <c r="YB1" s="2636" t="s">
        <v>4173</v>
      </c>
      <c r="YC1" s="2636" t="s">
        <v>4016</v>
      </c>
      <c r="YD1" s="2636" t="s">
        <v>4219</v>
      </c>
      <c r="YE1" s="2636" t="s">
        <v>4026</v>
      </c>
      <c r="YF1" s="2636" t="s">
        <v>4172</v>
      </c>
      <c r="YG1" s="2636" t="s">
        <v>4027</v>
      </c>
      <c r="YH1" s="2636" t="s">
        <v>4028</v>
      </c>
      <c r="YI1" s="2636" t="s">
        <v>4029</v>
      </c>
      <c r="YJ1" s="2636" t="s">
        <v>4030</v>
      </c>
      <c r="YK1" s="2636" t="s">
        <v>4031</v>
      </c>
      <c r="YL1" s="2636" t="s">
        <v>4015</v>
      </c>
      <c r="YM1" s="2636" t="s">
        <v>4171</v>
      </c>
      <c r="YN1" s="2636" t="s">
        <v>4170</v>
      </c>
      <c r="YO1" s="2636" t="s">
        <v>4019</v>
      </c>
      <c r="YP1" s="2636" t="s">
        <v>4020</v>
      </c>
      <c r="YQ1" s="2636" t="s">
        <v>4032</v>
      </c>
      <c r="YR1" s="2636" t="s">
        <v>4169</v>
      </c>
      <c r="YS1" s="2636" t="s">
        <v>4033</v>
      </c>
      <c r="YT1" s="2636" t="s">
        <v>4034</v>
      </c>
      <c r="YU1" s="2636" t="s">
        <v>4035</v>
      </c>
      <c r="YV1" s="2636" t="s">
        <v>4036</v>
      </c>
      <c r="YW1" s="2636" t="s">
        <v>4037</v>
      </c>
      <c r="YX1" s="2636" t="s">
        <v>4017</v>
      </c>
      <c r="YY1" s="2636" t="s">
        <v>4166</v>
      </c>
      <c r="YZ1" s="2636" t="s">
        <v>4167</v>
      </c>
      <c r="ZA1" s="2636" t="s">
        <v>4021</v>
      </c>
      <c r="ZB1" s="2636" t="s">
        <v>4022</v>
      </c>
      <c r="ZC1" s="2636" t="s">
        <v>4038</v>
      </c>
      <c r="ZD1" s="2636" t="s">
        <v>4168</v>
      </c>
      <c r="ZE1" s="2636" t="s">
        <v>4039</v>
      </c>
      <c r="ZF1" s="2636" t="s">
        <v>4041</v>
      </c>
      <c r="ZG1" s="2636" t="s">
        <v>4042</v>
      </c>
      <c r="ZH1" s="2636" t="s">
        <v>4043</v>
      </c>
      <c r="ZI1" s="2636" t="s">
        <v>4044</v>
      </c>
      <c r="ZJ1" s="2636" t="s">
        <v>4018</v>
      </c>
      <c r="ZK1" s="2636" t="s">
        <v>4164</v>
      </c>
      <c r="ZL1" s="2636" t="s">
        <v>4165</v>
      </c>
      <c r="ZM1" s="2636" t="s">
        <v>4023</v>
      </c>
      <c r="ZN1" s="2636" t="s">
        <v>4024</v>
      </c>
      <c r="ZO1" s="2636" t="s">
        <v>4045</v>
      </c>
      <c r="ZP1" s="2636" t="s">
        <v>4175</v>
      </c>
      <c r="ZQ1" s="2636" t="s">
        <v>4046</v>
      </c>
      <c r="ZR1" s="2636" t="s">
        <v>4040</v>
      </c>
      <c r="ZS1" s="2636" t="s">
        <v>4047</v>
      </c>
      <c r="ZT1" s="2636" t="s">
        <v>4048</v>
      </c>
      <c r="ZU1" s="2636" t="s">
        <v>4049</v>
      </c>
      <c r="ZV1" s="2636" t="s">
        <v>4143</v>
      </c>
      <c r="ZW1" s="2636" t="s">
        <v>4162</v>
      </c>
      <c r="ZX1" s="2636" t="s">
        <v>4163</v>
      </c>
      <c r="ZY1" s="2636" t="s">
        <v>4144</v>
      </c>
      <c r="ZZ1" s="2636" t="s">
        <v>4220</v>
      </c>
      <c r="AAA1" s="2636" t="s">
        <v>4145</v>
      </c>
      <c r="AAB1" s="2636" t="s">
        <v>4176</v>
      </c>
      <c r="AAC1" s="2636" t="s">
        <v>4146</v>
      </c>
      <c r="AAD1" s="2636" t="s">
        <v>4147</v>
      </c>
      <c r="AAE1" s="2636" t="s">
        <v>4148</v>
      </c>
      <c r="AAF1" s="2636" t="s">
        <v>4149</v>
      </c>
      <c r="AAG1" s="2636" t="s">
        <v>4150</v>
      </c>
      <c r="AAH1" s="2636" t="s">
        <v>4151</v>
      </c>
      <c r="AAI1" s="2636" t="s">
        <v>4152</v>
      </c>
      <c r="AAJ1" s="2636" t="s">
        <v>4153</v>
      </c>
      <c r="AAK1" s="2636" t="s">
        <v>4154</v>
      </c>
      <c r="AAL1" s="2636" t="s">
        <v>4155</v>
      </c>
      <c r="AAM1" s="2636" t="s">
        <v>4156</v>
      </c>
      <c r="AAN1" s="2636" t="s">
        <v>4177</v>
      </c>
      <c r="AAO1" s="2636" t="s">
        <v>4157</v>
      </c>
      <c r="AAP1" s="2636" t="s">
        <v>4158</v>
      </c>
      <c r="AAQ1" s="2636" t="s">
        <v>4159</v>
      </c>
      <c r="AAR1" s="2636" t="s">
        <v>4160</v>
      </c>
      <c r="AAS1" s="2636" t="s">
        <v>4161</v>
      </c>
      <c r="AAT1" s="2636" t="s">
        <v>4178</v>
      </c>
      <c r="AAU1" s="2636" t="s">
        <v>4179</v>
      </c>
      <c r="AAV1" s="2636" t="s">
        <v>4180</v>
      </c>
      <c r="AAW1" s="2636" t="s">
        <v>4181</v>
      </c>
      <c r="AAX1" s="2636" t="s">
        <v>4182</v>
      </c>
      <c r="AAY1" s="2636" t="s">
        <v>4183</v>
      </c>
      <c r="AAZ1" s="2636" t="s">
        <v>4184</v>
      </c>
      <c r="ABA1" s="2636" t="s">
        <v>4185</v>
      </c>
      <c r="ABB1" s="2636" t="s">
        <v>4186</v>
      </c>
      <c r="ABC1" s="2636" t="s">
        <v>4187</v>
      </c>
      <c r="ABD1" s="2636" t="s">
        <v>4188</v>
      </c>
      <c r="ABE1" s="2636" t="s">
        <v>4189</v>
      </c>
      <c r="ABF1" s="2636" t="s">
        <v>4190</v>
      </c>
      <c r="ABG1" s="2636" t="s">
        <v>4191</v>
      </c>
      <c r="ABH1" s="2636" t="s">
        <v>4192</v>
      </c>
      <c r="ABI1" s="2636" t="s">
        <v>4193</v>
      </c>
      <c r="ABJ1" s="2636" t="s">
        <v>4194</v>
      </c>
      <c r="ABK1" s="2636" t="s">
        <v>4195</v>
      </c>
      <c r="ABL1" s="2636" t="s">
        <v>4196</v>
      </c>
      <c r="ABM1" s="2636" t="s">
        <v>4197</v>
      </c>
      <c r="ABN1" s="2636" t="s">
        <v>4198</v>
      </c>
      <c r="ABO1" s="2636" t="s">
        <v>4199</v>
      </c>
      <c r="ABP1" s="2636" t="s">
        <v>4200</v>
      </c>
      <c r="ABQ1" s="2636" t="s">
        <v>4201</v>
      </c>
      <c r="ABR1" s="2636" t="s">
        <v>4025</v>
      </c>
      <c r="ABS1" s="2636" t="s">
        <v>2612</v>
      </c>
      <c r="ABT1" s="2636" t="s">
        <v>2613</v>
      </c>
      <c r="ABU1" s="2636" t="s">
        <v>2614</v>
      </c>
      <c r="ABV1" s="2636" t="s">
        <v>2615</v>
      </c>
      <c r="ABW1" s="2636" t="s">
        <v>2616</v>
      </c>
      <c r="ABX1" s="2636" t="s">
        <v>2654</v>
      </c>
      <c r="ABY1" s="2636" t="s">
        <v>2655</v>
      </c>
      <c r="ABZ1" s="2636" t="s">
        <v>2656</v>
      </c>
      <c r="ACA1" s="2636" t="s">
        <v>2657</v>
      </c>
      <c r="ACB1" s="2636" t="s">
        <v>2658</v>
      </c>
      <c r="ACC1" s="2636" t="s">
        <v>2659</v>
      </c>
      <c r="ACD1" s="2636" t="s">
        <v>2660</v>
      </c>
      <c r="ACE1" s="2636" t="s">
        <v>2661</v>
      </c>
      <c r="ACF1" s="2636" t="s">
        <v>2662</v>
      </c>
      <c r="ACG1" s="2636" t="s">
        <v>2663</v>
      </c>
      <c r="ACH1" s="2636" t="s">
        <v>2664</v>
      </c>
      <c r="ACI1" s="2636" t="s">
        <v>2665</v>
      </c>
      <c r="ACJ1" s="2636" t="s">
        <v>2666</v>
      </c>
      <c r="ACK1" s="2636" t="s">
        <v>2667</v>
      </c>
      <c r="ACL1" s="2636" t="s">
        <v>2668</v>
      </c>
      <c r="ACM1" s="2636" t="s">
        <v>2669</v>
      </c>
      <c r="ACN1" s="2636" t="s">
        <v>2670</v>
      </c>
      <c r="ACO1" s="2636" t="s">
        <v>2671</v>
      </c>
      <c r="ACP1" s="2636" t="s">
        <v>2672</v>
      </c>
      <c r="ACQ1" s="2636" t="s">
        <v>2673</v>
      </c>
      <c r="ACR1" s="2636" t="s">
        <v>2674</v>
      </c>
      <c r="ACS1" s="2636" t="s">
        <v>2675</v>
      </c>
      <c r="ACT1" s="2636" t="s">
        <v>2676</v>
      </c>
      <c r="ACU1" s="2636" t="s">
        <v>2677</v>
      </c>
      <c r="ACV1" s="2636" t="s">
        <v>2678</v>
      </c>
      <c r="ACW1" s="2636" t="s">
        <v>2679</v>
      </c>
      <c r="ACX1" s="2636" t="s">
        <v>2680</v>
      </c>
      <c r="ACY1" s="2636" t="s">
        <v>2681</v>
      </c>
      <c r="ACZ1" s="2636" t="s">
        <v>2682</v>
      </c>
      <c r="ADA1" s="2636" t="s">
        <v>2683</v>
      </c>
      <c r="ADB1" s="2636" t="s">
        <v>2684</v>
      </c>
      <c r="ADC1" s="2636" t="s">
        <v>2783</v>
      </c>
      <c r="ADD1" s="2636" t="s">
        <v>2784</v>
      </c>
      <c r="ADE1" s="2636" t="s">
        <v>2785</v>
      </c>
      <c r="ADF1" s="2636" t="s">
        <v>2786</v>
      </c>
      <c r="ADG1" s="2636" t="s">
        <v>2787</v>
      </c>
      <c r="ADH1" s="2636" t="s">
        <v>2788</v>
      </c>
      <c r="ADI1" s="2636" t="s">
        <v>2789</v>
      </c>
      <c r="ADJ1" s="2636" t="s">
        <v>2790</v>
      </c>
      <c r="ADK1" s="2636" t="s">
        <v>2791</v>
      </c>
      <c r="ADL1" s="2636" t="s">
        <v>2792</v>
      </c>
      <c r="ADM1" s="2636" t="s">
        <v>2793</v>
      </c>
      <c r="ADN1" s="2636" t="s">
        <v>2794</v>
      </c>
      <c r="ADO1" s="2636" t="s">
        <v>2795</v>
      </c>
      <c r="ADP1" s="2636" t="s">
        <v>2796</v>
      </c>
      <c r="ADQ1" s="2636" t="s">
        <v>2797</v>
      </c>
      <c r="ADR1" s="2636" t="s">
        <v>2798</v>
      </c>
      <c r="ADS1" s="2636" t="s">
        <v>2799</v>
      </c>
      <c r="ADT1" s="2636" t="s">
        <v>2800</v>
      </c>
      <c r="ADU1" s="2636" t="s">
        <v>2801</v>
      </c>
      <c r="ADV1" s="2636" t="s">
        <v>2802</v>
      </c>
      <c r="ADW1" s="2636" t="s">
        <v>2803</v>
      </c>
      <c r="ADX1" s="2636" t="s">
        <v>2804</v>
      </c>
      <c r="ADY1" s="2636" t="s">
        <v>2805</v>
      </c>
      <c r="ADZ1" s="2636" t="s">
        <v>2806</v>
      </c>
      <c r="AEA1" s="2636" t="s">
        <v>2807</v>
      </c>
      <c r="AEB1" s="2636" t="s">
        <v>4050</v>
      </c>
      <c r="AEC1" s="2636" t="s">
        <v>2808</v>
      </c>
      <c r="AED1" s="2636" t="s">
        <v>2809</v>
      </c>
      <c r="AEE1" s="2636" t="s">
        <v>2810</v>
      </c>
      <c r="AEF1" s="2636" t="s">
        <v>2811</v>
      </c>
      <c r="AEG1" s="2636" t="s">
        <v>2812</v>
      </c>
      <c r="AEH1" s="2636" t="s">
        <v>2813</v>
      </c>
      <c r="AEI1" s="2636" t="s">
        <v>2814</v>
      </c>
      <c r="AEJ1" s="2636" t="s">
        <v>2815</v>
      </c>
      <c r="AEK1" s="2636" t="s">
        <v>2816</v>
      </c>
      <c r="AEL1" s="2636" t="s">
        <v>2817</v>
      </c>
      <c r="AEM1" s="2636" t="s">
        <v>2818</v>
      </c>
      <c r="AEN1" s="2636" t="s">
        <v>2819</v>
      </c>
      <c r="AEO1" s="2636" t="s">
        <v>2820</v>
      </c>
      <c r="AEP1" s="2636" t="s">
        <v>2821</v>
      </c>
      <c r="AEQ1" s="2636" t="s">
        <v>2822</v>
      </c>
      <c r="AER1" s="2636" t="s">
        <v>2823</v>
      </c>
      <c r="AES1" s="2636" t="s">
        <v>2824</v>
      </c>
      <c r="AET1" s="2636" t="s">
        <v>2825</v>
      </c>
      <c r="AEU1" s="2636" t="s">
        <v>2826</v>
      </c>
      <c r="AEV1" s="2636" t="s">
        <v>2827</v>
      </c>
      <c r="AEW1" s="2636" t="s">
        <v>2828</v>
      </c>
      <c r="AEX1" s="2636" t="s">
        <v>2829</v>
      </c>
      <c r="AEY1" s="2636" t="s">
        <v>2830</v>
      </c>
      <c r="AEZ1" s="2636" t="s">
        <v>2831</v>
      </c>
      <c r="AFA1" s="2636" t="s">
        <v>2832</v>
      </c>
      <c r="AFB1" s="2636" t="s">
        <v>2833</v>
      </c>
      <c r="AFC1" s="2636" t="s">
        <v>2834</v>
      </c>
      <c r="AFD1" s="2636" t="s">
        <v>2835</v>
      </c>
      <c r="AFE1" s="2636" t="s">
        <v>2836</v>
      </c>
      <c r="AFF1" s="2636" t="s">
        <v>2837</v>
      </c>
      <c r="AFG1" s="2636" t="s">
        <v>2838</v>
      </c>
      <c r="AFH1" s="2636" t="s">
        <v>2839</v>
      </c>
      <c r="AFI1" s="2636" t="s">
        <v>2840</v>
      </c>
      <c r="AFJ1" s="2636" t="s">
        <v>2841</v>
      </c>
      <c r="AFK1" s="2636" t="s">
        <v>4051</v>
      </c>
      <c r="AFL1" s="2636" t="s">
        <v>2842</v>
      </c>
      <c r="AFM1" s="2636" t="s">
        <v>2843</v>
      </c>
      <c r="AFN1" s="2636" t="s">
        <v>2844</v>
      </c>
      <c r="AFO1" s="2636" t="s">
        <v>2845</v>
      </c>
      <c r="AFP1" s="2636" t="s">
        <v>2846</v>
      </c>
      <c r="AFQ1" s="2636" t="s">
        <v>2847</v>
      </c>
      <c r="AFR1" s="2636" t="s">
        <v>2848</v>
      </c>
      <c r="AFS1" s="2636" t="s">
        <v>2873</v>
      </c>
      <c r="AFT1" s="2636" t="s">
        <v>2875</v>
      </c>
      <c r="AFU1" s="2636" t="s">
        <v>2876</v>
      </c>
      <c r="AFV1" s="2636" t="s">
        <v>2879</v>
      </c>
      <c r="AFW1" s="2636" t="s">
        <v>2880</v>
      </c>
      <c r="AFX1" s="2636" t="s">
        <v>2881</v>
      </c>
      <c r="AFY1" s="2636" t="s">
        <v>2882</v>
      </c>
      <c r="AFZ1" s="2636" t="s">
        <v>2883</v>
      </c>
      <c r="AGA1" s="2636" t="s">
        <v>2884</v>
      </c>
      <c r="AGB1" s="2636" t="s">
        <v>2885</v>
      </c>
      <c r="AGC1" s="2636" t="s">
        <v>2886</v>
      </c>
      <c r="AGD1" s="2636" t="s">
        <v>2892</v>
      </c>
      <c r="AGE1" s="2636" t="s">
        <v>2893</v>
      </c>
      <c r="AGF1" s="2636" t="s">
        <v>2894</v>
      </c>
      <c r="AGG1" s="2636" t="s">
        <v>2895</v>
      </c>
      <c r="AGH1" s="2636" t="s">
        <v>2896</v>
      </c>
      <c r="AGI1" s="2636" t="s">
        <v>2897</v>
      </c>
      <c r="AGJ1" s="2636" t="s">
        <v>2898</v>
      </c>
      <c r="AGK1" s="2636" t="s">
        <v>2899</v>
      </c>
      <c r="AGL1" s="2636" t="s">
        <v>2900</v>
      </c>
      <c r="AGM1" s="2636" t="s">
        <v>2901</v>
      </c>
      <c r="AGN1" s="2636" t="s">
        <v>2902</v>
      </c>
      <c r="AGO1" s="2636" t="s">
        <v>2903</v>
      </c>
      <c r="AGP1" s="2636" t="s">
        <v>4298</v>
      </c>
      <c r="AGQ1" s="2636" t="s">
        <v>2904</v>
      </c>
      <c r="AGR1" s="2636" t="s">
        <v>2887</v>
      </c>
      <c r="AGS1" s="2636" t="s">
        <v>2888</v>
      </c>
      <c r="AGT1" s="2636" t="s">
        <v>2889</v>
      </c>
      <c r="AGU1" s="2636" t="s">
        <v>2890</v>
      </c>
      <c r="AGV1" s="2636" t="s">
        <v>2891</v>
      </c>
      <c r="AGW1" s="2636" t="s">
        <v>2905</v>
      </c>
      <c r="AGX1" s="2636" t="s">
        <v>2906</v>
      </c>
      <c r="AGY1" s="2636" t="s">
        <v>2907</v>
      </c>
      <c r="AGZ1" s="2636" t="s">
        <v>2908</v>
      </c>
      <c r="AHA1" s="2636" t="s">
        <v>2909</v>
      </c>
      <c r="AHB1" s="2636" t="s">
        <v>2910</v>
      </c>
      <c r="AHC1" s="2636" t="s">
        <v>2911</v>
      </c>
      <c r="AHD1" s="2636" t="s">
        <v>2912</v>
      </c>
      <c r="AHE1" s="2636" t="s">
        <v>2913</v>
      </c>
      <c r="AHF1" s="2636" t="s">
        <v>2914</v>
      </c>
      <c r="AHG1" s="2636" t="s">
        <v>2915</v>
      </c>
      <c r="AHH1" s="2636" t="s">
        <v>4327</v>
      </c>
      <c r="AHI1" s="2636" t="s">
        <v>2917</v>
      </c>
      <c r="AHJ1" s="2636" t="s">
        <v>2918</v>
      </c>
      <c r="AHK1" s="2636" t="s">
        <v>2919</v>
      </c>
      <c r="AHL1" s="2636" t="s">
        <v>2920</v>
      </c>
      <c r="AHM1" s="2636" t="s">
        <v>2921</v>
      </c>
      <c r="AHN1" s="2636" t="s">
        <v>2922</v>
      </c>
      <c r="AHO1" s="2636" t="s">
        <v>2923</v>
      </c>
      <c r="AHP1" s="2636" t="s">
        <v>2924</v>
      </c>
      <c r="AHQ1" s="2636" t="s">
        <v>2925</v>
      </c>
      <c r="AHR1" s="2636" t="s">
        <v>2926</v>
      </c>
      <c r="AHS1" s="2636" t="s">
        <v>2933</v>
      </c>
      <c r="AHT1" s="2636" t="s">
        <v>2934</v>
      </c>
      <c r="AHU1" s="2636" t="s">
        <v>2935</v>
      </c>
      <c r="AHV1" s="2636" t="s">
        <v>2936</v>
      </c>
      <c r="AHW1" s="2636" t="s">
        <v>2937</v>
      </c>
      <c r="AHX1" s="2636" t="s">
        <v>2944</v>
      </c>
      <c r="AHY1" s="2636" t="s">
        <v>2945</v>
      </c>
      <c r="AHZ1" s="2636" t="s">
        <v>2947</v>
      </c>
      <c r="AIA1" s="2636" t="s">
        <v>2948</v>
      </c>
      <c r="AIB1" s="2636" t="s">
        <v>2949</v>
      </c>
      <c r="AIC1" s="2636" t="s">
        <v>2950</v>
      </c>
      <c r="AID1" s="2636" t="s">
        <v>2951</v>
      </c>
      <c r="AIE1" s="2636" t="s">
        <v>3291</v>
      </c>
      <c r="AIF1" s="2636" t="s">
        <v>3297</v>
      </c>
      <c r="AIG1" s="2636" t="s">
        <v>4223</v>
      </c>
      <c r="AIH1" s="2636" t="s">
        <v>4230</v>
      </c>
      <c r="AII1" s="2636" t="s">
        <v>4224</v>
      </c>
      <c r="AIJ1" s="2636" t="s">
        <v>4225</v>
      </c>
      <c r="AIK1" s="2636" t="s">
        <v>3292</v>
      </c>
      <c r="AIL1" s="2636" t="s">
        <v>3293</v>
      </c>
      <c r="AIM1" s="2636" t="s">
        <v>3294</v>
      </c>
      <c r="AIN1" s="2636" t="s">
        <v>3295</v>
      </c>
      <c r="AIO1" s="2636" t="s">
        <v>3296</v>
      </c>
      <c r="AIP1" s="2636" t="s">
        <v>3302</v>
      </c>
      <c r="AIQ1" s="2636" t="s">
        <v>3303</v>
      </c>
      <c r="AIR1" s="2636" t="s">
        <v>3004</v>
      </c>
      <c r="AIS1" s="2636" t="s">
        <v>3005</v>
      </c>
      <c r="AIT1" s="2636" t="s">
        <v>3006</v>
      </c>
      <c r="AIU1" s="2636" t="s">
        <v>3007</v>
      </c>
      <c r="AIV1" s="2636" t="s">
        <v>3008</v>
      </c>
      <c r="AIW1" s="2636" t="s">
        <v>3009</v>
      </c>
      <c r="AIX1" s="2636" t="s">
        <v>3010</v>
      </c>
      <c r="AIY1" s="2636" t="s">
        <v>3011</v>
      </c>
      <c r="AIZ1" s="2636" t="s">
        <v>3012</v>
      </c>
      <c r="AJA1" s="2636" t="s">
        <v>3038</v>
      </c>
      <c r="AJB1" s="2636" t="s">
        <v>4052</v>
      </c>
      <c r="AJC1" s="2636" t="s">
        <v>4053</v>
      </c>
      <c r="AJD1" s="2636" t="s">
        <v>4054</v>
      </c>
      <c r="AJE1" s="2636" t="s">
        <v>4055</v>
      </c>
      <c r="AJF1" s="2636" t="s">
        <v>4056</v>
      </c>
      <c r="AJG1" s="2636" t="s">
        <v>4057</v>
      </c>
      <c r="AJH1" s="2636" t="s">
        <v>4058</v>
      </c>
      <c r="AJI1" s="2636" t="s">
        <v>4059</v>
      </c>
      <c r="AJJ1" s="2636" t="s">
        <v>4060</v>
      </c>
      <c r="AJK1" s="2636" t="s">
        <v>4061</v>
      </c>
      <c r="AJL1" s="2636" t="s">
        <v>4062</v>
      </c>
      <c r="AJM1" s="2636" t="s">
        <v>4063</v>
      </c>
      <c r="AJN1" s="2636" t="s">
        <v>4226</v>
      </c>
      <c r="AJO1" s="2636" t="s">
        <v>3052</v>
      </c>
      <c r="AJP1" s="2636" t="s">
        <v>3053</v>
      </c>
      <c r="AJQ1" s="2636" t="s">
        <v>3054</v>
      </c>
      <c r="AJR1" s="2636" t="s">
        <v>3055</v>
      </c>
      <c r="AJS1" s="2636" t="s">
        <v>3056</v>
      </c>
      <c r="AJT1" s="2636" t="s">
        <v>3057</v>
      </c>
      <c r="AJU1" s="2636" t="s">
        <v>3058</v>
      </c>
      <c r="AJV1" s="2636" t="s">
        <v>3059</v>
      </c>
      <c r="AJW1" s="2636" t="s">
        <v>3060</v>
      </c>
      <c r="AJX1" s="2636" t="s">
        <v>4064</v>
      </c>
      <c r="AJY1" s="2636" t="s">
        <v>4065</v>
      </c>
      <c r="AJZ1" s="2636" t="s">
        <v>4066</v>
      </c>
      <c r="AKA1" s="2636" t="s">
        <v>4067</v>
      </c>
      <c r="AKB1" s="2636" t="s">
        <v>4068</v>
      </c>
      <c r="AKC1" s="2636" t="s">
        <v>4069</v>
      </c>
      <c r="AKD1" s="2636" t="s">
        <v>4070</v>
      </c>
      <c r="AKE1" s="2636" t="s">
        <v>4072</v>
      </c>
      <c r="AKF1" s="2636" t="s">
        <v>4073</v>
      </c>
      <c r="AKG1" s="2636" t="s">
        <v>4074</v>
      </c>
      <c r="AKH1" s="2636" t="s">
        <v>4075</v>
      </c>
      <c r="AKI1" s="2636" t="s">
        <v>4071</v>
      </c>
      <c r="AKJ1" s="2636" t="s">
        <v>4076</v>
      </c>
      <c r="AKK1" s="2636" t="s">
        <v>3136</v>
      </c>
      <c r="AKL1" s="2636" t="s">
        <v>4077</v>
      </c>
      <c r="AKM1" s="2636" t="s">
        <v>3137</v>
      </c>
      <c r="AKN1" s="2636" t="s">
        <v>3138</v>
      </c>
      <c r="AKO1" s="2636" t="s">
        <v>3139</v>
      </c>
      <c r="AKP1" s="2636" t="s">
        <v>3140</v>
      </c>
      <c r="AKQ1" s="2636" t="s">
        <v>3141</v>
      </c>
      <c r="AKR1" s="2636" t="s">
        <v>3142</v>
      </c>
      <c r="AKS1" s="2636" t="s">
        <v>3143</v>
      </c>
      <c r="AKT1" s="2636" t="s">
        <v>3144</v>
      </c>
      <c r="AKU1" s="2636" t="s">
        <v>3145</v>
      </c>
      <c r="AKV1" s="2636" t="s">
        <v>4078</v>
      </c>
      <c r="AKW1" s="2636" t="s">
        <v>4079</v>
      </c>
      <c r="AKX1" s="2636" t="s">
        <v>3146</v>
      </c>
      <c r="AKY1" s="2636" t="s">
        <v>3147</v>
      </c>
      <c r="AKZ1" s="2636" t="s">
        <v>3148</v>
      </c>
      <c r="ALA1" s="2636" t="s">
        <v>3149</v>
      </c>
      <c r="ALB1" s="2636" t="s">
        <v>4080</v>
      </c>
      <c r="ALC1" s="2636" t="s">
        <v>4081</v>
      </c>
      <c r="ALD1" s="2636" t="s">
        <v>3151</v>
      </c>
      <c r="ALE1" s="2636" t="s">
        <v>3158</v>
      </c>
      <c r="ALF1" s="2636" t="s">
        <v>3159</v>
      </c>
      <c r="ALG1" s="2636" t="s">
        <v>3160</v>
      </c>
      <c r="ALH1" s="2636" t="s">
        <v>3161</v>
      </c>
      <c r="ALI1" s="2636" t="s">
        <v>3162</v>
      </c>
      <c r="ALJ1" s="2636" t="s">
        <v>3163</v>
      </c>
      <c r="ALK1" s="2636" t="s">
        <v>3164</v>
      </c>
      <c r="ALL1" s="2636" t="s">
        <v>3169</v>
      </c>
      <c r="ALM1" s="2636" t="s">
        <v>3171</v>
      </c>
      <c r="ALN1" s="2636" t="s">
        <v>3177</v>
      </c>
      <c r="ALO1" s="2636" t="s">
        <v>3178</v>
      </c>
      <c r="ALP1" s="2636" t="s">
        <v>3179</v>
      </c>
      <c r="ALQ1" s="2636" t="s">
        <v>3182</v>
      </c>
      <c r="ALR1" s="2636" t="s">
        <v>3183</v>
      </c>
      <c r="ALS1" s="2636" t="s">
        <v>3210</v>
      </c>
      <c r="ALT1" s="2636" t="s">
        <v>3218</v>
      </c>
      <c r="ALU1" s="2636" t="s">
        <v>3219</v>
      </c>
      <c r="ALV1" s="2636" t="s">
        <v>3220</v>
      </c>
      <c r="ALW1" s="2636" t="s">
        <v>4082</v>
      </c>
      <c r="ALX1" s="2636" t="s">
        <v>3225</v>
      </c>
      <c r="ALY1" s="2636" t="s">
        <v>3226</v>
      </c>
      <c r="ALZ1" s="2636" t="s">
        <v>3253</v>
      </c>
      <c r="AMA1" s="2636" t="s">
        <v>3254</v>
      </c>
      <c r="AMB1" s="2636" t="s">
        <v>3255</v>
      </c>
      <c r="AMC1" s="2636" t="s">
        <v>3256</v>
      </c>
      <c r="AMD1" s="2636" t="s">
        <v>3257</v>
      </c>
      <c r="AME1" s="2636" t="s">
        <v>3258</v>
      </c>
      <c r="AMF1" s="2636" t="s">
        <v>3259</v>
      </c>
      <c r="AMG1" s="2636" t="s">
        <v>3260</v>
      </c>
      <c r="AMH1" s="2636" t="s">
        <v>3261</v>
      </c>
      <c r="AMI1" s="2636" t="s">
        <v>3262</v>
      </c>
      <c r="AMJ1" s="2636" t="s">
        <v>3263</v>
      </c>
      <c r="AMK1" s="2636" t="s">
        <v>3264</v>
      </c>
      <c r="AML1" s="2636" t="s">
        <v>3265</v>
      </c>
      <c r="AMM1" s="2636" t="s">
        <v>3266</v>
      </c>
      <c r="AMN1" s="2636" t="s">
        <v>4083</v>
      </c>
      <c r="AMO1" s="2636" t="s">
        <v>4084</v>
      </c>
      <c r="AMP1" s="2636" t="s">
        <v>3267</v>
      </c>
      <c r="AMQ1" s="2636" t="s">
        <v>3268</v>
      </c>
      <c r="AMR1" s="2636" t="s">
        <v>3235</v>
      </c>
      <c r="AMS1" s="2636" t="s">
        <v>3236</v>
      </c>
      <c r="AMT1" s="2636" t="s">
        <v>3237</v>
      </c>
      <c r="AMU1" s="2636" t="s">
        <v>3238</v>
      </c>
      <c r="AMV1" s="2636" t="s">
        <v>3239</v>
      </c>
      <c r="AMW1" s="2636" t="s">
        <v>3240</v>
      </c>
      <c r="AMX1" s="2636" t="s">
        <v>3241</v>
      </c>
      <c r="AMY1" s="2636" t="s">
        <v>3242</v>
      </c>
      <c r="AMZ1" s="2636" t="s">
        <v>3243</v>
      </c>
      <c r="ANA1" s="2636" t="s">
        <v>3244</v>
      </c>
      <c r="ANB1" s="2636" t="s">
        <v>3245</v>
      </c>
      <c r="ANC1" s="2636" t="s">
        <v>3246</v>
      </c>
      <c r="AND1" s="2636" t="s">
        <v>3247</v>
      </c>
      <c r="ANE1" s="2636" t="s">
        <v>3248</v>
      </c>
      <c r="ANF1" s="2636" t="s">
        <v>3249</v>
      </c>
      <c r="ANG1" s="2636" t="s">
        <v>3250</v>
      </c>
      <c r="ANH1" s="2636" t="s">
        <v>3251</v>
      </c>
      <c r="ANI1" s="2636" t="s">
        <v>3252</v>
      </c>
      <c r="ANJ1" s="2636" t="s">
        <v>3269</v>
      </c>
      <c r="ANK1" s="2636" t="s">
        <v>3270</v>
      </c>
      <c r="ANL1" s="2636" t="s">
        <v>3271</v>
      </c>
      <c r="ANM1" s="2636" t="s">
        <v>3272</v>
      </c>
      <c r="ANN1" s="2636" t="s">
        <v>3273</v>
      </c>
      <c r="ANO1" s="2636" t="s">
        <v>3274</v>
      </c>
      <c r="ANP1" s="2636" t="s">
        <v>3275</v>
      </c>
      <c r="ANQ1" s="2636" t="s">
        <v>3276</v>
      </c>
      <c r="ANR1" s="2636" t="s">
        <v>3277</v>
      </c>
      <c r="ANS1" s="2636" t="s">
        <v>3278</v>
      </c>
      <c r="ANT1" s="2636" t="s">
        <v>3279</v>
      </c>
      <c r="ANU1" s="2636" t="s">
        <v>3280</v>
      </c>
      <c r="ANV1" s="2636" t="s">
        <v>3281</v>
      </c>
      <c r="ANW1" s="2636" t="s">
        <v>3282</v>
      </c>
      <c r="ANX1" s="2636" t="s">
        <v>4227</v>
      </c>
      <c r="ANY1" s="2636" t="s">
        <v>3283</v>
      </c>
      <c r="ANZ1" s="2636" t="s">
        <v>4228</v>
      </c>
      <c r="AOA1" s="2636" t="s">
        <v>3284</v>
      </c>
      <c r="AOB1" s="2636" t="s">
        <v>4229</v>
      </c>
      <c r="AOC1" s="2636" t="s">
        <v>3285</v>
      </c>
      <c r="AOD1" s="2636" t="s">
        <v>3286</v>
      </c>
      <c r="AOE1" s="2636" t="s">
        <v>3287</v>
      </c>
      <c r="AOF1" s="2636" t="s">
        <v>2958</v>
      </c>
      <c r="AOG1" s="2636" t="s">
        <v>2970</v>
      </c>
      <c r="AOH1" s="2636" t="s">
        <v>2971</v>
      </c>
      <c r="AOI1" s="2636" t="s">
        <v>2972</v>
      </c>
      <c r="AOJ1" s="2636" t="s">
        <v>2973</v>
      </c>
      <c r="AOK1" s="2636" t="s">
        <v>2974</v>
      </c>
      <c r="AOL1" s="2636" t="s">
        <v>2975</v>
      </c>
      <c r="AOM1" s="2636" t="s">
        <v>2976</v>
      </c>
      <c r="AON1" s="2636" t="s">
        <v>2977</v>
      </c>
      <c r="AOO1" s="2636" t="s">
        <v>2986</v>
      </c>
      <c r="AOP1" s="2636" t="s">
        <v>2987</v>
      </c>
      <c r="AOQ1" s="2636" t="s">
        <v>2988</v>
      </c>
      <c r="AOR1" s="2636" t="s">
        <v>2989</v>
      </c>
      <c r="AOS1" s="2636" t="s">
        <v>2990</v>
      </c>
      <c r="AOT1" s="2636" t="s">
        <v>2991</v>
      </c>
      <c r="AOU1" s="2636" t="s">
        <v>2992</v>
      </c>
      <c r="AOV1" s="2636" t="s">
        <v>2993</v>
      </c>
      <c r="AOW1" s="2636" t="s">
        <v>2994</v>
      </c>
      <c r="AOX1" s="2636" t="s">
        <v>2995</v>
      </c>
      <c r="AOY1" s="2636" t="s">
        <v>2996</v>
      </c>
      <c r="AOZ1" s="2636" t="s">
        <v>2997</v>
      </c>
      <c r="APA1" s="2636" t="s">
        <v>2998</v>
      </c>
      <c r="APB1" s="2636" t="s">
        <v>2999</v>
      </c>
      <c r="APC1" s="2636" t="s">
        <v>3000</v>
      </c>
      <c r="APD1" s="2636" t="s">
        <v>3001</v>
      </c>
      <c r="APE1" s="2636" t="s">
        <v>3002</v>
      </c>
      <c r="APF1" s="2636" t="s">
        <v>3003</v>
      </c>
      <c r="APG1" s="2636" t="s">
        <v>4085</v>
      </c>
      <c r="APH1" s="4579" t="s">
        <v>4364</v>
      </c>
      <c r="API1" s="4579" t="s">
        <v>4365</v>
      </c>
      <c r="APJ1" s="4579" t="s">
        <v>4366</v>
      </c>
      <c r="APK1" s="4579" t="s">
        <v>4332</v>
      </c>
      <c r="APL1" s="4579" t="s">
        <v>4333</v>
      </c>
      <c r="APM1" s="4579" t="s">
        <v>4334</v>
      </c>
      <c r="APN1" s="4579" t="s">
        <v>4335</v>
      </c>
      <c r="APO1" s="4579" t="s">
        <v>4336</v>
      </c>
      <c r="APP1" s="4579" t="s">
        <v>4337</v>
      </c>
      <c r="APQ1" s="4579" t="s">
        <v>4367</v>
      </c>
      <c r="APR1" s="4579" t="s">
        <v>4338</v>
      </c>
      <c r="APS1" s="4579" t="s">
        <v>4339</v>
      </c>
      <c r="APT1" s="4579" t="s">
        <v>4340</v>
      </c>
      <c r="APU1" s="4579" t="s">
        <v>4341</v>
      </c>
      <c r="APV1" s="4579" t="s">
        <v>4371</v>
      </c>
      <c r="APW1" s="4579" t="s">
        <v>4368</v>
      </c>
      <c r="APX1" s="4579" t="s">
        <v>4369</v>
      </c>
      <c r="APY1" s="4579" t="s">
        <v>4344</v>
      </c>
      <c r="APZ1" s="4579" t="s">
        <v>4345</v>
      </c>
      <c r="AQA1" s="4579" t="s">
        <v>4346</v>
      </c>
      <c r="AQB1" s="4579" t="s">
        <v>4347</v>
      </c>
      <c r="AQC1" s="4579" t="s">
        <v>4348</v>
      </c>
      <c r="AQD1" s="4579" t="s">
        <v>4349</v>
      </c>
      <c r="AQE1" s="4579" t="s">
        <v>4350</v>
      </c>
      <c r="AQF1" s="4579" t="s">
        <v>4351</v>
      </c>
      <c r="AQG1" s="4579" t="s">
        <v>4352</v>
      </c>
      <c r="AQH1" s="4579" t="s">
        <v>4353</v>
      </c>
      <c r="AQI1" s="4579" t="s">
        <v>4354</v>
      </c>
      <c r="AQJ1" s="4579" t="s">
        <v>4355</v>
      </c>
      <c r="AQK1" s="4579" t="s">
        <v>4356</v>
      </c>
      <c r="AQL1" s="4579" t="s">
        <v>4357</v>
      </c>
      <c r="AQM1" s="4579" t="s">
        <v>4358</v>
      </c>
      <c r="AQN1" s="4579" t="s">
        <v>4359</v>
      </c>
      <c r="AQO1" s="4579" t="s">
        <v>4360</v>
      </c>
      <c r="AQP1" s="4579" t="s">
        <v>4361</v>
      </c>
      <c r="AQQ1" s="4579" t="s">
        <v>4370</v>
      </c>
      <c r="AQR1" s="4580" t="s">
        <v>4362</v>
      </c>
      <c r="AQS1" s="4580" t="s">
        <v>4363</v>
      </c>
      <c r="AQT1" s="4579" t="s">
        <v>4342</v>
      </c>
      <c r="AQU1" s="4579" t="s">
        <v>4343</v>
      </c>
    </row>
    <row r="2" spans="1:1139" s="2194" customFormat="1" ht="20.25" customHeight="1">
      <c r="A2" s="2645" t="str">
        <f>TEXT('Muka Depan'!X20,"000000000000")</f>
        <v>000000000000</v>
      </c>
      <c r="B2" s="2645">
        <f>'Soalan 1'!S14</f>
        <v>0</v>
      </c>
      <c r="C2" s="2639">
        <f>'Soalan 1'!B16</f>
        <v>0</v>
      </c>
      <c r="D2" s="2638">
        <f>'Soalan 1'!AC22</f>
        <v>0</v>
      </c>
      <c r="E2" s="2640" t="str">
        <f>TEXT('Soalan 1'!E30,"00") &amp; "/" &amp; TEXT('Soalan 1'!H30,"00") &amp; "/" &amp; TEXT('Soalan 1'!L30,"0000")</f>
        <v>00/00/0000</v>
      </c>
      <c r="F2" s="2640" t="str">
        <f>TEXT('Soalan 1'!U30,"00") &amp; "/" &amp; TEXT('Soalan 1'!Z30,"00") &amp; "/" &amp; TEXT('Soalan 1'!AD30,"0000")</f>
        <v>00/00/0000</v>
      </c>
      <c r="G2" s="2639">
        <f>'Soalan 1'!B37</f>
        <v>0</v>
      </c>
      <c r="H2" s="2639">
        <f>'Soalan 1'!B43</f>
        <v>0</v>
      </c>
      <c r="I2" s="2638">
        <f>'Soalan 1'!AC46</f>
        <v>0</v>
      </c>
      <c r="J2" s="2693">
        <f>'Soalan 1'!I52</f>
        <v>0</v>
      </c>
      <c r="K2" s="2693">
        <f>'Soalan 1'!I56</f>
        <v>0</v>
      </c>
      <c r="L2" s="2638">
        <f>IF('Soalan 1'!C68&lt;&gt;"",1,IF('Soalan 1'!H68&lt;&gt;"",2,IF('Soalan 1'!H68&lt;&gt;"",3,0)))</f>
        <v>0</v>
      </c>
      <c r="M2" s="2641" t="str">
        <f>TEXT('Soalan 1'!I77,"00")</f>
        <v>00</v>
      </c>
      <c r="N2" s="2641" t="str">
        <f>TEXT('Soalan 1'!M77,"00")</f>
        <v>00</v>
      </c>
      <c r="O2" s="2641" t="str">
        <f>TEXT('Soalan 1'!R77,"000")</f>
        <v>000</v>
      </c>
      <c r="P2" s="2640" t="str">
        <f>TEXT('Soalan 1'!W77,"000") &amp; TEXT('Soalan 1'!AB77,"00")</f>
        <v>00000</v>
      </c>
      <c r="Q2" s="2638">
        <f>'Soalan 1'!AG77</f>
        <v>0</v>
      </c>
      <c r="R2" s="2639">
        <f>'Soalan 1'!B96</f>
        <v>0</v>
      </c>
      <c r="S2" s="2638">
        <f>'Soalan 1'!AB105</f>
        <v>0</v>
      </c>
      <c r="T2" s="2638">
        <f>'Soalan 1'!AB108</f>
        <v>0</v>
      </c>
      <c r="U2" s="2638">
        <f>'Soalan 1'!AB111</f>
        <v>0</v>
      </c>
      <c r="V2" s="2638">
        <f>'Soalan 1'!AC119</f>
        <v>0</v>
      </c>
      <c r="W2" s="2639">
        <f>'Soalan 1'!C125</f>
        <v>0</v>
      </c>
      <c r="X2" s="2638">
        <f>'Soalan 1'!AC127</f>
        <v>0</v>
      </c>
      <c r="Y2" s="2639">
        <f>'Soalan 1'!C133</f>
        <v>0</v>
      </c>
      <c r="Z2" s="2638">
        <f>'Soalan 1'!AC135</f>
        <v>0</v>
      </c>
      <c r="AA2" s="2638">
        <f>'Soalan 1'!J148</f>
        <v>0</v>
      </c>
      <c r="AB2" s="2638">
        <f>'Soalan 1'!J151</f>
        <v>0</v>
      </c>
      <c r="AC2" s="2638">
        <f>'Soalan 1'!AB148</f>
        <v>0</v>
      </c>
      <c r="AD2" s="2638">
        <f>'Soalan 1'!AB151</f>
        <v>0</v>
      </c>
      <c r="AE2" s="2638">
        <f>IF('Soalan 1'!C159&lt;&gt;"",1,IF('Soalan 1'!H159&lt;&gt;"",2,IF('Soalan 1'!H159&lt;&gt;"",3,0)))</f>
        <v>0</v>
      </c>
      <c r="AF2" s="2638">
        <f>IF('Soalan 1'!C180&lt;&gt;"",1,IF('Soalan 1'!H180&lt;&gt;"",2,IF('Soalan 1'!H180&lt;&gt;"",3,0)))</f>
        <v>0</v>
      </c>
      <c r="AG2" s="2638">
        <f>IF('Soalan 1'!C190&lt;&gt;"",1,IF('Soalan 1'!H190&lt;&gt;"",2,IF('Soalan 1'!H190&lt;&gt;"",3,0)))</f>
        <v>0</v>
      </c>
      <c r="AH2" s="2638">
        <f>IF('Soalan 1'!C200&lt;&gt;"",1,IF('Soalan 1'!H200&lt;&gt;"",2,IF('Soalan 1'!H200&lt;&gt;"",3,0)))</f>
        <v>0</v>
      </c>
      <c r="AI2" s="2639">
        <f>'Soalan 1'!C207</f>
        <v>0</v>
      </c>
      <c r="AJ2" s="2638">
        <f>'Soalan 1'!AB210</f>
        <v>0</v>
      </c>
      <c r="AK2" s="2639">
        <f>'Soalan 1'!C221</f>
        <v>0</v>
      </c>
      <c r="AL2" s="2638">
        <f>'Soalan 1'!AB224</f>
        <v>0</v>
      </c>
      <c r="AM2" s="2639">
        <f>'Soalan 1'!C231</f>
        <v>0</v>
      </c>
      <c r="AN2" s="2638">
        <f>'Soalan 1'!AB234</f>
        <v>0</v>
      </c>
      <c r="AO2" s="2638">
        <f>IF('Soalan 2'!AD10&lt;&gt;"",1,IF('Soalan 2'!AD13&lt;&gt;"",2,IF('Soalan 2'!AD16&lt;&gt;"",9,IF('Soalan 2'!AD19&lt;&gt;"",3,IF('Soalan 2'!AD22&lt;&gt;"",4,IF('Soalan 2'!AD25&lt;&gt;"",5,IF('Soalan 2'!AD28&lt;&gt;"",6,IF('Soalan 2'!AD31&lt;&gt;"",7,0))))))))</f>
        <v>0</v>
      </c>
      <c r="AP2" s="2638">
        <f>IF('Soalan 2'!E43&lt;&gt;"",1,IF('Soalan 2'!I43&lt;&gt;"",2,IF('Soalan 2'!I43&lt;&gt;"",3,0)))</f>
        <v>0</v>
      </c>
      <c r="AQ2" s="2638">
        <f>IF('Soalan 2'!E69&lt;&gt;"",1,IF('Soalan 2'!I69&lt;&gt;"",2,IF('Soalan 2'!I69&lt;&gt;"",3,0)))</f>
        <v>0</v>
      </c>
      <c r="AR2" s="2642">
        <f>'Soalan 3'!N12</f>
        <v>0</v>
      </c>
      <c r="AS2" s="2642">
        <f>'Soalan 3'!N14</f>
        <v>0</v>
      </c>
      <c r="AT2" s="2638">
        <f>'Soalan 3'!V49</f>
        <v>0</v>
      </c>
      <c r="AU2" s="2638">
        <f>'Soalan 3'!V51</f>
        <v>0</v>
      </c>
      <c r="AV2" s="2638">
        <f>'Soalan 3'!V54</f>
        <v>0</v>
      </c>
      <c r="AW2" s="2638">
        <f>'Soalan 3'!V59</f>
        <v>0</v>
      </c>
      <c r="AX2" s="2638">
        <f>'Soalan 3'!V61</f>
        <v>0</v>
      </c>
      <c r="AY2" s="2638">
        <f>'Soalan 3'!V64</f>
        <v>0</v>
      </c>
      <c r="AZ2" s="2638">
        <f>'Soalan 3'!V67</f>
        <v>0</v>
      </c>
      <c r="BA2" s="2638">
        <f>'Soalan 3'!U80</f>
        <v>0</v>
      </c>
      <c r="BB2" s="2639">
        <f>'Soalan 3'!C80</f>
        <v>0</v>
      </c>
      <c r="BC2" s="2642">
        <f>'Soalan 4'!M14</f>
        <v>0</v>
      </c>
      <c r="BD2" s="2642">
        <f>'Soalan 4'!M17</f>
        <v>0</v>
      </c>
      <c r="BE2" s="2642">
        <f>'Soalan 4'!M21</f>
        <v>0</v>
      </c>
      <c r="BF2" s="2642">
        <f>'Soalan 4'!M25</f>
        <v>0</v>
      </c>
      <c r="BG2" s="2642">
        <f>'Soalan 4'!M28</f>
        <v>0</v>
      </c>
      <c r="BH2" s="2642">
        <f>'Soalan 4'!M31</f>
        <v>0</v>
      </c>
      <c r="BI2" s="2642">
        <f>'Soalan 4'!M35</f>
        <v>0</v>
      </c>
      <c r="BJ2" s="2642">
        <f>'Soalan 4'!M39</f>
        <v>0</v>
      </c>
      <c r="BK2" s="2644">
        <f>'Soalan 4'!E39</f>
        <v>0</v>
      </c>
      <c r="BL2" s="2642">
        <f>'Soalan 4'!M43</f>
        <v>0</v>
      </c>
      <c r="BM2" s="2642">
        <f>'Soalan 4'!M47</f>
        <v>0</v>
      </c>
      <c r="BN2" s="2642">
        <f>'Soalan 4'!M49</f>
        <v>0</v>
      </c>
      <c r="BO2" s="2642">
        <f>'Soalan 4'!M52</f>
        <v>0</v>
      </c>
      <c r="BP2" s="2642">
        <f>'Soalan 4'!M56</f>
        <v>0</v>
      </c>
      <c r="BQ2" s="2642">
        <f>'Soalan 4'!M59</f>
        <v>0</v>
      </c>
      <c r="BR2" s="2642">
        <f>'Soalan 4'!M62</f>
        <v>0</v>
      </c>
      <c r="BS2" s="2642">
        <f>'Soalan 4'!M64</f>
        <v>0</v>
      </c>
      <c r="BT2" s="2642">
        <f>'Soalan 4'!M67</f>
        <v>0</v>
      </c>
      <c r="BU2" s="2644">
        <f>'Soalan 4'!D67</f>
        <v>0</v>
      </c>
      <c r="BV2" s="2642">
        <f>'Soalan 4'!M69</f>
        <v>0</v>
      </c>
      <c r="BW2" s="2642">
        <f>'Soalan 4'!U14</f>
        <v>0</v>
      </c>
      <c r="BX2" s="2642">
        <f>'Soalan 4'!U17</f>
        <v>0</v>
      </c>
      <c r="BY2" s="2642">
        <f>'Soalan 4'!U21</f>
        <v>0</v>
      </c>
      <c r="BZ2" s="2642">
        <f>'Soalan 4'!U25</f>
        <v>0</v>
      </c>
      <c r="CA2" s="2642">
        <f>'Soalan 4'!U28</f>
        <v>0</v>
      </c>
      <c r="CB2" s="2642">
        <f>'Soalan 4'!U31</f>
        <v>0</v>
      </c>
      <c r="CC2" s="2642">
        <f>'Soalan 4'!U35</f>
        <v>0</v>
      </c>
      <c r="CD2" s="2642">
        <f>'Soalan 4'!U39</f>
        <v>0</v>
      </c>
      <c r="CE2" s="2644">
        <f>'Soalan 4'!E39</f>
        <v>0</v>
      </c>
      <c r="CF2" s="2642">
        <f>'Soalan 4'!U43</f>
        <v>0</v>
      </c>
      <c r="CG2" s="2642">
        <f>'Soalan 4'!U47</f>
        <v>0</v>
      </c>
      <c r="CH2" s="2642">
        <f>'Soalan 4'!U49</f>
        <v>0</v>
      </c>
      <c r="CI2" s="2642">
        <f>'Soalan 4'!AD52</f>
        <v>0</v>
      </c>
      <c r="CJ2" s="2642">
        <f>'Soalan 4'!U56</f>
        <v>0</v>
      </c>
      <c r="CK2" s="2642">
        <f>'Soalan 4'!U59</f>
        <v>0</v>
      </c>
      <c r="CL2" s="2642">
        <f>'Soalan 4'!U62</f>
        <v>0</v>
      </c>
      <c r="CM2" s="2642">
        <f>'Soalan 4'!U64</f>
        <v>0</v>
      </c>
      <c r="CN2" s="2642">
        <f>'Soalan 4'!U67</f>
        <v>0</v>
      </c>
      <c r="CO2" s="2644">
        <f>'Soalan 4'!D67</f>
        <v>0</v>
      </c>
      <c r="CP2" s="2642">
        <f>'Soalan 4'!U69</f>
        <v>0</v>
      </c>
      <c r="CQ2" s="2642">
        <f>'Soalan 4'!AD17</f>
        <v>0</v>
      </c>
      <c r="CR2" s="2642">
        <f>'Soalan 4'!AD21</f>
        <v>0</v>
      </c>
      <c r="CS2" s="2642">
        <f>'Soalan 4'!AD25</f>
        <v>0</v>
      </c>
      <c r="CT2" s="2642">
        <f>'Soalan 4'!AD31</f>
        <v>0</v>
      </c>
      <c r="CU2" s="2642">
        <f>'Soalan 4'!AD35</f>
        <v>0</v>
      </c>
      <c r="CV2" s="2642">
        <f>'Soalan 4'!AD39</f>
        <v>0</v>
      </c>
      <c r="CW2" s="2644">
        <f>'Soalan 4'!E39</f>
        <v>0</v>
      </c>
      <c r="CX2" s="2642">
        <f>'Soalan 4'!AD43</f>
        <v>0</v>
      </c>
      <c r="CY2" s="2642">
        <f>'Soalan 4'!AD49</f>
        <v>0</v>
      </c>
      <c r="CZ2" s="2642">
        <f>'Soalan 4'!AD52</f>
        <v>0</v>
      </c>
      <c r="DA2" s="2642">
        <f>'Soalan 4'!AD56</f>
        <v>0</v>
      </c>
      <c r="DB2" s="2642">
        <f>'Soalan 4'!AD67</f>
        <v>0</v>
      </c>
      <c r="DC2" s="2644">
        <f>'Soalan 4'!D67</f>
        <v>0</v>
      </c>
      <c r="DD2" s="2642">
        <f>'Soalan 4'!AD69</f>
        <v>0</v>
      </c>
      <c r="DE2" s="2642">
        <f>'Soalan 4'!AM17</f>
        <v>0</v>
      </c>
      <c r="DF2" s="2642">
        <f>'Soalan 4'!AM21</f>
        <v>0</v>
      </c>
      <c r="DG2" s="2642">
        <f>'Soalan 4'!AM25</f>
        <v>0</v>
      </c>
      <c r="DH2" s="2642">
        <f>'Soalan 4'!AM28</f>
        <v>0</v>
      </c>
      <c r="DI2" s="2642">
        <f>'Soalan 4'!AM43</f>
        <v>0</v>
      </c>
      <c r="DJ2" s="2642">
        <f>'Soalan 4'!AM47</f>
        <v>0</v>
      </c>
      <c r="DK2" s="2642">
        <f>'Soalan 4'!AM49</f>
        <v>0</v>
      </c>
      <c r="DL2" s="2642">
        <f>'Soalan 4'!AM52</f>
        <v>0</v>
      </c>
      <c r="DM2" s="2642">
        <f>'Soalan 4'!AM56</f>
        <v>0</v>
      </c>
      <c r="DN2" s="2642">
        <f>'Soalan 4'!AM59</f>
        <v>0</v>
      </c>
      <c r="DO2" s="2642">
        <f>'Soalan 4'!AM62</f>
        <v>0</v>
      </c>
      <c r="DP2" s="2642">
        <f>'Soalan 4'!AM64</f>
        <v>0</v>
      </c>
      <c r="DQ2" s="2642">
        <f>'Soalan 4'!AM67</f>
        <v>0</v>
      </c>
      <c r="DR2" s="2644">
        <f>'Soalan 4'!D67</f>
        <v>0</v>
      </c>
      <c r="DS2" s="2642">
        <f>'Soalan 4'!AM69</f>
        <v>0</v>
      </c>
      <c r="DT2" s="2642">
        <f>'Soalan 4'!AV14</f>
        <v>0</v>
      </c>
      <c r="DU2" s="2642">
        <f>'Soalan 4'!AV17</f>
        <v>0</v>
      </c>
      <c r="DV2" s="2642">
        <f>'Soalan 4'!AV21</f>
        <v>0</v>
      </c>
      <c r="DW2" s="2642">
        <f>'Soalan 4'!AV25</f>
        <v>0</v>
      </c>
      <c r="DX2" s="2642">
        <f>'Soalan 4'!AV28</f>
        <v>0</v>
      </c>
      <c r="DY2" s="2642">
        <f>'Soalan 4'!AV31</f>
        <v>0</v>
      </c>
      <c r="DZ2" s="2642">
        <f>'Soalan 4'!AV35</f>
        <v>0</v>
      </c>
      <c r="EA2" s="2642">
        <f>'Soalan 4'!AV39</f>
        <v>0</v>
      </c>
      <c r="EB2" s="2644">
        <f>'Soalan 4'!E39</f>
        <v>0</v>
      </c>
      <c r="EC2" s="2642">
        <f>'Soalan 4'!AV43</f>
        <v>0</v>
      </c>
      <c r="ED2" s="2642">
        <f>'Soalan 4'!AV47</f>
        <v>0</v>
      </c>
      <c r="EE2" s="2642">
        <f>'Soalan 4'!AV49</f>
        <v>0</v>
      </c>
      <c r="EF2" s="2642">
        <f>'Soalan 4'!AV52</f>
        <v>0</v>
      </c>
      <c r="EG2" s="2642">
        <f>'Soalan 4'!AV56</f>
        <v>0</v>
      </c>
      <c r="EH2" s="2642">
        <f>'Soalan 4'!AV59</f>
        <v>0</v>
      </c>
      <c r="EI2" s="2642">
        <f>'Soalan 4'!AV62</f>
        <v>0</v>
      </c>
      <c r="EJ2" s="2642">
        <f>'Soalan 4'!AV64</f>
        <v>0</v>
      </c>
      <c r="EK2" s="2642">
        <f>'Soalan 4'!AV67</f>
        <v>0</v>
      </c>
      <c r="EL2" s="2644">
        <f>'Soalan 4'!D67</f>
        <v>0</v>
      </c>
      <c r="EM2" s="2642">
        <f>'Soalan 4'!AV69</f>
        <v>0</v>
      </c>
      <c r="EN2" s="2642">
        <f>'Soalan 4'!BE14</f>
        <v>0</v>
      </c>
      <c r="EO2" s="2642">
        <f>'Soalan 4'!BE17</f>
        <v>0</v>
      </c>
      <c r="EP2" s="2642">
        <f>'Soalan 4'!BE21</f>
        <v>0</v>
      </c>
      <c r="EQ2" s="2642">
        <f>'Soalan 4'!BE25</f>
        <v>0</v>
      </c>
      <c r="ER2" s="2642">
        <f>'Soalan 4'!BE28</f>
        <v>0</v>
      </c>
      <c r="ES2" s="2642">
        <f>'Soalan 4'!BE31</f>
        <v>0</v>
      </c>
      <c r="ET2" s="2642">
        <f>'Soalan 4'!BE35</f>
        <v>0</v>
      </c>
      <c r="EU2" s="2642">
        <f>'Soalan 4'!BE39</f>
        <v>0</v>
      </c>
      <c r="EV2" s="2644">
        <f>'Soalan 4'!E39</f>
        <v>0</v>
      </c>
      <c r="EW2" s="2642">
        <f>'Soalan 4'!BE43</f>
        <v>0</v>
      </c>
      <c r="EX2" s="2642">
        <f>'Soalan 4'!BE47</f>
        <v>0</v>
      </c>
      <c r="EY2" s="2642">
        <f>'Soalan 4'!BE49</f>
        <v>0</v>
      </c>
      <c r="EZ2" s="2642">
        <f>'Soalan 4'!BE52</f>
        <v>0</v>
      </c>
      <c r="FA2" s="2642">
        <f>'Soalan 4'!BE56</f>
        <v>0</v>
      </c>
      <c r="FB2" s="2642">
        <f>'Soalan 4'!BE59</f>
        <v>0</v>
      </c>
      <c r="FC2" s="2642">
        <f>'Soalan 4'!BE62</f>
        <v>0</v>
      </c>
      <c r="FD2" s="2642">
        <f>'Soalan 4'!BE64</f>
        <v>0</v>
      </c>
      <c r="FE2" s="2642">
        <f>'Soalan 4'!BE67</f>
        <v>0</v>
      </c>
      <c r="FF2" s="2644">
        <f>'Soalan 4'!D67</f>
        <v>0</v>
      </c>
      <c r="FG2" s="2642">
        <f>'Soalan 4'!BE69</f>
        <v>0</v>
      </c>
      <c r="FH2" s="2711"/>
      <c r="FI2" s="2642">
        <f>'Soalan 4'!BN17</f>
        <v>0</v>
      </c>
      <c r="FJ2" s="2642">
        <f>'Soalan 4'!BN21</f>
        <v>0</v>
      </c>
      <c r="FK2" s="2642">
        <f>'Soalan 4'!BN25</f>
        <v>0</v>
      </c>
      <c r="FL2" s="2642">
        <f>'Soalan 4'!BN28</f>
        <v>0</v>
      </c>
      <c r="FM2" s="2642">
        <f>'Soalan 4'!BN31</f>
        <v>0</v>
      </c>
      <c r="FN2" s="2642">
        <f>'Soalan 4'!BN35</f>
        <v>0</v>
      </c>
      <c r="FO2" s="2642">
        <f>'Soalan 4'!BN39</f>
        <v>0</v>
      </c>
      <c r="FP2" s="2644">
        <f>'Soalan 4'!E39</f>
        <v>0</v>
      </c>
      <c r="FQ2" s="2642">
        <f>'Soalan 4'!BN43</f>
        <v>0</v>
      </c>
      <c r="FR2" s="2642">
        <f>'Soalan 4'!BN47</f>
        <v>0</v>
      </c>
      <c r="FS2" s="2642">
        <f>'Soalan 4'!BN49</f>
        <v>0</v>
      </c>
      <c r="FT2" s="2642">
        <f>'Soalan 4'!BN52</f>
        <v>0</v>
      </c>
      <c r="FU2" s="2642">
        <f>'Soalan 4'!BN56</f>
        <v>0</v>
      </c>
      <c r="FV2" s="2642">
        <f>'Soalan 4'!BN59</f>
        <v>0</v>
      </c>
      <c r="FW2" s="2642">
        <f>'Soalan 4'!BN62</f>
        <v>0</v>
      </c>
      <c r="FX2" s="2642">
        <f>'Soalan 4'!BN67</f>
        <v>0</v>
      </c>
      <c r="FY2" s="2644">
        <f>'Soalan 4'!D67</f>
        <v>0</v>
      </c>
      <c r="FZ2" s="2642">
        <f>'Soalan 4'!BN69</f>
        <v>0</v>
      </c>
      <c r="GA2" s="2642">
        <f>'Soalan 4'!BV14</f>
        <v>0</v>
      </c>
      <c r="GB2" s="2642">
        <f>'Soalan 4'!BV17</f>
        <v>0</v>
      </c>
      <c r="GC2" s="2642">
        <f>'Soalan 4'!BV21</f>
        <v>0</v>
      </c>
      <c r="GD2" s="2642">
        <f>'Soalan 4'!BV25</f>
        <v>0</v>
      </c>
      <c r="GE2" s="2642">
        <f>'Soalan 4'!BV28</f>
        <v>0</v>
      </c>
      <c r="GF2" s="2642">
        <f>'Soalan 4'!BV31</f>
        <v>0</v>
      </c>
      <c r="GG2" s="2642">
        <f>'Soalan 4'!BV35</f>
        <v>0</v>
      </c>
      <c r="GH2" s="2642">
        <f>'Soalan 4'!BV39</f>
        <v>0</v>
      </c>
      <c r="GI2" s="2644">
        <f>'Soalan 4'!E39</f>
        <v>0</v>
      </c>
      <c r="GJ2" s="2642">
        <f>'Soalan 4'!BV43</f>
        <v>0</v>
      </c>
      <c r="GK2" s="2642">
        <f>'Soalan 4'!BV47</f>
        <v>0</v>
      </c>
      <c r="GL2" s="2642">
        <f>'Soalan 4'!BV49</f>
        <v>0</v>
      </c>
      <c r="GM2" s="2642">
        <f>'Soalan 4'!BV52</f>
        <v>0</v>
      </c>
      <c r="GN2" s="2642">
        <f>'Soalan 4'!BV56</f>
        <v>0</v>
      </c>
      <c r="GO2" s="2642">
        <f>'Soalan 4'!BV59</f>
        <v>0</v>
      </c>
      <c r="GP2" s="2642">
        <f>'Soalan 4'!BV62</f>
        <v>0</v>
      </c>
      <c r="GQ2" s="2642">
        <f>'Soalan 4'!BV64</f>
        <v>0</v>
      </c>
      <c r="GR2" s="2642">
        <f>'Soalan 4'!BV67</f>
        <v>0</v>
      </c>
      <c r="GS2" s="2644">
        <f>'Soalan 4'!D67</f>
        <v>0</v>
      </c>
      <c r="GT2" s="2642">
        <f>'Soalan 4'!BV69</f>
        <v>0</v>
      </c>
      <c r="GU2" s="2642">
        <f>'Soalan 4'!U73</f>
        <v>0</v>
      </c>
      <c r="GV2" s="2642">
        <f>'Soalan 4'!AD73</f>
        <v>0</v>
      </c>
      <c r="GW2" s="2642">
        <f>'Soalan 4'!AM73</f>
        <v>0</v>
      </c>
      <c r="GX2" s="2642">
        <f>'Soalan 4'!BE73</f>
        <v>0</v>
      </c>
      <c r="GY2" s="2642">
        <f>'Soalan 4'!BN73</f>
        <v>0</v>
      </c>
      <c r="GZ2" s="2642">
        <f>'Soalan 4'!BV73</f>
        <v>0</v>
      </c>
      <c r="HA2" s="2642">
        <f>'Soalan 5A'!K17</f>
        <v>0</v>
      </c>
      <c r="HB2" s="2642">
        <f>'Soalan 5A'!K21</f>
        <v>0</v>
      </c>
      <c r="HC2" s="2642">
        <f>'Soalan 5A'!K25</f>
        <v>0</v>
      </c>
      <c r="HD2" s="2642">
        <f>'Soalan 5A'!K30</f>
        <v>0</v>
      </c>
      <c r="HE2" s="2642">
        <f>'Soalan 5A'!K34</f>
        <v>0</v>
      </c>
      <c r="HF2" s="2642">
        <f>'Soalan 5A'!K38</f>
        <v>0</v>
      </c>
      <c r="HG2" s="2642">
        <f>'Soalan 5A'!K42</f>
        <v>0</v>
      </c>
      <c r="HH2" s="2642">
        <f>'Soalan 5A'!K46</f>
        <v>0</v>
      </c>
      <c r="HI2" s="2642">
        <f>'Soalan 5A'!K50</f>
        <v>0</v>
      </c>
      <c r="HJ2" s="2642">
        <f>'Soalan 5A'!K54</f>
        <v>0</v>
      </c>
      <c r="HK2" s="2642">
        <f>'Soalan 5A'!K58</f>
        <v>0</v>
      </c>
      <c r="HL2" s="2642">
        <f>'Soalan 5A'!K62</f>
        <v>0</v>
      </c>
      <c r="HM2" s="2642">
        <f>'Soalan 5A'!K65</f>
        <v>0</v>
      </c>
      <c r="HN2" s="2642">
        <f>'Soalan 5A'!K68</f>
        <v>0</v>
      </c>
      <c r="HO2" s="2642">
        <f>'Soalan 5A'!K71</f>
        <v>0</v>
      </c>
      <c r="HP2" s="2642">
        <f>'Soalan 5A'!O17</f>
        <v>0</v>
      </c>
      <c r="HQ2" s="2642">
        <f>'Soalan 5A'!O21</f>
        <v>0</v>
      </c>
      <c r="HR2" s="2642">
        <f>'Soalan 5A'!O25</f>
        <v>0</v>
      </c>
      <c r="HS2" s="2642">
        <f>'Soalan 5A'!O30</f>
        <v>0</v>
      </c>
      <c r="HT2" s="2642">
        <f>'Soalan 5A'!O34</f>
        <v>0</v>
      </c>
      <c r="HU2" s="2642">
        <f>'Soalan 5A'!O38</f>
        <v>0</v>
      </c>
      <c r="HV2" s="2642">
        <f>'Soalan 5A'!O42</f>
        <v>0</v>
      </c>
      <c r="HW2" s="2642">
        <f>'Soalan 5A'!O46</f>
        <v>0</v>
      </c>
      <c r="HX2" s="2642">
        <f>'Soalan 5A'!O50</f>
        <v>0</v>
      </c>
      <c r="HY2" s="2642">
        <f>'Soalan 5A'!O54</f>
        <v>0</v>
      </c>
      <c r="HZ2" s="2642">
        <f>'Soalan 5A'!O58</f>
        <v>0</v>
      </c>
      <c r="IA2" s="2642">
        <f>'Soalan 5A'!O62</f>
        <v>0</v>
      </c>
      <c r="IB2" s="2642">
        <f>'Soalan 5A'!O65</f>
        <v>0</v>
      </c>
      <c r="IC2" s="2642">
        <f>'Soalan 5A'!O68</f>
        <v>0</v>
      </c>
      <c r="ID2" s="2642">
        <f>'Soalan 5A'!O71</f>
        <v>0</v>
      </c>
      <c r="IE2" s="2642">
        <f>'Soalan 5A'!S17</f>
        <v>0</v>
      </c>
      <c r="IF2" s="2642">
        <f>'Soalan 5A'!S21</f>
        <v>0</v>
      </c>
      <c r="IG2" s="2642">
        <f>'Soalan 5A'!S25</f>
        <v>0</v>
      </c>
      <c r="IH2" s="2642">
        <f>'Soalan 5A'!S30</f>
        <v>0</v>
      </c>
      <c r="II2" s="2642">
        <f>'Soalan 5A'!S34</f>
        <v>0</v>
      </c>
      <c r="IJ2" s="2642">
        <f>'Soalan 5A'!S38</f>
        <v>0</v>
      </c>
      <c r="IK2" s="2642">
        <f>'Soalan 5A'!S42</f>
        <v>0</v>
      </c>
      <c r="IL2" s="2642">
        <f>'Soalan 5A'!S46</f>
        <v>0</v>
      </c>
      <c r="IM2" s="2642">
        <f>'Soalan 5A'!S50</f>
        <v>0</v>
      </c>
      <c r="IN2" s="2642">
        <f>'Soalan 5A'!S54</f>
        <v>0</v>
      </c>
      <c r="IO2" s="2642">
        <f>'Soalan 5A'!S58</f>
        <v>0</v>
      </c>
      <c r="IP2" s="2642">
        <f>'Soalan 5A'!S62</f>
        <v>0</v>
      </c>
      <c r="IQ2" s="2642">
        <f>'Soalan 5A'!S65</f>
        <v>0</v>
      </c>
      <c r="IR2" s="2642">
        <f>'Soalan 5A'!S68</f>
        <v>0</v>
      </c>
      <c r="IS2" s="2642">
        <f>'Soalan 5A'!S71</f>
        <v>0</v>
      </c>
      <c r="IT2" s="2642">
        <f>'Soalan 5A'!W25</f>
        <v>0</v>
      </c>
      <c r="IU2" s="2642">
        <f>'Soalan 5A'!W30</f>
        <v>0</v>
      </c>
      <c r="IV2" s="2642">
        <f>'Soalan 5A'!W34</f>
        <v>0</v>
      </c>
      <c r="IW2" s="2642">
        <f>'Soalan 5A'!W38</f>
        <v>0</v>
      </c>
      <c r="IX2" s="2642">
        <f>'Soalan 5A'!W42</f>
        <v>0</v>
      </c>
      <c r="IY2" s="2642">
        <f>'Soalan 5A'!W46</f>
        <v>0</v>
      </c>
      <c r="IZ2" s="2642">
        <f>'Soalan 5A'!W50</f>
        <v>0</v>
      </c>
      <c r="JA2" s="2642">
        <f>'Soalan 5A'!W54</f>
        <v>0</v>
      </c>
      <c r="JB2" s="2642">
        <f>'Soalan 5A'!W58</f>
        <v>0</v>
      </c>
      <c r="JC2" s="2642">
        <f>'Soalan 5A'!W62</f>
        <v>0</v>
      </c>
      <c r="JD2" s="2642">
        <f>'Soalan 5A'!W65</f>
        <v>0</v>
      </c>
      <c r="JE2" s="2642">
        <f>'Soalan 5A'!W71</f>
        <v>0</v>
      </c>
      <c r="JF2" s="2642">
        <f>'Soalan 5A'!AD25</f>
        <v>0</v>
      </c>
      <c r="JG2" s="2642">
        <f>'Soalan 5A'!AD30</f>
        <v>0</v>
      </c>
      <c r="JH2" s="2642">
        <f>'Soalan 5A'!AD34</f>
        <v>0</v>
      </c>
      <c r="JI2" s="2642">
        <f>'Soalan 5A'!AD38</f>
        <v>0</v>
      </c>
      <c r="JJ2" s="2642">
        <f>'Soalan 5A'!AD42</f>
        <v>0</v>
      </c>
      <c r="JK2" s="2642">
        <f>'Soalan 5A'!AD46</f>
        <v>0</v>
      </c>
      <c r="JL2" s="2642">
        <f>'Soalan 5A'!AD50</f>
        <v>0</v>
      </c>
      <c r="JM2" s="2642">
        <f>'Soalan 5A'!AD54</f>
        <v>0</v>
      </c>
      <c r="JN2" s="2642">
        <f>'Soalan 5A'!AD58</f>
        <v>0</v>
      </c>
      <c r="JO2" s="2642">
        <f>'Soalan 5A'!AD62</f>
        <v>0</v>
      </c>
      <c r="JP2" s="2642">
        <f>'Soalan 5A'!AD65</f>
        <v>0</v>
      </c>
      <c r="JQ2" s="2642">
        <f>'Soalan 5A'!AD68</f>
        <v>0</v>
      </c>
      <c r="JR2" s="2642">
        <f>'Soalan 5A'!AD71</f>
        <v>0</v>
      </c>
      <c r="JS2" s="2642">
        <f>'Soalan 5A'!AH25</f>
        <v>0</v>
      </c>
      <c r="JT2" s="2642">
        <f>'Soalan 5A'!AH30</f>
        <v>0</v>
      </c>
      <c r="JU2" s="2642">
        <f>'Soalan 5A'!AH34</f>
        <v>0</v>
      </c>
      <c r="JV2" s="2642">
        <f>'Soalan 5A'!AH38</f>
        <v>0</v>
      </c>
      <c r="JW2" s="2642">
        <f>'Soalan 5A'!AH42</f>
        <v>0</v>
      </c>
      <c r="JX2" s="2642">
        <f>'Soalan 5A'!AH46</f>
        <v>0</v>
      </c>
      <c r="JY2" s="2642">
        <f>'Soalan 5A'!AH50</f>
        <v>0</v>
      </c>
      <c r="JZ2" s="2642">
        <f>'Soalan 5A'!AH54</f>
        <v>0</v>
      </c>
      <c r="KA2" s="2642">
        <f>'Soalan 5A'!AH58</f>
        <v>0</v>
      </c>
      <c r="KB2" s="2642">
        <f>'Soalan 5A'!AH62</f>
        <v>0</v>
      </c>
      <c r="KC2" s="2642">
        <f>'Soalan 5A'!AH65</f>
        <v>0</v>
      </c>
      <c r="KD2" s="2642">
        <f>'Soalan 5A'!AH68</f>
        <v>0</v>
      </c>
      <c r="KE2" s="2642">
        <f>'Soalan 5A'!AH71</f>
        <v>0</v>
      </c>
      <c r="KF2" s="2642">
        <f>'Soalan 5A'!AL25</f>
        <v>0</v>
      </c>
      <c r="KG2" s="2642">
        <f>'Soalan 5A'!AL30</f>
        <v>0</v>
      </c>
      <c r="KH2" s="2642">
        <f>'Soalan 5A'!AL34</f>
        <v>0</v>
      </c>
      <c r="KI2" s="2642">
        <f>'Soalan 5A'!AL38</f>
        <v>0</v>
      </c>
      <c r="KJ2" s="2642">
        <f>'Soalan 5A'!AL42</f>
        <v>0</v>
      </c>
      <c r="KK2" s="2642">
        <f>'Soalan 5A'!AL46</f>
        <v>0</v>
      </c>
      <c r="KL2" s="2642">
        <f>'Soalan 5A'!AL50</f>
        <v>0</v>
      </c>
      <c r="KM2" s="2642">
        <f>'Soalan 5A'!AL54</f>
        <v>0</v>
      </c>
      <c r="KN2" s="2642">
        <f>'Soalan 5A'!AL58</f>
        <v>0</v>
      </c>
      <c r="KO2" s="2642">
        <f>'Soalan 5A'!AL62</f>
        <v>0</v>
      </c>
      <c r="KP2" s="2642">
        <f>'Soalan 5A'!AL65</f>
        <v>0</v>
      </c>
      <c r="KQ2" s="2642">
        <f>'Soalan 5A'!AL68</f>
        <v>0</v>
      </c>
      <c r="KR2" s="2642">
        <f>'Soalan 5A'!AL71</f>
        <v>0</v>
      </c>
      <c r="KS2" s="2642">
        <f>'Soalan 5B'!K17</f>
        <v>0</v>
      </c>
      <c r="KT2" s="2642">
        <f>'Soalan 5B'!K21</f>
        <v>0</v>
      </c>
      <c r="KU2" s="2642">
        <f>'Soalan 5B'!K25</f>
        <v>0</v>
      </c>
      <c r="KV2" s="2642">
        <f>'Soalan 5B'!K30</f>
        <v>0</v>
      </c>
      <c r="KW2" s="2642">
        <f>'Soalan 5B'!K34</f>
        <v>0</v>
      </c>
      <c r="KX2" s="2642">
        <f>'Soalan 5B'!K38</f>
        <v>0</v>
      </c>
      <c r="KY2" s="2642">
        <f>'Soalan 5B'!K42</f>
        <v>0</v>
      </c>
      <c r="KZ2" s="2642">
        <f>'Soalan 5B'!K46</f>
        <v>0</v>
      </c>
      <c r="LA2" s="2642">
        <f>'Soalan 5B'!K50</f>
        <v>0</v>
      </c>
      <c r="LB2" s="2642">
        <f>'Soalan 5B'!K54</f>
        <v>0</v>
      </c>
      <c r="LC2" s="2642">
        <f>'Soalan 5B'!K58</f>
        <v>0</v>
      </c>
      <c r="LD2" s="2642">
        <f>'Soalan 5B'!K62</f>
        <v>0</v>
      </c>
      <c r="LE2" s="2642">
        <f>'Soalan 5B'!K65</f>
        <v>0</v>
      </c>
      <c r="LF2" s="2642">
        <f>'Soalan 5B'!K68</f>
        <v>0</v>
      </c>
      <c r="LG2" s="2642">
        <f>'Soalan 5B'!K71</f>
        <v>0</v>
      </c>
      <c r="LH2" s="2642">
        <f>'Soalan 5B'!O17</f>
        <v>0</v>
      </c>
      <c r="LI2" s="2642">
        <f>'Soalan 5B'!O21</f>
        <v>0</v>
      </c>
      <c r="LJ2" s="2642">
        <f>'Soalan 5B'!O25</f>
        <v>0</v>
      </c>
      <c r="LK2" s="2642">
        <f>'Soalan 5B'!O30</f>
        <v>0</v>
      </c>
      <c r="LL2" s="2642">
        <f>'Soalan 5B'!O34</f>
        <v>0</v>
      </c>
      <c r="LM2" s="2642">
        <f>'Soalan 5B'!O38</f>
        <v>0</v>
      </c>
      <c r="LN2" s="2642">
        <f>'Soalan 5B'!O42</f>
        <v>0</v>
      </c>
      <c r="LO2" s="2642">
        <f>'Soalan 5B'!O46</f>
        <v>0</v>
      </c>
      <c r="LP2" s="2642">
        <f>'Soalan 5B'!O50</f>
        <v>0</v>
      </c>
      <c r="LQ2" s="2642">
        <f>'Soalan 5B'!O54</f>
        <v>0</v>
      </c>
      <c r="LR2" s="2642">
        <f>'Soalan 5B'!O58</f>
        <v>0</v>
      </c>
      <c r="LS2" s="2642">
        <f>'Soalan 5B'!O62</f>
        <v>0</v>
      </c>
      <c r="LT2" s="2642">
        <f>'Soalan 5B'!O65</f>
        <v>0</v>
      </c>
      <c r="LU2" s="2642">
        <f>'Soalan 5B'!O68</f>
        <v>0</v>
      </c>
      <c r="LV2" s="2642">
        <f>'Soalan 5B'!O71</f>
        <v>0</v>
      </c>
      <c r="LW2" s="2642">
        <f>'Soalan 5B'!S17</f>
        <v>0</v>
      </c>
      <c r="LX2" s="2642">
        <f>'Soalan 5B'!S21</f>
        <v>0</v>
      </c>
      <c r="LY2" s="2642">
        <f>'Soalan 5B'!S25</f>
        <v>0</v>
      </c>
      <c r="LZ2" s="2642">
        <f>'Soalan 5B'!S30</f>
        <v>0</v>
      </c>
      <c r="MA2" s="2642">
        <f>'Soalan 5B'!S34</f>
        <v>0</v>
      </c>
      <c r="MB2" s="2642">
        <f>'Soalan 5B'!S38</f>
        <v>0</v>
      </c>
      <c r="MC2" s="2642">
        <f>'Soalan 5B'!S42</f>
        <v>0</v>
      </c>
      <c r="MD2" s="2642">
        <f>'Soalan 5B'!S46</f>
        <v>0</v>
      </c>
      <c r="ME2" s="2642">
        <f>'Soalan 5B'!S50</f>
        <v>0</v>
      </c>
      <c r="MF2" s="2642">
        <f>'Soalan 5B'!S54</f>
        <v>0</v>
      </c>
      <c r="MG2" s="2642">
        <f>'Soalan 5B'!S58</f>
        <v>0</v>
      </c>
      <c r="MH2" s="2642">
        <f>'Soalan 5B'!S62</f>
        <v>0</v>
      </c>
      <c r="MI2" s="2642">
        <f>'Soalan 5B'!S65</f>
        <v>0</v>
      </c>
      <c r="MJ2" s="2642">
        <f>'Soalan 5B'!S68</f>
        <v>0</v>
      </c>
      <c r="MK2" s="2642">
        <f>'Soalan 5B'!S71</f>
        <v>0</v>
      </c>
      <c r="ML2" s="2642">
        <f>'Soalan 5B'!W25</f>
        <v>0</v>
      </c>
      <c r="MM2" s="2642">
        <f>'Soalan 5B'!W30</f>
        <v>0</v>
      </c>
      <c r="MN2" s="2642">
        <f>'Soalan 5B'!W34</f>
        <v>0</v>
      </c>
      <c r="MO2" s="2642">
        <f>'Soalan 5B'!W38</f>
        <v>0</v>
      </c>
      <c r="MP2" s="2642">
        <f>'Soalan 5B'!W42</f>
        <v>0</v>
      </c>
      <c r="MQ2" s="2642">
        <f>'Soalan 5B'!W46</f>
        <v>0</v>
      </c>
      <c r="MR2" s="2642">
        <f>'Soalan 5B'!W50</f>
        <v>0</v>
      </c>
      <c r="MS2" s="2642">
        <f>'Soalan 5B'!W54</f>
        <v>0</v>
      </c>
      <c r="MT2" s="2642">
        <f>'Soalan 5B'!W58</f>
        <v>0</v>
      </c>
      <c r="MU2" s="2642">
        <f>'Soalan 5B'!W62</f>
        <v>0</v>
      </c>
      <c r="MV2" s="2642">
        <f>'Soalan 5B'!W65</f>
        <v>0</v>
      </c>
      <c r="MW2" s="2642">
        <f>'Soalan 5B'!W71</f>
        <v>0</v>
      </c>
      <c r="MX2" s="2642">
        <f>'Soalan 5B'!AD25</f>
        <v>0</v>
      </c>
      <c r="MY2" s="2642">
        <f>'Soalan 5B'!AD30</f>
        <v>0</v>
      </c>
      <c r="MZ2" s="2642">
        <f>'Soalan 5B'!AD34</f>
        <v>0</v>
      </c>
      <c r="NA2" s="2642">
        <f>'Soalan 5B'!AD38</f>
        <v>0</v>
      </c>
      <c r="NB2" s="2642">
        <f>'Soalan 5B'!AD42</f>
        <v>0</v>
      </c>
      <c r="NC2" s="2642">
        <f>'Soalan 5B'!AD46</f>
        <v>0</v>
      </c>
      <c r="ND2" s="2642">
        <f>'Soalan 5B'!AD50</f>
        <v>0</v>
      </c>
      <c r="NE2" s="2642">
        <f>'Soalan 5B'!AD54</f>
        <v>0</v>
      </c>
      <c r="NF2" s="2642">
        <f>'Soalan 5B'!AD58</f>
        <v>0</v>
      </c>
      <c r="NG2" s="2642">
        <f>'Soalan 5B'!AD62</f>
        <v>0</v>
      </c>
      <c r="NH2" s="2642">
        <f>'Soalan 5B'!AD65</f>
        <v>0</v>
      </c>
      <c r="NI2" s="2642">
        <f>'Soalan 5B'!AD68</f>
        <v>0</v>
      </c>
      <c r="NJ2" s="2642">
        <f>'Soalan 5B'!AD71</f>
        <v>0</v>
      </c>
      <c r="NK2" s="2642">
        <f>'Soalan 5B'!AH25</f>
        <v>0</v>
      </c>
      <c r="NL2" s="2642">
        <f>'Soalan 5B'!AH30</f>
        <v>0</v>
      </c>
      <c r="NM2" s="2642">
        <f>'Soalan 5B'!AH34</f>
        <v>0</v>
      </c>
      <c r="NN2" s="2642">
        <f>'Soalan 5B'!AH38</f>
        <v>0</v>
      </c>
      <c r="NO2" s="2642">
        <f>'Soalan 5B'!AH42</f>
        <v>0</v>
      </c>
      <c r="NP2" s="2642">
        <f>'Soalan 5B'!AH46</f>
        <v>0</v>
      </c>
      <c r="NQ2" s="2642">
        <f>'Soalan 5B'!AH50</f>
        <v>0</v>
      </c>
      <c r="NR2" s="2642">
        <f>'Soalan 5B'!AH54</f>
        <v>0</v>
      </c>
      <c r="NS2" s="2642">
        <f>'Soalan 5B'!AH58</f>
        <v>0</v>
      </c>
      <c r="NT2" s="2642">
        <f>'Soalan 5B'!AH62</f>
        <v>0</v>
      </c>
      <c r="NU2" s="2642">
        <f>'Soalan 5B'!AH65</f>
        <v>0</v>
      </c>
      <c r="NV2" s="2642">
        <f>'Soalan 5B'!AH68</f>
        <v>0</v>
      </c>
      <c r="NW2" s="2642">
        <f>'Soalan 5B'!AH71</f>
        <v>0</v>
      </c>
      <c r="NX2" s="2642">
        <f>'Soalan 5B'!AL25</f>
        <v>0</v>
      </c>
      <c r="NY2" s="2642">
        <f>'Soalan 5B'!AL30</f>
        <v>0</v>
      </c>
      <c r="NZ2" s="2642">
        <f>'Soalan 5B'!AL34</f>
        <v>0</v>
      </c>
      <c r="OA2" s="2642">
        <f>'Soalan 5B'!AL38</f>
        <v>0</v>
      </c>
      <c r="OB2" s="2642">
        <f>'Soalan 5B'!AL42</f>
        <v>0</v>
      </c>
      <c r="OC2" s="2642">
        <f>'Soalan 5B'!AL46</f>
        <v>0</v>
      </c>
      <c r="OD2" s="2642">
        <f>'Soalan 5B'!AL50</f>
        <v>0</v>
      </c>
      <c r="OE2" s="2642">
        <f>'Soalan 5B'!AL54</f>
        <v>0</v>
      </c>
      <c r="OF2" s="2642">
        <f>'Soalan 5B'!AL58</f>
        <v>0</v>
      </c>
      <c r="OG2" s="2642">
        <f>'Soalan 5B'!AL62</f>
        <v>0</v>
      </c>
      <c r="OH2" s="2642">
        <f>'Soalan 5B'!AL65</f>
        <v>0</v>
      </c>
      <c r="OI2" s="2642">
        <f>'Soalan 5B'!AL68</f>
        <v>0</v>
      </c>
      <c r="OJ2" s="2642">
        <f>'Soalan 5B'!AL71</f>
        <v>0</v>
      </c>
      <c r="OK2" s="2638">
        <f>'Soalan 6'!V13</f>
        <v>0</v>
      </c>
      <c r="OL2" s="2638">
        <f>'Soalan 6'!V19</f>
        <v>0</v>
      </c>
      <c r="OM2" s="2638">
        <f>'Soalan 6'!V23</f>
        <v>0</v>
      </c>
      <c r="ON2" s="2638">
        <f>'Soalan 6'!V29</f>
        <v>0</v>
      </c>
      <c r="OO2" s="2638">
        <f>'Soalan 6'!V33</f>
        <v>0</v>
      </c>
      <c r="OP2" s="2638">
        <f>'Soalan 6'!V37</f>
        <v>0</v>
      </c>
      <c r="OQ2" s="2638">
        <f>'Soalan 6'!V43</f>
        <v>0</v>
      </c>
      <c r="OR2" s="2638">
        <f>'Soalan 6'!V47</f>
        <v>0</v>
      </c>
      <c r="OS2" s="2638">
        <f>'Soalan 6'!V51</f>
        <v>0</v>
      </c>
      <c r="OT2" s="2638">
        <f>'Soalan 6'!V55</f>
        <v>0</v>
      </c>
      <c r="OU2" s="2638">
        <f>'Soalan 6'!V59</f>
        <v>0</v>
      </c>
      <c r="OV2" s="2645">
        <f>'Soalan 6'!V63</f>
        <v>0</v>
      </c>
      <c r="OW2" s="2638">
        <f>'Soalan 6'!AE13</f>
        <v>0</v>
      </c>
      <c r="OX2" s="2638">
        <f>'Soalan 6'!AE19</f>
        <v>0</v>
      </c>
      <c r="OY2" s="2638">
        <f>'Soalan 6'!AE23</f>
        <v>0</v>
      </c>
      <c r="OZ2" s="2638">
        <f>'Soalan 6'!AE29</f>
        <v>0</v>
      </c>
      <c r="PA2" s="2638">
        <f>'Soalan 6'!AE33</f>
        <v>0</v>
      </c>
      <c r="PB2" s="2638">
        <f>'Soalan 6'!AE37</f>
        <v>0</v>
      </c>
      <c r="PC2" s="2638">
        <f>'Soalan 6'!AE43</f>
        <v>0</v>
      </c>
      <c r="PD2" s="2638">
        <f>'Soalan 6'!AE47</f>
        <v>0</v>
      </c>
      <c r="PE2" s="2638">
        <f>'Soalan 6'!AE51</f>
        <v>0</v>
      </c>
      <c r="PF2" s="2638">
        <f>'Soalan 6'!AE55</f>
        <v>0</v>
      </c>
      <c r="PG2" s="2638">
        <f>'Soalan 6'!AE59</f>
        <v>0</v>
      </c>
      <c r="PH2" s="2645">
        <f>'Soalan 6'!AE63</f>
        <v>0</v>
      </c>
      <c r="PI2" s="2638">
        <f>'Soalan 7'!AB13</f>
        <v>0</v>
      </c>
      <c r="PJ2" s="2638">
        <f>'Soalan 7'!AB16</f>
        <v>0</v>
      </c>
      <c r="PK2" s="2638">
        <f>'Soalan 7'!AB19</f>
        <v>0</v>
      </c>
      <c r="PL2" s="2642">
        <f>'Soalan 7'!AB22</f>
        <v>0</v>
      </c>
      <c r="PM2" s="2642">
        <f>'Soalan 7'!AB25</f>
        <v>0</v>
      </c>
      <c r="PN2" s="2642">
        <f>'Soalan 7'!AB28</f>
        <v>0</v>
      </c>
      <c r="PO2" s="2642">
        <f>'Soalan 7'!U35</f>
        <v>0</v>
      </c>
      <c r="PP2" s="2642">
        <f>'Soalan 8'!O8</f>
        <v>0</v>
      </c>
      <c r="PQ2" s="2642">
        <f>'Soalan 8'!O25</f>
        <v>0</v>
      </c>
      <c r="PR2" s="2638">
        <f>'Soalan 8'!X29</f>
        <v>0</v>
      </c>
      <c r="PS2" s="2642">
        <f>'Soalan 8'!O33</f>
        <v>0</v>
      </c>
      <c r="PT2" s="2638">
        <f>'Soalan 8'!X37</f>
        <v>0</v>
      </c>
      <c r="PU2" s="2642">
        <f>'Soalan 8'!O42</f>
        <v>0</v>
      </c>
      <c r="PV2" s="2638">
        <f>'Soalan 8'!X46</f>
        <v>0</v>
      </c>
      <c r="PW2" s="2642">
        <f>'Soalan 8'!O52</f>
        <v>0</v>
      </c>
      <c r="PX2" s="2642">
        <f>'Soalan 8'!O58</f>
        <v>0</v>
      </c>
      <c r="PY2" s="2646">
        <f>'Soalan 8'!C61</f>
        <v>0</v>
      </c>
      <c r="PZ2" s="2642">
        <f>'Soalan 8'!O66</f>
        <v>0</v>
      </c>
      <c r="QA2" s="2639">
        <f>'Soalan 8'!C69</f>
        <v>0</v>
      </c>
      <c r="QB2" s="2642">
        <f>'Soalan 8'!O75</f>
        <v>0</v>
      </c>
      <c r="QC2" s="2642">
        <f>'Soalan 8'!O79</f>
        <v>0</v>
      </c>
      <c r="QD2" s="2642">
        <f>'Soalan 8'!O95</f>
        <v>0</v>
      </c>
      <c r="QE2" s="2642">
        <f>'Soalan 8'!O98</f>
        <v>0</v>
      </c>
      <c r="QF2" s="2642">
        <f>'Soalan 8'!O101</f>
        <v>0</v>
      </c>
      <c r="QG2" s="2642">
        <f>'Soalan 8'!O104</f>
        <v>0</v>
      </c>
      <c r="QH2" s="2642">
        <f>'Soalan 8'!O107</f>
        <v>0</v>
      </c>
      <c r="QI2" s="2642">
        <f>'Soalan 8'!O110</f>
        <v>0</v>
      </c>
      <c r="QJ2" s="2642">
        <f>'Soalan 8'!O113</f>
        <v>0</v>
      </c>
      <c r="QK2" s="2642">
        <f>'Soalan 8'!O119</f>
        <v>0</v>
      </c>
      <c r="QL2" s="2642">
        <f>'Soalan 8'!O124</f>
        <v>0</v>
      </c>
      <c r="QM2" s="2639">
        <f>'Soalan 8'!C125</f>
        <v>0</v>
      </c>
      <c r="QN2" s="2642">
        <f>'Soalan 8'!O136</f>
        <v>0</v>
      </c>
      <c r="QO2" s="2642">
        <f>'Soalan 8'!O139</f>
        <v>0</v>
      </c>
      <c r="QP2" s="2642">
        <f>'Soalan 8'!O142</f>
        <v>0</v>
      </c>
      <c r="QQ2" s="2642">
        <f>'Soalan 8'!O145</f>
        <v>0</v>
      </c>
      <c r="QR2" s="2642">
        <f>'Soalan 8'!O148</f>
        <v>0</v>
      </c>
      <c r="QS2" s="2639" t="str">
        <f>'Soalan 8'!D150</f>
        <v>test 13.04.2026</v>
      </c>
      <c r="QT2" s="2642">
        <f>'Soalan 8'!L164</f>
        <v>0</v>
      </c>
      <c r="QU2" s="2642">
        <f>'Soalan 8'!O168</f>
        <v>0</v>
      </c>
      <c r="QV2" s="2642">
        <f>'Soalan 8'!L172</f>
        <v>0</v>
      </c>
      <c r="QW2" s="2642">
        <f>'Soalan 9'!N9</f>
        <v>0</v>
      </c>
      <c r="QX2" s="2642">
        <f>'Soalan 9'!N24</f>
        <v>0</v>
      </c>
      <c r="QY2" s="2642">
        <f>'Soalan 9'!N28</f>
        <v>0</v>
      </c>
      <c r="QZ2" s="2642">
        <f>'Soalan 9'!N32</f>
        <v>0</v>
      </c>
      <c r="RA2" s="2642">
        <f>'Soalan 9'!N36</f>
        <v>0</v>
      </c>
      <c r="RB2" s="2642">
        <f>'Soalan 9'!N40</f>
        <v>0</v>
      </c>
      <c r="RC2" s="2642">
        <f>'Soalan 9'!N45</f>
        <v>0</v>
      </c>
      <c r="RD2" s="2642">
        <f>'Soalan 9'!N51</f>
        <v>0</v>
      </c>
      <c r="RE2" s="2639">
        <f>'Soalan 9'!D54</f>
        <v>0</v>
      </c>
      <c r="RF2" s="2642">
        <f>'Soalan 9'!N57</f>
        <v>0</v>
      </c>
      <c r="RG2" s="2642">
        <f>'Soalan 9'!N68</f>
        <v>0</v>
      </c>
      <c r="RH2" s="2642">
        <f>'Soalan 9'!N71</f>
        <v>0</v>
      </c>
      <c r="RI2" s="2642">
        <f>'Soalan 9'!N73</f>
        <v>0</v>
      </c>
      <c r="RJ2" s="2642">
        <f>'Soalan 9'!N77</f>
        <v>0</v>
      </c>
      <c r="RK2" s="2642">
        <f>'Soalan 9'!N82</f>
        <v>0</v>
      </c>
      <c r="RL2" s="2642">
        <f>'Soalan 9'!N87</f>
        <v>0</v>
      </c>
      <c r="RM2" s="2642">
        <f>'Soalan 9'!N91</f>
        <v>0</v>
      </c>
      <c r="RN2" s="2642">
        <f>'Soalan 9'!N104</f>
        <v>0</v>
      </c>
      <c r="RO2" s="2642">
        <f>'Soalan 9'!N108</f>
        <v>0</v>
      </c>
      <c r="RP2" s="2642">
        <f>'Soalan 9'!N112</f>
        <v>0</v>
      </c>
      <c r="RQ2" s="2642">
        <f>'Soalan 9'!N116</f>
        <v>0</v>
      </c>
      <c r="RR2" s="2642">
        <f>'Soalan 9'!N120</f>
        <v>0</v>
      </c>
      <c r="RS2" s="2642">
        <f>'Soalan 9'!N125</f>
        <v>0</v>
      </c>
      <c r="RT2" s="2642">
        <f>'Soalan 9'!N130</f>
        <v>0</v>
      </c>
      <c r="RU2" s="2642">
        <f>'Soalan 9'!N135</f>
        <v>0</v>
      </c>
      <c r="RV2" s="2642">
        <f>'Soalan 9'!N141</f>
        <v>0</v>
      </c>
      <c r="RW2" s="2642">
        <f>'Soalan 9'!N145</f>
        <v>0</v>
      </c>
      <c r="RX2" s="2642">
        <f>'Soalan 9'!N149</f>
        <v>0</v>
      </c>
      <c r="RY2" s="2639">
        <f>'Soalan 9'!D151</f>
        <v>0</v>
      </c>
      <c r="RZ2" s="2642">
        <f>'Soalan 9'!N157</f>
        <v>0</v>
      </c>
      <c r="SA2" s="2642">
        <f>'Soalan 9'!N161</f>
        <v>0</v>
      </c>
      <c r="SB2" s="2642">
        <f>'Soalan 9'!N164</f>
        <v>0</v>
      </c>
      <c r="SC2" s="2642">
        <f>'Soalan 9'!N167</f>
        <v>0</v>
      </c>
      <c r="SD2" s="2642">
        <f>'Soalan 9'!N170</f>
        <v>0</v>
      </c>
      <c r="SE2" s="2642">
        <f>'Soalan 9'!N174</f>
        <v>0</v>
      </c>
      <c r="SF2" s="2642">
        <f>'Soalan 9'!N177</f>
        <v>0</v>
      </c>
      <c r="SG2" s="2642">
        <f>'Soalan 9'!N181</f>
        <v>0</v>
      </c>
      <c r="SH2" s="2642">
        <f>'Soalan 9'!N185</f>
        <v>0</v>
      </c>
      <c r="SI2" s="2642">
        <f>'Soalan 9'!N189</f>
        <v>0</v>
      </c>
      <c r="SJ2" s="2642">
        <f>'Soalan 9'!N208</f>
        <v>0</v>
      </c>
      <c r="SK2" s="2639">
        <f>'Soalan 9'!E210</f>
        <v>0</v>
      </c>
      <c r="SL2" s="2642">
        <f>'Soalan 9'!N212</f>
        <v>0</v>
      </c>
      <c r="SM2" s="2639">
        <f>'Soalan 9'!E214</f>
        <v>0</v>
      </c>
      <c r="SN2" s="2638">
        <f>'Soalan 9'!N217</f>
        <v>0</v>
      </c>
      <c r="SO2" s="2638">
        <f>'Soalan 9'!N220</f>
        <v>0</v>
      </c>
      <c r="SP2" s="2642">
        <f>'Soalan 9'!N227</f>
        <v>0</v>
      </c>
      <c r="SQ2" s="2642">
        <f>'Soalan 9'!N232</f>
        <v>0</v>
      </c>
      <c r="SR2" s="2642">
        <f>'Soalan 9'!N238</f>
        <v>0</v>
      </c>
      <c r="SS2" s="2642">
        <f>'Soalan 9'!N243</f>
        <v>0</v>
      </c>
      <c r="ST2" s="2644">
        <f>'Soalan 9'!D244</f>
        <v>0</v>
      </c>
      <c r="SU2" s="2642">
        <f>'Soalan 9'!N256</f>
        <v>0</v>
      </c>
      <c r="SV2" s="2642">
        <f>'Soalan 9'!N259</f>
        <v>0</v>
      </c>
      <c r="SW2" s="2642">
        <f>'Soalan 9'!N273</f>
        <v>0</v>
      </c>
      <c r="SX2" s="2642">
        <f>'Soalan 9'!N286</f>
        <v>0</v>
      </c>
      <c r="SY2" s="2642">
        <f>'Soalan 9'!N292</f>
        <v>0</v>
      </c>
      <c r="SZ2" s="2642">
        <f>'Soalan 9'!N295</f>
        <v>0</v>
      </c>
      <c r="TA2" s="2642">
        <f>'Soalan 9'!N313</f>
        <v>0</v>
      </c>
      <c r="TB2" s="2642">
        <f>'Soalan 9'!N323</f>
        <v>0</v>
      </c>
      <c r="TC2" s="2642">
        <f>'Soalan 9'!N326</f>
        <v>0</v>
      </c>
      <c r="TD2" s="2642">
        <f>'Soalan 9'!N331</f>
        <v>0</v>
      </c>
      <c r="TE2" s="2642">
        <f>'Soalan 9'!N334</f>
        <v>0</v>
      </c>
      <c r="TF2" s="2642">
        <f>'Soalan 9'!N337</f>
        <v>0</v>
      </c>
      <c r="TG2" s="2642">
        <f>'Soalan 9'!N340</f>
        <v>0</v>
      </c>
      <c r="TH2" s="2642">
        <f>'Soalan 9'!N344</f>
        <v>0</v>
      </c>
      <c r="TI2" s="2639">
        <f>'Soalan 9'!E349</f>
        <v>0</v>
      </c>
      <c r="TJ2" s="2642">
        <f>'Soalan 9'!N353</f>
        <v>0</v>
      </c>
      <c r="TK2" s="2642">
        <f>'Soalan 9'!N357</f>
        <v>0</v>
      </c>
      <c r="TL2" s="2638">
        <f>IF('Soalan 9'!E364&lt;&gt;"",1,IF('Soalan 9'!J364&lt;&gt;"",2,IF('Soalan 9'!J364&lt;&gt;"",3,0)))</f>
        <v>0</v>
      </c>
      <c r="TM2" s="2642">
        <f>'Soalan 9'!N366</f>
        <v>0</v>
      </c>
      <c r="TN2" s="2642">
        <f>'Soalan 9'!L371</f>
        <v>0</v>
      </c>
      <c r="TO2" s="2642">
        <f>'Soalan 9'!N375</f>
        <v>0</v>
      </c>
      <c r="TP2" s="2642">
        <f>'Soalan 9'!N379</f>
        <v>0</v>
      </c>
      <c r="TQ2" s="2642">
        <f>'Soalan 9'!N383</f>
        <v>0</v>
      </c>
      <c r="TR2" s="2642">
        <f>'Soalan 9'!N387</f>
        <v>0</v>
      </c>
      <c r="TS2" s="2642">
        <f>'Soalan 9'!L391</f>
        <v>0</v>
      </c>
      <c r="TT2" s="2642">
        <f>'Soalan 10'!J9</f>
        <v>0</v>
      </c>
      <c r="TU2" s="2642">
        <f>'Soalan 10'!J13</f>
        <v>0</v>
      </c>
      <c r="TV2" s="2642">
        <f>'Soalan 10'!J17</f>
        <v>0</v>
      </c>
      <c r="TW2" s="2642">
        <f>'Soalan 10'!J21</f>
        <v>0</v>
      </c>
      <c r="TX2" s="2642">
        <f>'Soalan 10'!Q9</f>
        <v>0</v>
      </c>
      <c r="TY2" s="2642">
        <f>'Soalan 10'!Q13</f>
        <v>0</v>
      </c>
      <c r="TZ2" s="2642">
        <f>'Soalan 10'!Q17</f>
        <v>0</v>
      </c>
      <c r="UA2" s="2642">
        <f>'Soalan 10'!Q21</f>
        <v>0</v>
      </c>
      <c r="UB2" s="2642">
        <f>'Soalan 11'!G12</f>
        <v>0</v>
      </c>
      <c r="UC2" s="2642">
        <f>'Soalan 11'!P12</f>
        <v>0</v>
      </c>
      <c r="UD2" s="2638">
        <f>IF('Soalan 11'!U24&lt;&gt;"",1,0)</f>
        <v>0</v>
      </c>
      <c r="UE2" s="2638">
        <f>IF('Soalan 11'!U27&lt;&gt;"",1,0)</f>
        <v>0</v>
      </c>
      <c r="UF2" s="2638">
        <f>IF('Soalan 11'!U30&lt;&gt;"",1,0)</f>
        <v>0</v>
      </c>
      <c r="UG2" s="2638">
        <f>IF('Soalan 11'!U33&lt;&gt;"",1,0)</f>
        <v>0</v>
      </c>
      <c r="UH2" s="2638">
        <f>IF('Soalan 11'!U36&lt;&gt;"",1,0)</f>
        <v>0</v>
      </c>
      <c r="UI2" s="2638">
        <f>IF('Soalan 11'!U39&lt;&gt;"",1,0)</f>
        <v>0</v>
      </c>
      <c r="UJ2" s="2638">
        <f>IF('Soalan 11'!U42&lt;&gt;"",1,0)</f>
        <v>0</v>
      </c>
      <c r="UK2" s="2638">
        <f>IF('Soalan 11'!U45&lt;&gt;"",1,0)</f>
        <v>0</v>
      </c>
      <c r="UL2" s="2638">
        <f>IF('Soalan 11'!U48&lt;&gt;"",1,0)</f>
        <v>0</v>
      </c>
      <c r="UM2" s="2638">
        <f>IF('Soalan 11'!U51&lt;&gt;"",1,0)</f>
        <v>0</v>
      </c>
      <c r="UN2" s="2638">
        <f>IF('Soalan 11'!U54&lt;&gt;"",1,0)</f>
        <v>0</v>
      </c>
      <c r="UO2" s="2638">
        <f>IF('Soalan 11'!U57&lt;&gt;"",1,0)</f>
        <v>0</v>
      </c>
      <c r="UP2" s="2638">
        <f>IF('Soalan 11'!U60&lt;&gt;"",1,0)</f>
        <v>0</v>
      </c>
      <c r="UQ2" s="2638">
        <f>IF('Soalan 11'!U63&lt;&gt;"",1,0)</f>
        <v>0</v>
      </c>
      <c r="UR2" s="2638">
        <f>IF('Soalan 11'!U66&lt;&gt;"",1,0)</f>
        <v>0</v>
      </c>
      <c r="US2" s="2638">
        <f>IF('Soalan 11'!U69&lt;&gt;"",1,0)</f>
        <v>0</v>
      </c>
      <c r="UT2" s="2638">
        <f>IF('Soalan 11'!U72&lt;&gt;"",1,0)</f>
        <v>0</v>
      </c>
      <c r="UU2" s="2639">
        <f>'Soalan 11'!D76</f>
        <v>0</v>
      </c>
      <c r="UV2" s="2643">
        <f>'Soalan 12 '!L17</f>
        <v>0</v>
      </c>
      <c r="UW2" s="2643">
        <f>'Soalan 12 '!L20</f>
        <v>0</v>
      </c>
      <c r="UX2" s="2643">
        <f>'Soalan 12 '!L23</f>
        <v>0</v>
      </c>
      <c r="UY2" s="2643">
        <f>'Soalan 12 '!L28</f>
        <v>0</v>
      </c>
      <c r="UZ2" s="2643">
        <f>'Soalan 12 '!L32</f>
        <v>0</v>
      </c>
      <c r="VA2" s="2643">
        <f>'Soalan 12 '!L35</f>
        <v>0</v>
      </c>
      <c r="VB2" s="2643">
        <f>'Soalan 12 '!L43</f>
        <v>0</v>
      </c>
      <c r="VC2" s="2643">
        <f>'Soalan 12 '!L47</f>
        <v>0</v>
      </c>
      <c r="VD2" s="2643">
        <f>'Soalan 12 '!L50</f>
        <v>0</v>
      </c>
      <c r="VE2" s="2643">
        <f>'Soalan 12 '!L55</f>
        <v>0</v>
      </c>
      <c r="VF2" s="2643">
        <f>'Soalan 12 '!L62</f>
        <v>0</v>
      </c>
      <c r="VG2" s="2642">
        <f>'Soalan 12 '!N66</f>
        <v>0</v>
      </c>
      <c r="VH2" s="2642">
        <f>'Soalan 12 '!N69</f>
        <v>0</v>
      </c>
      <c r="VI2" s="2642">
        <f>'Soalan 12 '!N72</f>
        <v>0</v>
      </c>
      <c r="VJ2" s="2643">
        <f>'Soalan 12 '!L105</f>
        <v>0</v>
      </c>
      <c r="VK2" s="2643">
        <f>'Soalan 12 '!L112</f>
        <v>0</v>
      </c>
      <c r="VL2" s="2643">
        <f>'Soalan 12 '!L115</f>
        <v>0</v>
      </c>
      <c r="VM2" s="2643">
        <f>'Soalan 12 '!L118</f>
        <v>0</v>
      </c>
      <c r="VN2" s="2643">
        <f>'Soalan 12 '!L121</f>
        <v>0</v>
      </c>
      <c r="VO2" s="2643">
        <f>'Soalan 12 '!L124</f>
        <v>0</v>
      </c>
      <c r="VP2" s="2643">
        <f>'Soalan 12 '!L127</f>
        <v>0</v>
      </c>
      <c r="VQ2" s="2643">
        <f>'Soalan 12 '!L130</f>
        <v>0</v>
      </c>
      <c r="VR2" s="2643">
        <f>'Soalan 12 '!L133</f>
        <v>0</v>
      </c>
      <c r="VS2" s="2643">
        <f>'Soalan 12 '!L136</f>
        <v>0</v>
      </c>
      <c r="VT2" s="2643">
        <f>'Soalan 12 '!L139</f>
        <v>0</v>
      </c>
      <c r="VU2" s="2643">
        <f>'Soalan 12 '!L142</f>
        <v>0</v>
      </c>
      <c r="VV2" s="2639">
        <f>'Soalan 12 '!F148</f>
        <v>0</v>
      </c>
      <c r="VW2" s="2643">
        <f>'Soalan 12 '!L152</f>
        <v>0</v>
      </c>
      <c r="VX2" s="2643">
        <f>'Soalan 12 '!L157</f>
        <v>0</v>
      </c>
      <c r="VY2" s="2643">
        <f>'Soalan 12 '!L187</f>
        <v>0</v>
      </c>
      <c r="VZ2" s="2643">
        <f>'Soalan 12 '!L192</f>
        <v>0</v>
      </c>
      <c r="WA2" s="2643">
        <f>'Soalan 12 '!L199</f>
        <v>0</v>
      </c>
      <c r="WB2" s="2643">
        <f>'Soalan 12 '!L202</f>
        <v>0</v>
      </c>
      <c r="WC2" s="2643">
        <f>'Soalan 12 '!L205</f>
        <v>0</v>
      </c>
      <c r="WD2" s="2643">
        <f>'Soalan 12 '!L208</f>
        <v>0</v>
      </c>
      <c r="WE2" s="2643">
        <f>'Soalan 12 '!L211</f>
        <v>0</v>
      </c>
      <c r="WF2" s="2643">
        <f>'Soalan 12 '!L214</f>
        <v>0</v>
      </c>
      <c r="WG2" s="2643">
        <f>'Soalan 12 '!L217</f>
        <v>0</v>
      </c>
      <c r="WH2" s="2643">
        <f>'Soalan 12 '!L220</f>
        <v>0</v>
      </c>
      <c r="WI2" s="2643">
        <f>'Soalan 12 '!L223</f>
        <v>0</v>
      </c>
      <c r="WJ2" s="2639">
        <f>'Soalan 12 '!G229</f>
        <v>0</v>
      </c>
      <c r="WK2" s="2643">
        <f>'Soalan 12 '!L233</f>
        <v>0</v>
      </c>
      <c r="WL2" s="2642">
        <f>'Soalan 12 '!P17</f>
        <v>0</v>
      </c>
      <c r="WM2" s="2642">
        <f>'Soalan 12 '!P20</f>
        <v>0</v>
      </c>
      <c r="WN2" s="2642">
        <f>'Soalan 12 '!P23</f>
        <v>0</v>
      </c>
      <c r="WO2" s="2642">
        <f>'Soalan 12 '!P28</f>
        <v>0</v>
      </c>
      <c r="WP2" s="2642">
        <f>'Soalan 12 '!P32</f>
        <v>0</v>
      </c>
      <c r="WQ2" s="2642">
        <f>'Soalan 12 '!P35</f>
        <v>0</v>
      </c>
      <c r="WR2" s="2642">
        <f>'Soalan 12 '!P43</f>
        <v>0</v>
      </c>
      <c r="WS2" s="2642">
        <f>'Soalan 12 '!P47</f>
        <v>0</v>
      </c>
      <c r="WT2" s="2642">
        <f>'Soalan 12 '!P50</f>
        <v>0</v>
      </c>
      <c r="WU2" s="2642">
        <f>'Soalan 12 '!P55</f>
        <v>0</v>
      </c>
      <c r="WV2" s="2642">
        <f>'Soalan 12 '!P62</f>
        <v>0</v>
      </c>
      <c r="WW2" s="2642">
        <f>'Soalan 12 '!P105</f>
        <v>0</v>
      </c>
      <c r="WX2" s="2642">
        <f>'Soalan 12 '!P112</f>
        <v>0</v>
      </c>
      <c r="WY2" s="2642">
        <f>'Soalan 12 '!P115</f>
        <v>0</v>
      </c>
      <c r="WZ2" s="2642">
        <f>'Soalan 12 '!P118</f>
        <v>0</v>
      </c>
      <c r="XA2" s="2642">
        <f>'Soalan 12 '!P121</f>
        <v>0</v>
      </c>
      <c r="XB2" s="2642">
        <f>'Soalan 12 '!P124</f>
        <v>0</v>
      </c>
      <c r="XC2" s="2642">
        <f>'Soalan 12 '!P127</f>
        <v>0</v>
      </c>
      <c r="XD2" s="2642">
        <f>'Soalan 12 '!P130</f>
        <v>0</v>
      </c>
      <c r="XE2" s="2642">
        <f>'Soalan 12 '!P133</f>
        <v>0</v>
      </c>
      <c r="XF2" s="2642">
        <f>'Soalan 12 '!P136</f>
        <v>0</v>
      </c>
      <c r="XG2" s="2642">
        <f>'Soalan 12 '!P139</f>
        <v>0</v>
      </c>
      <c r="XH2" s="2642">
        <f>'Soalan 12 '!P142</f>
        <v>0</v>
      </c>
      <c r="XI2" s="2642">
        <f>'Soalan 12 '!P152</f>
        <v>0</v>
      </c>
      <c r="XJ2" s="2642">
        <f>'Soalan 12 '!P157</f>
        <v>0</v>
      </c>
      <c r="XK2" s="2642">
        <f>'Soalan 12 '!P187</f>
        <v>0</v>
      </c>
      <c r="XL2" s="2642">
        <f>'Soalan 12 '!P192</f>
        <v>0</v>
      </c>
      <c r="XM2" s="2642">
        <f>'Soalan 12 '!P199</f>
        <v>0</v>
      </c>
      <c r="XN2" s="2642">
        <f>'Soalan 12 '!P202</f>
        <v>0</v>
      </c>
      <c r="XO2" s="2642">
        <f>'Soalan 12 '!P205</f>
        <v>0</v>
      </c>
      <c r="XP2" s="2642">
        <f>'Soalan 12 '!P208</f>
        <v>0</v>
      </c>
      <c r="XQ2" s="2642">
        <f>'Soalan 12 '!P211</f>
        <v>0</v>
      </c>
      <c r="XR2" s="2642">
        <f>'Soalan 12 '!P214</f>
        <v>0</v>
      </c>
      <c r="XS2" s="2642">
        <f>'Soalan 12 '!P217</f>
        <v>0</v>
      </c>
      <c r="XT2" s="2642">
        <f>'Soalan 12 '!P220</f>
        <v>0</v>
      </c>
      <c r="XU2" s="2642">
        <f>'Soalan 12 '!P223</f>
        <v>0</v>
      </c>
      <c r="XV2" s="2642">
        <f>'Soalan 12 '!P233</f>
        <v>0</v>
      </c>
      <c r="XW2" s="2642">
        <f>'Soalan 12 '!Q240</f>
        <v>0</v>
      </c>
      <c r="XX2" s="2642">
        <f>'Soalan 12 '!Q243</f>
        <v>0</v>
      </c>
      <c r="XY2" s="2642">
        <f>'Soalan 12 '!P249</f>
        <v>0</v>
      </c>
      <c r="XZ2" s="2639">
        <f>'Soalan 13'!D16</f>
        <v>0</v>
      </c>
      <c r="YA2" s="2639">
        <f>'Soalan 13'!H25</f>
        <v>0</v>
      </c>
      <c r="YB2" s="2639">
        <f>'Soalan 13'!H29</f>
        <v>0</v>
      </c>
      <c r="YC2" s="2714">
        <f>'Soalan 13'!N29</f>
        <v>0</v>
      </c>
      <c r="YD2" s="2638">
        <f>IF('Soalan 13'!Z21&lt;&gt;"",1,IF('Soalan 13'!Z22&lt;&gt;"",2,IF('Soalan 13'!Z29&lt;&gt;"",3,IF('Soalan 13'!Z31&lt;&gt;"",4,0))))</f>
        <v>0</v>
      </c>
      <c r="YE2" s="2638">
        <f>IF('Soalan 13'!AP15&lt;&gt;"",1,IF('Soalan 13'!AP17&lt;&gt;"",2,0))</f>
        <v>0</v>
      </c>
      <c r="YF2" s="2639">
        <f>'Soalan 13'!AR19</f>
        <v>0</v>
      </c>
      <c r="YG2" s="2638">
        <f>IF('Soalan 13'!BH15&lt;&gt;"",1,IF('Soalan 13'!BH17&lt;&gt;"",2,0))</f>
        <v>0</v>
      </c>
      <c r="YH2" s="2639">
        <f>'Soalan 13'!AN27</f>
        <v>0</v>
      </c>
      <c r="YI2" s="2643">
        <f>'Soalan 13'!BE27</f>
        <v>0</v>
      </c>
      <c r="YJ2" s="2638">
        <f>'Soalan 13'!BV17</f>
        <v>0</v>
      </c>
      <c r="YK2" s="2641" t="str">
        <f>TEXT('Soalan 13'!BV27,"0000")</f>
        <v>0000</v>
      </c>
      <c r="YL2" s="2639">
        <f>'Soalan 13'!D39</f>
        <v>0</v>
      </c>
      <c r="YM2" s="2639">
        <f>'Soalan 13'!H48</f>
        <v>0</v>
      </c>
      <c r="YN2" s="2639">
        <f>'Soalan 13'!H52</f>
        <v>0</v>
      </c>
      <c r="YO2" s="2642">
        <f>'Soalan 13'!N52</f>
        <v>0</v>
      </c>
      <c r="YP2" s="2638">
        <f>IF('Soalan 13'!Z44&lt;&gt;"",1,IF('Soalan 13'!Z45&lt;&gt;"",2,IF('Soalan 13'!Z52&lt;&gt;"",3,IF('Soalan 13'!Z54&lt;&gt;"",4,0))))</f>
        <v>0</v>
      </c>
      <c r="YQ2" s="2638">
        <f>IF('Soalan 13'!AP38&lt;&gt;"",1,IF('Soalan 13'!AP40&lt;&gt;"",2,0))</f>
        <v>0</v>
      </c>
      <c r="YR2" s="2639">
        <f>'Soalan 13'!AR42</f>
        <v>0</v>
      </c>
      <c r="YS2" s="2638">
        <f>IF('Soalan 13'!BH38&lt;&gt;"",1,IF('Soalan 13'!BH40&lt;&gt;"",2,0))</f>
        <v>0</v>
      </c>
      <c r="YT2" s="2639">
        <f>'Soalan 13'!AN50</f>
        <v>0</v>
      </c>
      <c r="YU2" s="2643">
        <f>'Soalan 13'!BE50</f>
        <v>0</v>
      </c>
      <c r="YV2" s="2638">
        <f>'Soalan 13'!BV40</f>
        <v>0</v>
      </c>
      <c r="YW2" s="2641" t="str">
        <f>TEXT('Soalan 13'!BV50,"0000")</f>
        <v>0000</v>
      </c>
      <c r="YX2" s="2639">
        <f>'Soalan 13'!D62</f>
        <v>0</v>
      </c>
      <c r="YY2" s="2639">
        <f>'Soalan 13'!H71</f>
        <v>0</v>
      </c>
      <c r="YZ2" s="2639">
        <f>'Soalan 13'!H75</f>
        <v>0</v>
      </c>
      <c r="ZA2" s="2642">
        <f>'Soalan 13'!N75</f>
        <v>0</v>
      </c>
      <c r="ZB2" s="2638">
        <f>IF('Soalan 13'!Z67&lt;&gt;"",1,IF('Soalan 13'!Z68&lt;&gt;"",2,IF('Soalan 13'!Z75&lt;&gt;"",3,IF('Soalan 13'!Z77&lt;&gt;"",4,0))))</f>
        <v>0</v>
      </c>
      <c r="ZC2" s="2638">
        <f>IF('Soalan 13'!AP61&lt;&gt;"",1,IF('Soalan 13'!AP63&lt;&gt;"",2,0))</f>
        <v>0</v>
      </c>
      <c r="ZD2" s="2639">
        <f>'Soalan 13'!AR65</f>
        <v>0</v>
      </c>
      <c r="ZE2" s="2638">
        <f>IF('Soalan 13'!BH61&lt;&gt;"",1,IF('Soalan 13'!BH63&lt;&gt;"",2,0))</f>
        <v>0</v>
      </c>
      <c r="ZF2" s="2639">
        <f>'Soalan 13'!AN73</f>
        <v>0</v>
      </c>
      <c r="ZG2" s="2643">
        <f>'Soalan 13'!BE73</f>
        <v>0</v>
      </c>
      <c r="ZH2" s="2638">
        <f>'Soalan 13'!BV63</f>
        <v>0</v>
      </c>
      <c r="ZI2" s="2641" t="str">
        <f>TEXT('Soalan 13'!BV73,"0000")</f>
        <v>0000</v>
      </c>
      <c r="ZJ2" s="2639">
        <f>'Soalan 13'!D85</f>
        <v>0</v>
      </c>
      <c r="ZK2" s="2639">
        <f>'Soalan 13'!H94</f>
        <v>0</v>
      </c>
      <c r="ZL2" s="2639">
        <f>'Soalan 13'!H98</f>
        <v>0</v>
      </c>
      <c r="ZM2" s="2642">
        <f>'Soalan 13'!N98</f>
        <v>0</v>
      </c>
      <c r="ZN2" s="2638">
        <f>IF('Soalan 13'!Z90&lt;&gt;"",1,IF('Soalan 13'!Z91&lt;&gt;"",2,IF('Soalan 13'!Z98&lt;&gt;"",3,IF('Soalan 13'!Z100&lt;&gt;"",4,IF('Soalan 13'!Z100&lt;&gt;"",5,0)))))</f>
        <v>0</v>
      </c>
      <c r="ZO2" s="2638">
        <f>IF('Soalan 13'!AP84&lt;&gt;"",1,IF('Soalan 13'!AP86&lt;&gt;"",2,IF('Soalan 13'!AP86&lt;&gt;"",3,0)))</f>
        <v>0</v>
      </c>
      <c r="ZP2" s="2639">
        <f>'Soalan 13'!AR88</f>
        <v>0</v>
      </c>
      <c r="ZQ2" s="2638">
        <f>IF('Soalan 13'!BH84&lt;&gt;"",1,IF('Soalan 13'!BH86&lt;&gt;"",2,IF('Soalan 13'!BH86&lt;&gt;"",3,0)))</f>
        <v>0</v>
      </c>
      <c r="ZR2" s="2639">
        <f>'Soalan 13'!AN96</f>
        <v>0</v>
      </c>
      <c r="ZS2" s="2643">
        <f>'Soalan 13'!BE96</f>
        <v>0</v>
      </c>
      <c r="ZT2" s="2638">
        <f>'Soalan 13'!BV86</f>
        <v>0</v>
      </c>
      <c r="ZU2" s="2641" t="str">
        <f>TEXT('Soalan 13'!BV96,"0000")</f>
        <v>0000</v>
      </c>
      <c r="ZV2" s="2639">
        <f>'Soalan 13'!D125</f>
        <v>0</v>
      </c>
      <c r="ZW2" s="2639">
        <f>'Soalan 13'!H134</f>
        <v>0</v>
      </c>
      <c r="ZX2" s="2639">
        <f>'Soalan 13'!H138</f>
        <v>0</v>
      </c>
      <c r="ZY2" s="2714">
        <f>'Soalan 13'!N138</f>
        <v>0</v>
      </c>
      <c r="ZZ2" s="2638">
        <f>IF('Soalan 13'!Z130&lt;&gt;"",1,IF('Soalan 13'!Z131&lt;&gt;"",2,IF('Soalan 13'!Z138&lt;&gt;"",3,IF('Soalan 13'!Z140&lt;&gt;"",4,0))))</f>
        <v>0</v>
      </c>
      <c r="AAA2" s="2638">
        <f>IF('Soalan 13'!AP124&lt;&gt;"",1,IF('Soalan 13'!AP126&lt;&gt;"",2,0))</f>
        <v>0</v>
      </c>
      <c r="AAB2" s="2639">
        <f>'Soalan 13'!AR128</f>
        <v>0</v>
      </c>
      <c r="AAC2" s="2638">
        <f>IF('Soalan 13'!BH124&lt;&gt;"",1,IF('Soalan 13'!BH126&lt;&gt;"",2,0))</f>
        <v>0</v>
      </c>
      <c r="AAD2" s="2639">
        <f>'Soalan 13'!AN136</f>
        <v>0</v>
      </c>
      <c r="AAE2" s="2643">
        <f>'Soalan 13'!BE136</f>
        <v>0</v>
      </c>
      <c r="AAF2" s="2638">
        <f>'Soalan 13'!BV126</f>
        <v>0</v>
      </c>
      <c r="AAG2" s="2641" t="str">
        <f>TEXT('Soalan 13'!BV136,"0000")</f>
        <v>0000</v>
      </c>
      <c r="AAH2" s="2639">
        <f>'Soalan 13'!D148</f>
        <v>0</v>
      </c>
      <c r="AAI2" s="2639">
        <f>'Soalan 13'!H157</f>
        <v>0</v>
      </c>
      <c r="AAJ2" s="2639">
        <f>'Soalan 13'!H161</f>
        <v>0</v>
      </c>
      <c r="AAK2" s="2642">
        <f>'Soalan 13'!N161</f>
        <v>0</v>
      </c>
      <c r="AAL2" s="2638">
        <f>IF('Soalan 13'!Z153&lt;&gt;"",1,IF('Soalan 13'!Z154&lt;&gt;"",2,IF('Soalan 13'!Z161&lt;&gt;"",3,IF('Soalan 13'!Z163&lt;&gt;"",4,0))))</f>
        <v>0</v>
      </c>
      <c r="AAM2" s="2638">
        <f>IF('Soalan 13'!AP147&lt;&gt;"",1,IF('Soalan 13'!AP149&lt;&gt;"",2,0))</f>
        <v>0</v>
      </c>
      <c r="AAN2" s="2639">
        <f>'Soalan 13'!AR151</f>
        <v>0</v>
      </c>
      <c r="AAO2" s="2638">
        <f>IF('Soalan 13'!BH147&lt;&gt;"",1,IF('Soalan 13'!BH149&lt;&gt;"",2,0))</f>
        <v>0</v>
      </c>
      <c r="AAP2" s="2639">
        <f>'Soalan 13'!AN159</f>
        <v>0</v>
      </c>
      <c r="AAQ2" s="2643">
        <f>'Soalan 13'!BE159</f>
        <v>0</v>
      </c>
      <c r="AAR2" s="2638">
        <f>'Soalan 13'!BV149</f>
        <v>0</v>
      </c>
      <c r="AAS2" s="2641" t="str">
        <f>TEXT('Soalan 13'!BV159,"0000")</f>
        <v>0000</v>
      </c>
      <c r="AAT2" s="2639">
        <f>'Soalan 13'!D171</f>
        <v>0</v>
      </c>
      <c r="AAU2" s="2639">
        <f>'Soalan 13'!H180</f>
        <v>0</v>
      </c>
      <c r="AAV2" s="2639">
        <f>'Soalan 13'!H184</f>
        <v>0</v>
      </c>
      <c r="AAW2" s="2642">
        <f>'Soalan 13'!N184</f>
        <v>0</v>
      </c>
      <c r="AAX2" s="2638">
        <f>IF('Soalan 13'!Z176&lt;&gt;"",1,IF('Soalan 13'!Z177&lt;&gt;"",2,IF('Soalan 13'!Z184&lt;&gt;"",3,IF('Soalan 13'!Z186&lt;&gt;"",4,0))))</f>
        <v>0</v>
      </c>
      <c r="AAY2" s="2638">
        <f>IF('Soalan 13'!AP170&lt;&gt;"",1,IF('Soalan 13'!AP172&lt;&gt;"",2,0))</f>
        <v>0</v>
      </c>
      <c r="AAZ2" s="2639">
        <f>'Soalan 13'!AR174</f>
        <v>0</v>
      </c>
      <c r="ABA2" s="2638">
        <f>IF('Soalan 13'!BH170&lt;&gt;"",1,IF('Soalan 13'!BH172&lt;&gt;"",2,0))</f>
        <v>0</v>
      </c>
      <c r="ABB2" s="2639">
        <f>'Soalan 13'!AN182</f>
        <v>0</v>
      </c>
      <c r="ABC2" s="2643">
        <f>'Soalan 13'!BE182</f>
        <v>0</v>
      </c>
      <c r="ABD2" s="2638">
        <f>'Soalan 13'!BV172</f>
        <v>0</v>
      </c>
      <c r="ABE2" s="2641" t="str">
        <f>TEXT('Soalan 13'!BV182,"0000")</f>
        <v>0000</v>
      </c>
      <c r="ABF2" s="2639">
        <f>'Soalan 13'!D194</f>
        <v>0</v>
      </c>
      <c r="ABG2" s="2639">
        <f>'Soalan 13'!H203</f>
        <v>0</v>
      </c>
      <c r="ABH2" s="2639">
        <f>'Soalan 13'!H207</f>
        <v>0</v>
      </c>
      <c r="ABI2" s="2642">
        <f>'Soalan 13'!N207</f>
        <v>0</v>
      </c>
      <c r="ABJ2" s="2638">
        <f>IF('Soalan 13'!Z199&lt;&gt;"",1,IF('Soalan 13'!Z200&lt;&gt;"",2,IF('Soalan 13'!Z207&lt;&gt;"",3,IF('Soalan 13'!Z209&lt;&gt;"",4,0))))</f>
        <v>0</v>
      </c>
      <c r="ABK2" s="2638">
        <f>IF('Soalan 13'!AP193&lt;&gt;"",1,IF('Soalan 13'!AP195&lt;&gt;"",2,0))</f>
        <v>0</v>
      </c>
      <c r="ABL2" s="2639">
        <f>'Soalan 13'!AR197</f>
        <v>0</v>
      </c>
      <c r="ABM2" s="2638">
        <f>IF('Soalan 13'!BH193&lt;&gt;"",1,IF('Soalan 13'!BH195&lt;&gt;"",2,0))</f>
        <v>0</v>
      </c>
      <c r="ABN2" s="2639">
        <f>'Soalan 13'!AN205</f>
        <v>0</v>
      </c>
      <c r="ABO2" s="2643">
        <f>'Soalan 13'!BE205</f>
        <v>0</v>
      </c>
      <c r="ABP2" s="2638">
        <f>'Soalan 13'!BV195</f>
        <v>0</v>
      </c>
      <c r="ABQ2" s="2641" t="str">
        <f>TEXT('Soalan 13'!BV205,"0000")</f>
        <v>0000</v>
      </c>
      <c r="ABR2" s="2642">
        <f>'Soalan 13'!L214</f>
        <v>0</v>
      </c>
      <c r="ABS2" s="2641" t="str">
        <f>TEXT('Soalan 13'!AU218,"00")</f>
        <v>00</v>
      </c>
      <c r="ABT2" s="2641" t="str">
        <f>TEXT('Soalan 13'!AZ218,"00")</f>
        <v>00</v>
      </c>
      <c r="ABU2" s="2641" t="str">
        <f>TEXT('Soalan 13'!BF218,"000")</f>
        <v>000</v>
      </c>
      <c r="ABV2" s="2641" t="str">
        <f>TEXT('Soalan 13'!BL218,"000") &amp; TEXT('Soalan 13'!BQ218,"00")</f>
        <v>00000</v>
      </c>
      <c r="ABW2" s="2638">
        <f>'Soalan 13'!BV218</f>
        <v>0</v>
      </c>
      <c r="ABX2" s="2638">
        <f>'Soalan 14'!E15</f>
        <v>0</v>
      </c>
      <c r="ABY2" s="2638">
        <f>'Soalan 14'!E17</f>
        <v>0</v>
      </c>
      <c r="ABZ2" s="2638">
        <f>'Soalan 14'!E19</f>
        <v>0</v>
      </c>
      <c r="ACA2" s="2638">
        <f>'Soalan 14'!E21</f>
        <v>0</v>
      </c>
      <c r="ACB2" s="2638">
        <f>'Soalan 14'!E23</f>
        <v>0</v>
      </c>
      <c r="ACC2" s="2638">
        <f>'Soalan 14'!E25</f>
        <v>0</v>
      </c>
      <c r="ACD2" s="2638">
        <f>'Soalan 14'!E27</f>
        <v>0</v>
      </c>
      <c r="ACE2" s="2638">
        <f>'Soalan 14'!E29</f>
        <v>0</v>
      </c>
      <c r="ACF2" s="2638">
        <f>'Soalan 14'!E31</f>
        <v>0</v>
      </c>
      <c r="ACG2" s="2638">
        <f>'Soalan 14'!E33</f>
        <v>0</v>
      </c>
      <c r="ACH2" s="2638">
        <f>'Soalan 14'!E35</f>
        <v>0</v>
      </c>
      <c r="ACI2" s="2638">
        <f>'Soalan 14'!E37</f>
        <v>0</v>
      </c>
      <c r="ACJ2" s="2638">
        <f>'Soalan 14'!E39</f>
        <v>0</v>
      </c>
      <c r="ACK2" s="2638">
        <f>'Soalan 14'!E41</f>
        <v>0</v>
      </c>
      <c r="ACL2" s="2638">
        <f>'Soalan 14'!E43</f>
        <v>0</v>
      </c>
      <c r="ACM2" s="2642">
        <f>'Soalan 14'!I15</f>
        <v>0</v>
      </c>
      <c r="ACN2" s="2642">
        <f>'Soalan 14'!I17</f>
        <v>0</v>
      </c>
      <c r="ACO2" s="2642">
        <f>'Soalan 14'!I19</f>
        <v>0</v>
      </c>
      <c r="ACP2" s="2642">
        <f>'Soalan 14'!I21</f>
        <v>0</v>
      </c>
      <c r="ACQ2" s="2642">
        <f>'Soalan 14'!I23</f>
        <v>0</v>
      </c>
      <c r="ACR2" s="2642">
        <f>'Soalan 14'!I25</f>
        <v>0</v>
      </c>
      <c r="ACS2" s="2642">
        <f>'Soalan 14'!I27</f>
        <v>0</v>
      </c>
      <c r="ACT2" s="2642">
        <f>'Soalan 14'!I29</f>
        <v>0</v>
      </c>
      <c r="ACU2" s="2642">
        <f>'Soalan 14'!I31</f>
        <v>0</v>
      </c>
      <c r="ACV2" s="2642">
        <f>'Soalan 14'!I33</f>
        <v>0</v>
      </c>
      <c r="ACW2" s="2642">
        <f>'Soalan 14'!I35</f>
        <v>0</v>
      </c>
      <c r="ACX2" s="2642">
        <f>'Soalan 14'!I37</f>
        <v>0</v>
      </c>
      <c r="ACY2" s="2642">
        <f>'Soalan 14'!I39</f>
        <v>0</v>
      </c>
      <c r="ACZ2" s="2642">
        <f>'Soalan 14'!I41</f>
        <v>0</v>
      </c>
      <c r="ADA2" s="2642">
        <f>'Soalan 14'!I43</f>
        <v>0</v>
      </c>
      <c r="ADB2" s="2642">
        <f>'Soalan 14'!H45</f>
        <v>0</v>
      </c>
      <c r="ADC2" s="2642">
        <f>'Soalan 15'!N16</f>
        <v>0</v>
      </c>
      <c r="ADD2" s="2642">
        <f>'Soalan 15'!N19</f>
        <v>0</v>
      </c>
      <c r="ADE2" s="2642">
        <f>'Soalan 15'!N22</f>
        <v>0</v>
      </c>
      <c r="ADF2" s="2642">
        <f>'Soalan 15'!N25</f>
        <v>0</v>
      </c>
      <c r="ADG2" s="2642">
        <f>'Soalan 15'!N28</f>
        <v>0</v>
      </c>
      <c r="ADH2" s="2642">
        <f>'Soalan 15'!N31</f>
        <v>0</v>
      </c>
      <c r="ADI2" s="2642">
        <f>'Soalan 15'!N34</f>
        <v>0</v>
      </c>
      <c r="ADJ2" s="2642">
        <f>'Soalan 15'!N37</f>
        <v>0</v>
      </c>
      <c r="ADK2" s="2642">
        <f>'Soalan 15'!N40</f>
        <v>0</v>
      </c>
      <c r="ADL2" s="2642">
        <f>'Soalan 15'!N43</f>
        <v>0</v>
      </c>
      <c r="ADM2" s="2642">
        <f>'Soalan 15'!N46</f>
        <v>0</v>
      </c>
      <c r="ADN2" s="2642">
        <f>'Soalan 15'!N49</f>
        <v>0</v>
      </c>
      <c r="ADO2" s="2642">
        <f>'Soalan 15'!N52</f>
        <v>0</v>
      </c>
      <c r="ADP2" s="2642">
        <f>'Soalan 15'!N55</f>
        <v>0</v>
      </c>
      <c r="ADQ2" s="2642">
        <f>'Soalan 15'!N58</f>
        <v>0</v>
      </c>
      <c r="ADR2" s="2642">
        <f>'Soalan 15'!N61</f>
        <v>0</v>
      </c>
      <c r="ADS2" s="2642">
        <f>'Soalan 15'!N64</f>
        <v>0</v>
      </c>
      <c r="ADT2" s="2642">
        <f>'Soalan 15'!N67</f>
        <v>0</v>
      </c>
      <c r="ADU2" s="2642">
        <f>'Soalan 15'!N70</f>
        <v>0</v>
      </c>
      <c r="ADV2" s="2642">
        <f>'Soalan 15'!N73</f>
        <v>0</v>
      </c>
      <c r="ADW2" s="2642">
        <f>'Soalan 15'!N76</f>
        <v>0</v>
      </c>
      <c r="ADX2" s="2642">
        <f>'Soalan 15'!N79</f>
        <v>0</v>
      </c>
      <c r="ADY2" s="2642">
        <f>'Soalan 15'!N82</f>
        <v>0</v>
      </c>
      <c r="ADZ2" s="2642">
        <f>'Soalan 15'!N85</f>
        <v>0</v>
      </c>
      <c r="AEA2" s="2642">
        <f>'Soalan 15'!N103</f>
        <v>0</v>
      </c>
      <c r="AEB2" s="2642">
        <f>'Soalan 15'!N106</f>
        <v>0</v>
      </c>
      <c r="AEC2" s="2642">
        <f>'Soalan 15'!N109</f>
        <v>0</v>
      </c>
      <c r="AED2" s="2639">
        <f>'Soalan 15'!C115</f>
        <v>0</v>
      </c>
      <c r="AEE2" s="2642">
        <f>'Soalan 15'!N125</f>
        <v>0</v>
      </c>
      <c r="AEF2" s="2642">
        <f>'Soalan 15'!N132</f>
        <v>0</v>
      </c>
      <c r="AEG2" s="2642">
        <f>'Soalan 15'!N137</f>
        <v>0</v>
      </c>
      <c r="AEH2" s="2642">
        <f>'Soalan 15'!N142</f>
        <v>0</v>
      </c>
      <c r="AEI2" s="2642">
        <f>'Soalan 15'!N147</f>
        <v>0</v>
      </c>
      <c r="AEJ2" s="2642">
        <f>'Soalan 15'!N152</f>
        <v>0</v>
      </c>
      <c r="AEK2" s="2642">
        <f>'Soalan 15'!L160</f>
        <v>0</v>
      </c>
      <c r="AEL2" s="2643">
        <f>'Soalan 15'!S16</f>
        <v>0</v>
      </c>
      <c r="AEM2" s="2643">
        <f>'Soalan 15'!S19</f>
        <v>0</v>
      </c>
      <c r="AEN2" s="2643">
        <f>'Soalan 15'!S22</f>
        <v>0</v>
      </c>
      <c r="AEO2" s="2643">
        <f>'Soalan 15'!S25</f>
        <v>0</v>
      </c>
      <c r="AEP2" s="2643">
        <f>'Soalan 15'!S28</f>
        <v>0</v>
      </c>
      <c r="AEQ2" s="2643">
        <f>'Soalan 15'!S31</f>
        <v>0</v>
      </c>
      <c r="AER2" s="2643">
        <f>'Soalan 15'!S34</f>
        <v>0</v>
      </c>
      <c r="AES2" s="2643">
        <f>'Soalan 15'!S37</f>
        <v>0</v>
      </c>
      <c r="AET2" s="2643">
        <f>'Soalan 15'!S40</f>
        <v>0</v>
      </c>
      <c r="AEU2" s="2643">
        <f>'Soalan 15'!S43</f>
        <v>0</v>
      </c>
      <c r="AEV2" s="2643">
        <f>'Soalan 15'!S46</f>
        <v>0</v>
      </c>
      <c r="AEW2" s="2643">
        <f>'Soalan 15'!S49</f>
        <v>0</v>
      </c>
      <c r="AEX2" s="2643">
        <f>'Soalan 15'!S52</f>
        <v>0</v>
      </c>
      <c r="AEY2" s="2643">
        <f>'Soalan 15'!S55</f>
        <v>0</v>
      </c>
      <c r="AEZ2" s="2643">
        <f>'Soalan 15'!S58</f>
        <v>0</v>
      </c>
      <c r="AFA2" s="2643">
        <f>'Soalan 15'!S61</f>
        <v>0</v>
      </c>
      <c r="AFB2" s="2643">
        <f>'Soalan 15'!S64</f>
        <v>0</v>
      </c>
      <c r="AFC2" s="2643">
        <f>'Soalan 15'!S67</f>
        <v>0</v>
      </c>
      <c r="AFD2" s="2643">
        <f>'Soalan 15'!S70</f>
        <v>0</v>
      </c>
      <c r="AFE2" s="2643">
        <f>'Soalan 15'!S73</f>
        <v>0</v>
      </c>
      <c r="AFF2" s="2643">
        <f>'Soalan 15'!S76</f>
        <v>0</v>
      </c>
      <c r="AFG2" s="2643">
        <f>'Soalan 15'!S79</f>
        <v>0</v>
      </c>
      <c r="AFH2" s="2643">
        <f>'Soalan 15'!S82</f>
        <v>0</v>
      </c>
      <c r="AFI2" s="2643">
        <f>'Soalan 15'!S85</f>
        <v>0</v>
      </c>
      <c r="AFJ2" s="2643">
        <f>'Soalan 15'!S103</f>
        <v>0</v>
      </c>
      <c r="AFK2" s="2643">
        <f>'Soalan 15'!S106</f>
        <v>0</v>
      </c>
      <c r="AFL2" s="2643">
        <f>'Soalan 15'!S109</f>
        <v>0</v>
      </c>
      <c r="AFM2" s="2643">
        <f>'Soalan 15'!S125</f>
        <v>0</v>
      </c>
      <c r="AFN2" s="2643">
        <f>'Soalan 15'!S132</f>
        <v>0</v>
      </c>
      <c r="AFO2" s="2643">
        <f>'Soalan 15'!S137</f>
        <v>0</v>
      </c>
      <c r="AFP2" s="2643">
        <f>'Soalan 15'!S142</f>
        <v>0</v>
      </c>
      <c r="AFQ2" s="2643">
        <f>'Soalan 15'!S147</f>
        <v>0</v>
      </c>
      <c r="AFR2" s="2643">
        <f>'Soalan 15'!S152</f>
        <v>0</v>
      </c>
      <c r="AFS2" s="2638">
        <f>IF('Seksyen A'!F21&lt;&gt;"",1,IF('Seksyen A'!F26&lt;&gt;"",2,IF('Seksyen A'!F26&lt;&gt;"",3,0)))</f>
        <v>0</v>
      </c>
      <c r="AFT2" s="2638">
        <f>'Seksyen A'!AD32</f>
        <v>0</v>
      </c>
      <c r="AFU2" s="2638">
        <f>IF('Seksyen A'!F45&lt;&gt;"",1,IF('Seksyen A'!F59&lt;&gt;"",2,IF('Seksyen A'!F59&lt;&gt;"",3,0)))</f>
        <v>0</v>
      </c>
      <c r="AFV2" s="2638">
        <f>IF('Seksyen A'!AF53&lt;&gt;"",1,0)</f>
        <v>0</v>
      </c>
      <c r="AFW2" s="2638">
        <f>IF('Seksyen A'!AF56&lt;&gt;"",1,0)</f>
        <v>0</v>
      </c>
      <c r="AFX2" s="2638">
        <f>IF('Seksyen A'!AF67&lt;&gt;"",1,0)</f>
        <v>0</v>
      </c>
      <c r="AFY2" s="2638">
        <f>IF('Seksyen A'!AF70&lt;&gt;"",1,0)</f>
        <v>0</v>
      </c>
      <c r="AFZ2" s="2638">
        <f>IF('Seksyen A'!AF73&lt;&gt;"",1,0)</f>
        <v>0</v>
      </c>
      <c r="AGA2" s="2638">
        <f>IF('Seksyen A'!AF76&lt;&gt;"",1,0)</f>
        <v>0</v>
      </c>
      <c r="AGB2" s="2638">
        <f>IF('Seksyen A'!AF79&lt;&gt;"",1,0)</f>
        <v>0</v>
      </c>
      <c r="AGC2" s="2638">
        <f>IF('Seksyen A'!AF82&lt;&gt;"",1,0)</f>
        <v>0</v>
      </c>
      <c r="AGD2" s="2638">
        <f>IF('Seksyen A'!AF111&lt;&gt;"",1,0)</f>
        <v>0</v>
      </c>
      <c r="AGE2" s="2638">
        <f>IF('Seksyen A'!AF114&lt;&gt;"",1,0)</f>
        <v>0</v>
      </c>
      <c r="AGF2" s="2638">
        <f>IF('Seksyen A'!AF117&lt;&gt;"",1,0)</f>
        <v>0</v>
      </c>
      <c r="AGG2" s="2638">
        <f>IF('Seksyen A'!AF120&lt;&gt;"",1,0)</f>
        <v>0</v>
      </c>
      <c r="AGH2" s="2638">
        <f>IF('Seksyen A'!AF123&lt;&gt;"",1,0)</f>
        <v>0</v>
      </c>
      <c r="AGI2" s="2638">
        <f>IF('Seksyen A'!AF126&lt;&gt;"",1,0)</f>
        <v>0</v>
      </c>
      <c r="AGJ2" s="2638">
        <f>IF('Seksyen A'!AF129&lt;&gt;"",1,0)</f>
        <v>0</v>
      </c>
      <c r="AGK2" s="2638">
        <f>IF('Seksyen A'!AF132&lt;&gt;"",1,0)</f>
        <v>0</v>
      </c>
      <c r="AGL2" s="2638">
        <f>IF('Seksyen A'!AF135&lt;&gt;"",1,0)</f>
        <v>0</v>
      </c>
      <c r="AGM2" s="2638">
        <f>IF('Seksyen A'!AF138&lt;&gt;"",1,0)</f>
        <v>0</v>
      </c>
      <c r="AGN2" s="2638">
        <f>IF('Seksyen A'!AF144&lt;&gt;"",1,0)</f>
        <v>0</v>
      </c>
      <c r="AGO2" s="2638">
        <f>IF('Seksyen A'!AF147&lt;&gt;"",1,0)</f>
        <v>0</v>
      </c>
      <c r="AGP2" s="2638">
        <f>IF('Seksyen A'!AF150&lt;&gt;"",1,0)</f>
        <v>0</v>
      </c>
      <c r="AGQ2" s="2638">
        <f>IF('Seksyen A'!AF153&lt;&gt;"",1,0)</f>
        <v>0</v>
      </c>
      <c r="AGR2" s="2638">
        <f>IF('Seksyen A'!E166&lt;&gt;"",1,IF('Seksyen A'!O166&lt;&gt;"",2,IF('Seksyen A'!O166&lt;&gt;"",3,0)))</f>
        <v>0</v>
      </c>
      <c r="AGS2" s="2638">
        <f>IF('Seksyen A'!AF172&lt;&gt;"",1,0)</f>
        <v>0</v>
      </c>
      <c r="AGT2" s="2638">
        <f>IF('Seksyen A'!AF175&lt;&gt;"",1,0)</f>
        <v>0</v>
      </c>
      <c r="AGU2" s="2638">
        <f>IF('Seksyen A'!AF178&lt;&gt;"",1,0)</f>
        <v>0</v>
      </c>
      <c r="AGV2" s="2638">
        <f>IF('Seksyen A'!AF181&lt;&gt;"",1,0)</f>
        <v>0</v>
      </c>
      <c r="AGW2" s="2638">
        <f>IF('Seksyen A'!AF213&lt;&gt;"",1,0)</f>
        <v>0</v>
      </c>
      <c r="AGX2" s="2638">
        <f>IF('Seksyen A'!AF216&lt;&gt;"",1,0)</f>
        <v>0</v>
      </c>
      <c r="AGY2" s="2638">
        <f>IF('Seksyen A'!AF219&lt;&gt;"",1,0)</f>
        <v>0</v>
      </c>
      <c r="AGZ2" s="2638">
        <f>IF('Seksyen A'!AF222&lt;&gt;"",1,0)</f>
        <v>0</v>
      </c>
      <c r="AHA2" s="2638">
        <f>IF('Seksyen A'!AF225&lt;&gt;"",1,0)</f>
        <v>0</v>
      </c>
      <c r="AHB2" s="2638">
        <f>IF('Seksyen A'!AF228&lt;&gt;"",1,0)</f>
        <v>0</v>
      </c>
      <c r="AHC2" s="2638">
        <f>IF('Seksyen A'!AF231&lt;&gt;"",1,0)</f>
        <v>0</v>
      </c>
      <c r="AHD2" s="2638">
        <f>IF('Seksyen A'!AF234&lt;&gt;"",1,0)</f>
        <v>0</v>
      </c>
      <c r="AHE2" s="2638">
        <f>IF('Seksyen A'!AF237&lt;&gt;"",1,0)</f>
        <v>0</v>
      </c>
      <c r="AHF2" s="2639">
        <f>'Seksyen A'!E241</f>
        <v>0</v>
      </c>
      <c r="AHG2" s="2638">
        <f>IF('Seksyen A'!AF244&lt;&gt;"",1,0)</f>
        <v>0</v>
      </c>
      <c r="AHH2" s="2638">
        <f>IF('Seksyen A'!F252&lt;&gt;"",1,IF('Seksyen A'!P252&lt;&gt;"",2,IF('Seksyen A'!P252&lt;&gt;"",3,0)))</f>
        <v>0</v>
      </c>
      <c r="AHI2" s="2638">
        <f>IF('Seksyen A'!E287&lt;&gt;"",1,IF('Seksyen A'!O287&lt;&gt;"",2,IF('Seksyen A'!O287&lt;&gt;"",3,0)))</f>
        <v>0</v>
      </c>
      <c r="AHJ2" s="2638">
        <f>IF('Seksyen A'!AF296&lt;&gt;"",1,0)</f>
        <v>0</v>
      </c>
      <c r="AHK2" s="2638">
        <f>IF('Seksyen A'!AF299&lt;&gt;"",1,0)</f>
        <v>0</v>
      </c>
      <c r="AHL2" s="2638">
        <f>IF('Seksyen A'!AF302&lt;&gt;"",1,0)</f>
        <v>0</v>
      </c>
      <c r="AHM2" s="2638">
        <f>IF('Seksyen A'!AF305&lt;&gt;"",1,0)</f>
        <v>0</v>
      </c>
      <c r="AHN2" s="2638">
        <f>IF('Seksyen A'!AF308&lt;&gt;"",1,0)</f>
        <v>0</v>
      </c>
      <c r="AHO2" s="2638">
        <f>IF('Seksyen A'!AF316&lt;&gt;"",1,0)</f>
        <v>0</v>
      </c>
      <c r="AHP2" s="2638">
        <f>IF('Seksyen A'!AF320&lt;&gt;"",1,0)</f>
        <v>0</v>
      </c>
      <c r="AHQ2" s="2638">
        <f>IF('Seksyen A'!E329&lt;&gt;"",1,IF('Seksyen A'!O329&lt;&gt;"",2,IF('Seksyen A'!O329&lt;&gt;"",3,0)))</f>
        <v>0</v>
      </c>
      <c r="AHR2" s="2638">
        <f>'Seksyen A'!AB349</f>
        <v>0</v>
      </c>
      <c r="AHS2" s="2638">
        <f>'Seksyen A'!AB378</f>
        <v>0</v>
      </c>
      <c r="AHT2" s="2638">
        <f>'Seksyen A'!AB382</f>
        <v>0</v>
      </c>
      <c r="AHU2" s="2638">
        <f>'Seksyen A'!AB386</f>
        <v>0</v>
      </c>
      <c r="AHV2" s="2638">
        <f>'Seksyen A'!AB396</f>
        <v>0</v>
      </c>
      <c r="AHW2" s="2638">
        <f>'Seksyen A'!AB399</f>
        <v>0</v>
      </c>
      <c r="AHX2" s="2638">
        <f>IF('Seksyen A'!E411&lt;&gt;"",1,IF('Seksyen A'!O411&lt;&gt;"",2,IF('Seksyen A'!O411&lt;&gt;"",3,0)))</f>
        <v>0</v>
      </c>
      <c r="AHY2" s="2638">
        <f>'Seksyen A'!AC425</f>
        <v>0</v>
      </c>
      <c r="AHZ2" s="2638">
        <f>'Seksyen A'!AC435</f>
        <v>0</v>
      </c>
      <c r="AIA2" s="2638">
        <f>'Seksyen A'!AC439</f>
        <v>0</v>
      </c>
      <c r="AIB2" s="2638">
        <f>'Seksyen A'!AC443</f>
        <v>0</v>
      </c>
      <c r="AIC2" s="2638">
        <f>'Seksyen A'!AC453</f>
        <v>0</v>
      </c>
      <c r="AID2" s="2638">
        <f>'Seksyen A'!AC456</f>
        <v>0</v>
      </c>
      <c r="AIE2" s="2638">
        <f>IF('Seksyen B'!D12&lt;&gt;"",1,IF('Seksyen B'!J12&lt;&gt;"",2,IF('Seksyen B'!J12&lt;&gt;"",3,0)))</f>
        <v>0</v>
      </c>
      <c r="AIF2" s="2639">
        <f>'Seksyen B'!D22</f>
        <v>0</v>
      </c>
      <c r="AIG2" s="2639">
        <f>'Seksyen B'!D25</f>
        <v>0</v>
      </c>
      <c r="AIH2" s="2639">
        <f>'Seksyen B'!D28</f>
        <v>0</v>
      </c>
      <c r="AII2" s="2639">
        <f>'Seksyen B'!D31</f>
        <v>0</v>
      </c>
      <c r="AIJ2" s="2639">
        <f>'Seksyen B'!D34</f>
        <v>0</v>
      </c>
      <c r="AIK2" s="2638">
        <f>'Seksyen B'!AD22</f>
        <v>0</v>
      </c>
      <c r="AIL2" s="2638">
        <f>'Seksyen B'!AD25</f>
        <v>0</v>
      </c>
      <c r="AIM2" s="2638">
        <f>'Seksyen B'!AD28</f>
        <v>0</v>
      </c>
      <c r="AIN2" s="2638">
        <f>'Seksyen B'!AD31</f>
        <v>0</v>
      </c>
      <c r="AIO2" s="2638">
        <f>'Seksyen B'!AD34</f>
        <v>0</v>
      </c>
      <c r="AIP2" s="2642">
        <f>'Seksyen B'!Y42</f>
        <v>0</v>
      </c>
      <c r="AIQ2" s="2638">
        <f>'Seksyen B'!AD46</f>
        <v>0</v>
      </c>
      <c r="AIR2" s="2638">
        <f>IF('Seksyen C'!AI11&lt;&gt;"",1,0)</f>
        <v>0</v>
      </c>
      <c r="AIS2" s="2638">
        <f>IF('Seksyen C'!AI16&lt;&gt;"",1,0)</f>
        <v>0</v>
      </c>
      <c r="AIT2" s="2638">
        <f>IF('Seksyen C'!AI19&lt;&gt;"",1,0)</f>
        <v>0</v>
      </c>
      <c r="AIU2" s="2638">
        <f>IF('Seksyen C'!AI22&lt;&gt;"",1,0)</f>
        <v>0</v>
      </c>
      <c r="AIV2" s="2638">
        <f>IF('Seksyen C'!AI29&lt;&gt;"",1,0)</f>
        <v>0</v>
      </c>
      <c r="AIW2" s="2638">
        <f>IF('Seksyen C'!AI32&lt;&gt;"",1,0)</f>
        <v>0</v>
      </c>
      <c r="AIX2" s="2638">
        <f>IF('Seksyen C'!AI35&lt;&gt;"",1,0)</f>
        <v>0</v>
      </c>
      <c r="AIY2" s="2638">
        <f>IF('Seksyen C'!AI38&lt;&gt;"",1,0)</f>
        <v>0</v>
      </c>
      <c r="AIZ2" s="2638">
        <f>IF('Seksyen C'!AI41&lt;&gt;"",1,0)</f>
        <v>0</v>
      </c>
      <c r="AJA2" s="2638">
        <f>IF('Seksyen C'!E52&lt;&gt;"",1,IF('Seksyen C'!E55&lt;&gt;"",2,IF('Seksyen C'!E55&lt;&gt;"",3,0)))</f>
        <v>0</v>
      </c>
      <c r="AJB2" s="2638">
        <f>'Seksyen C'!AH62</f>
        <v>0</v>
      </c>
      <c r="AJC2" s="2638">
        <f>'Seksyen C'!AH65</f>
        <v>0</v>
      </c>
      <c r="AJD2" s="2638">
        <f>'Seksyen C'!AH68</f>
        <v>0</v>
      </c>
      <c r="AJE2" s="2638">
        <f>'Seksyen C'!AH76</f>
        <v>0</v>
      </c>
      <c r="AJF2" s="2638">
        <f>'Seksyen C'!AH79</f>
        <v>0</v>
      </c>
      <c r="AJG2" s="2638">
        <f>'Seksyen C'!AH82</f>
        <v>0</v>
      </c>
      <c r="AJH2" s="2638">
        <f>'Seksyen C'!AH101</f>
        <v>0</v>
      </c>
      <c r="AJI2" s="2638">
        <f>'Seksyen C'!AH104</f>
        <v>0</v>
      </c>
      <c r="AJJ2" s="2638">
        <f>'Seksyen C'!AH107</f>
        <v>0</v>
      </c>
      <c r="AJK2" s="2638">
        <f>'Seksyen C'!AH110</f>
        <v>0</v>
      </c>
      <c r="AJL2" s="2638">
        <f>'Seksyen C'!AH113</f>
        <v>0</v>
      </c>
      <c r="AJM2" s="2638">
        <f>'Seksyen C'!AH116</f>
        <v>0</v>
      </c>
      <c r="AJN2" s="2639">
        <f>'Seksyen C'!K116</f>
        <v>0</v>
      </c>
      <c r="AJO2" s="2638">
        <f>'Seksyen C'!AG127</f>
        <v>0</v>
      </c>
      <c r="AJP2" s="2638">
        <f>'Seksyen C'!AG130</f>
        <v>0</v>
      </c>
      <c r="AJQ2" s="2638">
        <f>'Seksyen C'!AG133</f>
        <v>0</v>
      </c>
      <c r="AJR2" s="2642">
        <f>'Seksyen C'!P149</f>
        <v>0</v>
      </c>
      <c r="AJS2" s="2642">
        <f>'Seksyen C'!P152</f>
        <v>0</v>
      </c>
      <c r="AJT2" s="2642">
        <f>'Seksyen C'!P155</f>
        <v>0</v>
      </c>
      <c r="AJU2" s="2642">
        <f>'Seksyen C'!X149</f>
        <v>0</v>
      </c>
      <c r="AJV2" s="2642">
        <f>'Seksyen C'!X152</f>
        <v>0</v>
      </c>
      <c r="AJW2" s="2642">
        <f>'Seksyen C'!X155</f>
        <v>0</v>
      </c>
      <c r="AJX2" s="2638">
        <f>IF('Seksyen C'!E163&lt;&gt;"",1,IF('Seksyen C'!J163&lt;&gt;"",2,IF('Seksyen C'!J163&lt;&gt;"",3,0)))</f>
        <v>0</v>
      </c>
      <c r="AJY2" s="2642">
        <f>'Seksyen C'!X170</f>
        <v>0</v>
      </c>
      <c r="AJZ2" s="2638">
        <f>'Seksyen D'!R18</f>
        <v>0</v>
      </c>
      <c r="AKA2" s="2638">
        <f>'Seksyen D'!R24</f>
        <v>0</v>
      </c>
      <c r="AKB2" s="2638">
        <f>'Seksyen D'!R27</f>
        <v>0</v>
      </c>
      <c r="AKC2" s="2638">
        <f>'Seksyen D'!R30</f>
        <v>0</v>
      </c>
      <c r="AKD2" s="2638">
        <f>'Seksyen D'!R33</f>
        <v>0</v>
      </c>
      <c r="AKE2" s="2638">
        <f>'Seksyen D'!X18</f>
        <v>0</v>
      </c>
      <c r="AKF2" s="2638">
        <f>'Seksyen D'!X24</f>
        <v>0</v>
      </c>
      <c r="AKG2" s="2638">
        <f>'Seksyen D'!X27</f>
        <v>0</v>
      </c>
      <c r="AKH2" s="2638">
        <f>'Seksyen D'!X30</f>
        <v>0</v>
      </c>
      <c r="AKI2" s="2638">
        <f>'Seksyen D'!X33</f>
        <v>0</v>
      </c>
      <c r="AKJ2" s="2638">
        <f>IF('Seksyen E'!F13&lt;&gt;"",1,IF('Seksyen E'!K13&lt;&gt;"",2,IF('Seksyen E'!K13&lt;&gt;"",3,0)))</f>
        <v>0</v>
      </c>
      <c r="AKK2" s="2638">
        <f>IF('Seksyen E'!F21&lt;&gt;"",1,IF('Seksyen E'!K21&lt;&gt;"",2,IF('Seksyen E'!K21&lt;&gt;"",3,0)))</f>
        <v>0</v>
      </c>
      <c r="AKL2" s="2638">
        <f>IF('Seksyen E'!F29&lt;&gt;"",1,IF('Seksyen E'!K29&lt;&gt;"",2,IF('Seksyen E'!K29&lt;&gt;"",3,0)))</f>
        <v>0</v>
      </c>
      <c r="AKM2" s="2647">
        <f>'Seksyen E'!H40</f>
        <v>0</v>
      </c>
      <c r="AKN2" s="2647">
        <f>'Seksyen E'!S40</f>
        <v>0</v>
      </c>
      <c r="AKO2" s="2638">
        <f>'Seksyen E'!O48</f>
        <v>0</v>
      </c>
      <c r="AKP2" s="2638">
        <f>'Seksyen E'!O51</f>
        <v>0</v>
      </c>
      <c r="AKQ2" s="2638">
        <f>'Seksyen E'!O54</f>
        <v>0</v>
      </c>
      <c r="AKR2" s="2638">
        <f>'Seksyen E'!O57</f>
        <v>0</v>
      </c>
      <c r="AKS2" s="2638">
        <f>'Seksyen E'!AE48</f>
        <v>0</v>
      </c>
      <c r="AKT2" s="2638">
        <f>'Seksyen E'!AE51</f>
        <v>0</v>
      </c>
      <c r="AKU2" s="2638">
        <f>'Seksyen E'!AE54</f>
        <v>0</v>
      </c>
      <c r="AKV2" s="2638">
        <f>IF('Seksyen E'!F65&lt;&gt;"",1,IF('Seksyen E'!K65&lt;&gt;"",2,IF('Seksyen E'!K65&lt;&gt;"",3,0)))</f>
        <v>0</v>
      </c>
      <c r="AKW2" s="2638">
        <f>IF('Seksyen E'!F73&lt;&gt;"",1,IF('Seksyen E'!K73&lt;&gt;"",2,IF('Seksyen E'!K73&lt;&gt;"",3,0)))</f>
        <v>0</v>
      </c>
      <c r="AKX2" s="2638">
        <f>IF('Seksyen F'!AJ13&lt;&gt;"",1,IF('Seksyen F'!AJ16&lt;&gt;"",2,IF('Seksyen F'!AJ19&lt;&gt;"",3,IF('Seksyen F'!AJ22&lt;&gt;"",4,IF('Seksyen F'!AJ25&lt;&gt;"",5,IF('Seksyen F'!AJ25&lt;&gt;"",6,0))))))</f>
        <v>0</v>
      </c>
      <c r="AKY2" s="2638">
        <f>IF('Seksyen F'!D34&lt;&gt;"",1,IF('Seksyen F'!D50&lt;&gt;"",2,IF('Seksyen F'!D50&lt;&gt;"",3,0)))</f>
        <v>0</v>
      </c>
      <c r="AKZ2" s="2638">
        <f>'Seksyen F'!AH38</f>
        <v>0</v>
      </c>
      <c r="ALA2" s="2638">
        <f>'Seksyen F'!AH41</f>
        <v>0</v>
      </c>
      <c r="ALB2" s="2638">
        <f>'Seksyen F'!AH44</f>
        <v>0</v>
      </c>
      <c r="ALC2" s="2638">
        <f>'Seksyen F'!AH47</f>
        <v>0</v>
      </c>
      <c r="ALD2" s="2638">
        <f>IF('Seksyen F'!R57&lt;&gt;"",1,0)</f>
        <v>0</v>
      </c>
      <c r="ALE2" s="2638">
        <f>IF('Seksyen F'!R60&lt;&gt;"",1,0)</f>
        <v>0</v>
      </c>
      <c r="ALF2" s="2638">
        <f>IF('Seksyen F'!R65&lt;&gt;"",1,0)</f>
        <v>0</v>
      </c>
      <c r="ALG2" s="2638">
        <f>IF('Seksyen F'!R70&lt;&gt;"",1,0)</f>
        <v>0</v>
      </c>
      <c r="ALH2" s="2638">
        <f>IF('Seksyen F'!R73&lt;&gt;"",1,0)</f>
        <v>0</v>
      </c>
      <c r="ALI2" s="2638">
        <f>IF('Seksyen F'!R76&lt;&gt;"",1,0)</f>
        <v>0</v>
      </c>
      <c r="ALJ2" s="2638">
        <f>IF('Seksyen F'!R79&lt;&gt;"",1,0)</f>
        <v>0</v>
      </c>
      <c r="ALK2" s="2638">
        <f>IF('Seksyen F'!R82&lt;&gt;"",1,0)</f>
        <v>0</v>
      </c>
      <c r="ALL2" s="2638">
        <f>IF('Seksyen F'!R85&lt;&gt;"",1,0)</f>
        <v>0</v>
      </c>
      <c r="ALM2" s="2638">
        <f>IF('Seksyen F'!R88&lt;&gt;"",1,0)</f>
        <v>0</v>
      </c>
      <c r="ALN2" s="2638">
        <f>IF('Seksyen F'!AJ57&lt;&gt;"",1,0)</f>
        <v>0</v>
      </c>
      <c r="ALO2" s="2638">
        <f>IF('Seksyen F'!AJ60&lt;&gt;"",1,0)</f>
        <v>0</v>
      </c>
      <c r="ALP2" s="2638">
        <f>IF('Seksyen F'!AJ63&lt;&gt;"",1,0)</f>
        <v>0</v>
      </c>
      <c r="ALQ2" s="2638">
        <f>IF('Seksyen F'!AJ66&lt;&gt;"",1,0)</f>
        <v>0</v>
      </c>
      <c r="ALR2" s="2638">
        <f>IF('Seksyen F'!AJ69&lt;&gt;"",1,0)</f>
        <v>0</v>
      </c>
      <c r="ALS2" s="2638">
        <f>IF('Seksyen F'!AJ72&lt;&gt;"",1,0)</f>
        <v>0</v>
      </c>
      <c r="ALT2" s="2638">
        <f>IF('Seksyen F'!AJ75&lt;&gt;"",1,0)</f>
        <v>0</v>
      </c>
      <c r="ALU2" s="2638">
        <f>IF('Seksyen F'!AJ78&lt;&gt;"",1,0)</f>
        <v>0</v>
      </c>
      <c r="ALV2" s="2638">
        <f>IF('Seksyen F'!AJ81&lt;&gt;"",1,0)</f>
        <v>0</v>
      </c>
      <c r="ALW2" s="2638">
        <f>IF('Seksyen F'!AJ84&lt;&gt;"",1,0)</f>
        <v>0</v>
      </c>
      <c r="ALX2" s="2638">
        <f>IF('Seksyen F'!AJ87&lt;&gt;"",1,0)</f>
        <v>0</v>
      </c>
      <c r="ALY2" s="2639">
        <f>'Seksyen F'!U89</f>
        <v>0</v>
      </c>
      <c r="ALZ2" s="2638">
        <f>IF('Seksyen F'!R102&lt;&gt;"",1,0)</f>
        <v>0</v>
      </c>
      <c r="AMA2" s="2638">
        <f>IF('Seksyen F'!R105&lt;&gt;"",1,0)</f>
        <v>0</v>
      </c>
      <c r="AMB2" s="2638">
        <f>IF('Seksyen F'!R108&lt;&gt;"",1,0)</f>
        <v>0</v>
      </c>
      <c r="AMC2" s="2638">
        <f>IF('Seksyen F'!R111&lt;&gt;"",1,0)</f>
        <v>0</v>
      </c>
      <c r="AMD2" s="2638">
        <f>IF('Seksyen F'!R114&lt;&gt;"",1,0)</f>
        <v>0</v>
      </c>
      <c r="AME2" s="2638">
        <f>IF('Seksyen F'!R117&lt;&gt;"",1,0)</f>
        <v>0</v>
      </c>
      <c r="AMF2" s="2638">
        <f>IF('Seksyen F'!R120&lt;&gt;"",1,0)</f>
        <v>0</v>
      </c>
      <c r="AMG2" s="2638">
        <f>IF('Seksyen F'!R123&lt;&gt;"",1,0)</f>
        <v>0</v>
      </c>
      <c r="AMH2" s="2638">
        <f>IF('Seksyen F'!R126&lt;&gt;"",1,0)</f>
        <v>0</v>
      </c>
      <c r="AMI2" s="2638">
        <f>IF('Seksyen F'!AJ102&lt;&gt;"",1,0)</f>
        <v>0</v>
      </c>
      <c r="AMJ2" s="2638">
        <f>IF('Seksyen F'!AJ105&lt;&gt;"",1,0)</f>
        <v>0</v>
      </c>
      <c r="AMK2" s="2638">
        <f>IF('Seksyen F'!AJ108&lt;&gt;"",1,0)</f>
        <v>0</v>
      </c>
      <c r="AML2" s="2638">
        <f>IF('Seksyen F'!AJ111&lt;&gt;"",1,0)</f>
        <v>0</v>
      </c>
      <c r="AMM2" s="2638">
        <f>IF('Seksyen F'!AJ114&lt;&gt;"",1,0)</f>
        <v>0</v>
      </c>
      <c r="AMN2" s="2638">
        <f>IF('Seksyen F'!AJ117&lt;&gt;"",1,0)</f>
        <v>0</v>
      </c>
      <c r="AMO2" s="2638">
        <f>IF('Seksyen F'!AJ120&lt;&gt;"",1,0)</f>
        <v>0</v>
      </c>
      <c r="AMP2" s="2638">
        <f>IF('Seksyen F'!AJ123&lt;&gt;"",1,0)</f>
        <v>0</v>
      </c>
      <c r="AMQ2" s="2639">
        <f>'Seksyen F'!U125</f>
        <v>0</v>
      </c>
      <c r="AMR2" s="2638">
        <f>IF('Seksyen F'!D135&lt;&gt;"",1,IF('Seksyen F'!D138&lt;&gt;"",2,IF('Seksyen F'!D141&lt;&gt;"",3,IF('Seksyen F'!D141&lt;&gt;"",4,0))))</f>
        <v>0</v>
      </c>
      <c r="AMS2" s="2638">
        <f>IF('Seksyen F'!R147&lt;&gt;"",1,0)</f>
        <v>0</v>
      </c>
      <c r="AMT2" s="2638">
        <f>IF('Seksyen F'!R150&lt;&gt;"",1,0)</f>
        <v>0</v>
      </c>
      <c r="AMU2" s="2638">
        <f>IF('Seksyen F'!R153&lt;&gt;"",1,0)</f>
        <v>0</v>
      </c>
      <c r="AMV2" s="2638">
        <f>IF('Seksyen F'!R156&lt;&gt;"",1,0)</f>
        <v>0</v>
      </c>
      <c r="AMW2" s="2638">
        <f>IF('Seksyen F'!AJ147&lt;&gt;"",1,0)</f>
        <v>0</v>
      </c>
      <c r="AMX2" s="2638">
        <f>IF('Seksyen F'!AJ150&lt;&gt;"",1,0)</f>
        <v>0</v>
      </c>
      <c r="AMY2" s="2638">
        <f>IF('Seksyen F'!AJ153&lt;&gt;"",1,0)</f>
        <v>0</v>
      </c>
      <c r="AMZ2" s="2639">
        <f>'Seksyen F'!U155</f>
        <v>0</v>
      </c>
      <c r="ANA2" s="2638">
        <f>IF('Seksyen F'!R168&lt;&gt;"",1,IF('Seksyen F'!V168&lt;&gt;"",2,IF('Seksyen F'!AA168&lt;&gt;"",3,IF('Seksyen F'!AA168&lt;&gt;"",4,0))))</f>
        <v>0</v>
      </c>
      <c r="ANB2" s="2638">
        <f>IF('Seksyen F'!R171&lt;&gt;"",1,IF('Seksyen F'!V171&lt;&gt;"",2,IF('Seksyen F'!AA171&lt;&gt;"",3,IF('Seksyen F'!AA171&lt;&gt;"",4,0))))</f>
        <v>0</v>
      </c>
      <c r="ANC2" s="2638">
        <f>IF('Seksyen F'!R174&lt;&gt;"",1,IF('Seksyen F'!V174&lt;&gt;"",2,IF('Seksyen F'!AA174&lt;&gt;"",3,IF('Seksyen F'!AA174&lt;&gt;"",4,0))))</f>
        <v>0</v>
      </c>
      <c r="AND2" s="2638">
        <f>IF('Seksyen F'!R180&lt;&gt;"",1,IF('Seksyen F'!V180&lt;&gt;"",2,IF('Seksyen F'!AA180&lt;&gt;"",3,IF('Seksyen F'!AA180&lt;&gt;"",4,0))))</f>
        <v>0</v>
      </c>
      <c r="ANE2" s="2638">
        <f>IF('Seksyen F'!R183&lt;&gt;"",1,IF('Seksyen F'!V183&lt;&gt;"",2,IF('Seksyen F'!AA183&lt;&gt;"",3,IF('Seksyen F'!AA183&lt;&gt;"",4,0))))</f>
        <v>0</v>
      </c>
      <c r="ANF2" s="2638">
        <f>IF('Seksyen F'!R186&lt;&gt;"",1,IF('Seksyen F'!V186&lt;&gt;"",2,IF('Seksyen F'!AA186&lt;&gt;"",3,IF('Seksyen F'!AA186&lt;&gt;"",4,0))))</f>
        <v>0</v>
      </c>
      <c r="ANG2" s="2638">
        <f>IF('Seksyen F'!R189&lt;&gt;"",1,IF('Seksyen F'!V189&lt;&gt;"",2,IF('Seksyen F'!AA189&lt;&gt;"",3,IF('Seksyen F'!AA189&lt;&gt;"",4,0))))</f>
        <v>0</v>
      </c>
      <c r="ANH2" s="2638">
        <f>'Seksyen F'!AH207</f>
        <v>0</v>
      </c>
      <c r="ANI2" s="2638">
        <f>'Seksyen F'!AH210</f>
        <v>0</v>
      </c>
      <c r="ANJ2" s="2638">
        <f>IF('Seksyen F'!D218&lt;&gt;"",1,IF('Seksyen F'!J218&lt;&gt;"",2,IF('Seksyen F'!J218&lt;&gt;"",3,0)))</f>
        <v>0</v>
      </c>
      <c r="ANK2" s="2638">
        <f>'Seksyen F'!AH226</f>
        <v>0</v>
      </c>
      <c r="ANL2" s="2638">
        <f>'Seksyen F'!AH229</f>
        <v>0</v>
      </c>
      <c r="ANM2" s="2638">
        <f>IF('Seksyen F'!D238&lt;&gt;"",1,IF('Seksyen F'!J238&lt;&gt;"",2,IF('Seksyen F'!J238&lt;&gt;"",3,0)))</f>
        <v>0</v>
      </c>
      <c r="ANN2" s="2638">
        <f>IF('Seksyen F'!R245&lt;&gt;"",1,0)</f>
        <v>0</v>
      </c>
      <c r="ANO2" s="2638">
        <f>IF('Seksyen F'!R248&lt;&gt;"",1,0)</f>
        <v>0</v>
      </c>
      <c r="ANP2" s="2638">
        <f>IF('Seksyen F'!R251&lt;&gt;"",1,0)</f>
        <v>0</v>
      </c>
      <c r="ANQ2" s="2638">
        <f>IF('Seksyen F'!R254&lt;&gt;"",1,0)</f>
        <v>0</v>
      </c>
      <c r="ANR2" s="2638">
        <f>IF('Seksyen F'!AJ245&lt;&gt;"",1,0)</f>
        <v>0</v>
      </c>
      <c r="ANS2" s="2638">
        <f>IF('Seksyen F'!AJ248&lt;&gt;"",1,0)</f>
        <v>0</v>
      </c>
      <c r="ANT2" s="2638">
        <f>IF('Seksyen F'!AJ251&lt;&gt;"",1,0)</f>
        <v>0</v>
      </c>
      <c r="ANU2" s="2638">
        <f>IF('Seksyen F'!AJ254&lt;&gt;"",1,0)</f>
        <v>0</v>
      </c>
      <c r="ANV2" s="2638">
        <f>IF('Seksyen G'!D13&lt;&gt;"",1,IF('Seksyen G'!J13&lt;&gt;"",2,IF('Seksyen G'!J13&lt;&gt;"",3,0)))</f>
        <v>0</v>
      </c>
      <c r="ANW2" s="2638">
        <f>'Seksyen G'!Z32</f>
        <v>0</v>
      </c>
      <c r="ANX2" s="2639">
        <f>'Seksyen G'!D31</f>
        <v>0</v>
      </c>
      <c r="ANY2" s="2638">
        <f>'Seksyen G'!Z35</f>
        <v>0</v>
      </c>
      <c r="ANZ2" s="2639">
        <f>'Seksyen G'!D34</f>
        <v>0</v>
      </c>
      <c r="AOA2" s="2638">
        <f>'Seksyen G'!Z38</f>
        <v>0</v>
      </c>
      <c r="AOB2" s="2639">
        <f>'Seksyen G'!D37</f>
        <v>0</v>
      </c>
      <c r="AOC2" s="2638">
        <f>'Seksyen G'!AE32</f>
        <v>0</v>
      </c>
      <c r="AOD2" s="2638">
        <f>'Seksyen G'!AE35</f>
        <v>0</v>
      </c>
      <c r="AOE2" s="2638">
        <f>'Seksyen G'!AE38</f>
        <v>0</v>
      </c>
      <c r="AOF2" s="2638">
        <f>IF('Seksyen H'!E16&lt;&gt;"",1,IF('Seksyen H'!E19&lt;&gt;"",2,IF('Seksyen H'!E19&lt;&gt;"",3,0)))</f>
        <v>0</v>
      </c>
      <c r="AOG2" s="2638">
        <f>IF('Seksyen H'!AI26&lt;&gt;"",1,0)</f>
        <v>0</v>
      </c>
      <c r="AOH2" s="2638">
        <f>IF('Seksyen H'!AI29&lt;&gt;"",1,0)</f>
        <v>0</v>
      </c>
      <c r="AOI2" s="2638">
        <f>IF('Seksyen H'!AI32&lt;&gt;"",1,0)</f>
        <v>0</v>
      </c>
      <c r="AOJ2" s="2638">
        <f>IF('Seksyen H'!AI35&lt;&gt;"",1,0)</f>
        <v>0</v>
      </c>
      <c r="AOK2" s="2638">
        <f>IF('Seksyen H'!AI38&lt;&gt;"",1,0)</f>
        <v>0</v>
      </c>
      <c r="AOL2" s="2638">
        <f>IF('Seksyen H'!AI41&lt;&gt;"",1,0)</f>
        <v>0</v>
      </c>
      <c r="AOM2" s="2638">
        <f>IF('Seksyen H'!AI44&lt;&gt;"",1,0)</f>
        <v>0</v>
      </c>
      <c r="AON2" s="2638">
        <f>IF('Seksyen H'!AI47&lt;&gt;"",1,0)</f>
        <v>0</v>
      </c>
      <c r="AOO2" s="2638">
        <f>IF('Seksyen H'!AI56&lt;&gt;"",1,0)</f>
        <v>0</v>
      </c>
      <c r="AOP2" s="2638">
        <f>IF('Seksyen H'!AI59&lt;&gt;"",1,0)</f>
        <v>0</v>
      </c>
      <c r="AOQ2" s="2638">
        <f>IF('Seksyen H'!AI62&lt;&gt;"",1,0)</f>
        <v>0</v>
      </c>
      <c r="AOR2" s="2638">
        <f>IF('Seksyen H'!AI65&lt;&gt;"",1,0)</f>
        <v>0</v>
      </c>
      <c r="AOS2" s="2638">
        <f>IF('Seksyen H'!AI70&lt;&gt;"",1,0)</f>
        <v>0</v>
      </c>
      <c r="AOT2" s="2638">
        <f>IF('Seksyen H'!AI73&lt;&gt;"",1,0)</f>
        <v>0</v>
      </c>
      <c r="AOU2" s="2638">
        <f>IF('Seksyen H'!AI78&lt;&gt;"",1,0)</f>
        <v>0</v>
      </c>
      <c r="AOV2" s="2638">
        <f>IF('Seksyen H'!AI82&lt;&gt;"",1,0)</f>
        <v>0</v>
      </c>
      <c r="AOW2" s="2638">
        <f>IF('Seksyen H'!AI85&lt;&gt;"",1,0)</f>
        <v>0</v>
      </c>
      <c r="AOX2" s="2638">
        <f>IF('Seksyen H'!AI88&lt;&gt;"",1,0)</f>
        <v>0</v>
      </c>
      <c r="AOY2" s="2638">
        <f>IF('Seksyen H'!AI106&lt;&gt;"",1,0)</f>
        <v>0</v>
      </c>
      <c r="AOZ2" s="2638">
        <f>IF('Seksyen H'!AI109&lt;&gt;"",1,0)</f>
        <v>0</v>
      </c>
      <c r="APA2" s="2638">
        <f>IF('Seksyen H'!AI112&lt;&gt;"",1,0)</f>
        <v>0</v>
      </c>
      <c r="APB2" s="2638">
        <f>IF('Seksyen H'!AI115&lt;&gt;"",1,0)</f>
        <v>0</v>
      </c>
      <c r="APC2" s="2638">
        <f>IF('Seksyen H'!AI118&lt;&gt;"",1,0)</f>
        <v>0</v>
      </c>
      <c r="APD2" s="2638">
        <f>IF('Seksyen H'!AI121&lt;&gt;"",1,0)</f>
        <v>0</v>
      </c>
      <c r="APE2" s="2639">
        <f>'Seksyen H'!J121</f>
        <v>0</v>
      </c>
      <c r="APF2" s="2638">
        <f>IF('Seksyen H'!AI124&lt;&gt;"",1,0)</f>
        <v>0</v>
      </c>
      <c r="APG2" s="2638">
        <f>IF('Seksyen H'!E133&lt;&gt;"",1,IF('Seksyen H'!K133&lt;&gt;"",2,IF('Seksyen H'!K133&lt;&gt;"",3,0)))</f>
        <v>0</v>
      </c>
      <c r="APH2" s="4583">
        <f>T2</f>
        <v>0</v>
      </c>
      <c r="API2" s="4581">
        <f>PP2+PQ2+PS2+PU2+PW2+PX2+PZ2+QB2+QC2+QD2+QE2+QF2+QG2+QH2+QI2+QJ2+QK2+QL2+QN2+QO2+QP2+QQ2+QR2</f>
        <v>0</v>
      </c>
      <c r="APJ2" s="4581">
        <f>QW2+QX2+QY2+QZ2+RA2+RB2+RC2+RD2+RF2+RG2+RJ2+RK2+RL2+RM2+RN2+RO2+RP2+RQ2+RR2+RS2+RT2+RU2+RV2+RW2+RX2+RZ2+SA2+SB2+SC2+SD2+SE2+SF2+SG2+SH2+SI2+SJ2+SL2+SP2+SQ2+SR2+SS2+SU2+SV2+SW2+SX2+SY2+SZ2+TA2+TB2+TC2+TD2+TE2+TF2+TG2+TH2+TJ2+TK2+TM2</f>
        <v>0</v>
      </c>
      <c r="APK2" s="4581">
        <f>DE2+DF2+DG2+DH2+DI2+DJ2+DK2+DL2+DM2+DN2+DO2+DP2+DQ2+PP2+PQ2+PS2+PU2+PW2+PX2+PZ2+QB2+QC2+QE2+QF2+QG2+QH2+QI2+QJ2+QK2+QL2-RC2+(RH2/100*RG2)-TV2+TZ2</f>
        <v>0</v>
      </c>
      <c r="APL2" s="4581">
        <f>QW2+QX2+QY2+QZ2+RA2+RB2+RD2+RF2+RJ2+RK2+RL2+RM2+RN2+RO2+RP2+RQ2+RR2+RS2+RT2+RU2+RV2+RW2+RX2+SA2+SB2+SC2+SD2+SE2+SF2+SG2+SH2+SL2+SS2+TC2+TD2+TE2+TJ2+TK2</f>
        <v>0</v>
      </c>
      <c r="APM2" s="4581">
        <f>APK2-APL2</f>
        <v>0</v>
      </c>
      <c r="APN2" s="4581">
        <f>HA2+HB2+HC2+HD2+HE2+HF2+HG2+HH2+HI2+HJ2+HK2+HL2+HN2+HP2+HQ2+HR2+HS2+HT2+HU2+HV2+HW2+HX2+HY2+HZ2+IA2+IC2+KS2+KT2+KU2+KV2+KW2+KX2+KY2+KZ2+LA2+LB2+LC2+LD2+LF2+LH2+LI2+LJ2+LK2+LL2+LM2+LN2+LO2+LP2+LQ2+LR2+LS2+LU2</f>
        <v>0</v>
      </c>
      <c r="APO2" s="4581">
        <f>HC2+HD2+HE2+HF2+HG2+HH2+HI2+HJ2+HK2+HL2+HN2+HR2+HS2+HT2+HU2+HV2+HW2+HX2+HY2+HZ2+IA2+IC2+KU2+KV2+KW2+KX2+KY2+KZ2+LA2+LB2+LC2+LD2+LF2+LJ2+LK2+LL2+LM2+LN2+LO2+LP2+LQ2+LR2+LS2+LU2</f>
        <v>0</v>
      </c>
      <c r="APP2" s="4581">
        <f>JF2+JG2+JH2+JI2+JJ2+JK2+JL2+JM2+JN2+JO2+JQ2+JS2+JT2+JU2+JV2+JW2+JX2+JY2+JZ2+KA2+KB2+KD2+MX2+MY2+MZ2+NA2+NB2+NC2+ND2+NE2+NF2+NG2+NI2+NK2+NL2+NM2+NN2+NO2+NP2+NQ2+NR2+NS2+NT2+NV2</f>
        <v>0</v>
      </c>
      <c r="APQ2" s="4581">
        <f>SW2+SX2+SY2+SZ2+TA2+TB2+TF2+TH2</f>
        <v>0</v>
      </c>
      <c r="APR2" s="4581">
        <f>BC2+BD2+BE2+BF2+BG2+BH2+BI2+BJ2+BL2+BM2+BN2+BO2+BP2+BQ2+BR2+BS2+BT2+BW2+BX2+BY2+BZ2+CA2+CB2+CC2+CD2+CF2+CG2+CH2+CI2+CJ2+CK2+CL2+CM2+CN2+CQ2+CR2+CS2+CT2+CU2+CV2+CX2+CY2+CZ2+DA2+DB2+DE2+DF2+DG2+DH2+DI2+DJ2+DK2+DL2+DM2+DN2+DO2+DP2+DQ2-DT2-DU2-DV2-DW2-DX2-DY2-DZ2-EA2-EC2-ED2-EE2-EF2-EG2-EH2-EI2-EJ2-EK2+EN2+EO2+EP2+EQ2+ER2+ES2+ET2+EU2+EW2+EX2+EY2+EZ2+FA2+FB2+FC2+FD2+FE2-FI2-FJ2-FK2-FL2-FM2-FN2-FO2-FQ2-FR2-FS2-FT2-FU2-FV2-FW2-FX2+RG2</f>
        <v>0</v>
      </c>
      <c r="APS2" s="4582" t="e">
        <f>APL2/APK2</f>
        <v>#DIV/0!</v>
      </c>
      <c r="APT2" s="4581" t="e">
        <f>(APP2/APO2)/12</f>
        <v>#DIV/0!</v>
      </c>
      <c r="APU2" s="4583" t="b">
        <f>(FI2+FJ2+FK2+FL2+FM2+FN2+FO2+FQ2+FR2+FS2+FT2+FU2+FV2+FW2+FX2)=SI2</f>
        <v>1</v>
      </c>
      <c r="APV2" s="4583" t="b">
        <f>APP2=SW2</f>
        <v>1</v>
      </c>
      <c r="APW2" s="4583" t="b">
        <f>APN2=(OV2+PH2)</f>
        <v>1</v>
      </c>
      <c r="APX2" s="4583" t="b">
        <f>(APO2&gt;0)=(APP2&gt;0)</f>
        <v>1</v>
      </c>
      <c r="APY2" s="4583" t="b">
        <f>QZ2=WL2</f>
        <v>1</v>
      </c>
      <c r="APZ2" s="4583" t="b">
        <f>RA2=(XJ2+XK2)</f>
        <v>1</v>
      </c>
      <c r="AQA2" s="4583" t="b">
        <f>RB2=(WW2+WX2+WY2+WZ2+XA2+XB2+XC2+XD2+XE2+XF2+XG2+XH2+XI2)</f>
        <v>1</v>
      </c>
      <c r="AQB2" s="4583" t="b">
        <f>(QT2-TN2)=UB2</f>
        <v>1</v>
      </c>
      <c r="AQC2" s="4581">
        <f>YC2+YO2+ZA2+ZM2+ZY2+AAK2+AAW2+ABI2</f>
        <v>0</v>
      </c>
      <c r="AQD2" s="4583" t="b">
        <f>PP2=AQC2</f>
        <v>1</v>
      </c>
      <c r="AQE2" s="4583" t="b">
        <f>IF(YC2&lt;&gt;"", AND(XZ2&lt;&gt;"", YA2&lt;&gt;"", YB2&lt;&gt;"", YD2&lt;&gt;"", YJ2&lt;&gt;"", YK2&lt;&gt;""), TRUE)</f>
        <v>1</v>
      </c>
      <c r="AQF2" s="4583" t="b">
        <f>IF(YO2&lt;&gt;"", AND(YL2&lt;&gt;"", YM2&lt;&gt;"", YN2&lt;&gt;"", YP2&lt;&gt;"", YV2&lt;&gt;"", YW2&lt;&gt;""), TRUE)</f>
        <v>1</v>
      </c>
      <c r="AQG2" s="4583" t="b">
        <f>IF(ZA2&lt;&gt;"", AND(YX2&lt;&gt;"", YY2&lt;&gt;"", YZ2&lt;&gt;"", ZB2&lt;&gt;"", ZH2&lt;&gt;"", ZI2&lt;&gt;""), TRUE)</f>
        <v>1</v>
      </c>
      <c r="AQH2" s="4583" t="b">
        <f>IF(ZM2&lt;&gt;"", AND(ZJ2&lt;&gt;"", ZK2&lt;&gt;"", ZL2&lt;&gt;"", ZN2&lt;&gt;"", ZT2&lt;&gt;"", ZU2&lt;&gt;""), TRUE)</f>
        <v>1</v>
      </c>
      <c r="AQI2" s="4583" t="b">
        <f>IF(ZY2&lt;&gt;"", AND(ZV2&lt;&gt;"", ZW2&lt;&gt;"", ZX2&lt;&gt;"",ZZ2&lt;&gt;"", AAF2&lt;&gt;"", AAG2&lt;&gt;""), TRUE)</f>
        <v>1</v>
      </c>
      <c r="AQJ2" s="4583" t="b">
        <f>IF(AAK2&lt;&gt;"", AND(AAH2&lt;&gt;"", AAI2&lt;&gt;"", AAJ2&lt;&gt;"", AAL2&lt;&gt;"", AAR2&lt;&gt;"", AAS2&lt;&gt;""), TRUE)</f>
        <v>1</v>
      </c>
      <c r="AQK2" s="4583" t="b">
        <f>IF(AAW2&lt;&gt;"", AND(AAT2&lt;&gt;"", AAU2&lt;&gt;"", AAV2&lt;&gt;"", AAX2&lt;&gt;"", ABD2&lt;&gt;"", ABE2&lt;&gt;""), TRUE)</f>
        <v>1</v>
      </c>
      <c r="AQL2" s="4583" t="b">
        <f>IF(ABI2&lt;&gt;"", AND(ABF2&lt;&gt;"", ABG2&lt;&gt;"", ABH2&lt;&gt;"", ABJ2&lt;&gt;"", ABP2&lt;&gt;"", ABQ2&lt;&gt;""), TRUE)</f>
        <v>1</v>
      </c>
      <c r="AQM2" s="4583" t="b">
        <f>PP2=(ACM2+ACN2+ACO2+ACP2+ACQ2+ACR2+ACS2+ACT2+ACU2+ACV2+ACW2+ACX2+ACY2+ACZ2+ADA2)</f>
        <v>1</v>
      </c>
      <c r="AQN2" s="4583" t="str">
        <f>IF(AND(NOT(ABX2=0),NOT(ISBLANK(ABX2)),COUNTIF(ABX2:ACL2,ABX2)&gt;1),"DUPLICATE",IF(AND(NOT(ABY2=0),NOT(ISBLANK(ABY2)),COUNTIF(ABX2:ACL2,ABY2)&gt;1),"DUPLICATE",IF(AND(NOT(ABZ2=0),NOT(ISBLANK(ABZ2)),COUNTIF(ABX2:ACL2,ABZ2)&gt;1),"DUPLICATE",IF(AND(NOT(ACA2=0),NOT(ISBLANK(ACA2)),COUNTIF(ABX2:ACL2,ACA2)&gt;1),"DUPLICATE",IF(AND(NOT(ACB2=0),NOT(ISBLANK(ACB2)),COUNTIF(ABX2:ACL2,ACB2)&gt;1),"DUPLICATE",IF(AND(NOT(ACC2=0),NOT(ISBLANK(ACC2)),COUNTIF(ABX2:ACL2,ACC2)&gt;1),"DUPLICATE",IF(AND(NOT(ACD2=0),NOT(ISBLANK(ACD2)),COUNTIF(ABX2:ACL2,ACD2)&gt;1),"DUPLICATE",IF(AND(NOT(ACE2=0),NOT(ISBLANK(ACE2)),COUNTIF(ABX2:ACL2,ACE2)&gt;1),"DUPLICATE",IF(AND(NOT(ACF2=0),NOT(ISBLANK(ACF2)),COUNTIF(ABX2:ACL2,ACF2)&gt;1),"DUPLICATE",IF(AND(NOT(ACG2=0),NOT(ISBLANK(ACG2)),COUNTIF(ABX2:ACL2,ACG2)&gt;1),"DUPLICATE",IF(AND(NOT(ACH2=0),NOT(ISBLANK(ACH2)),COUNTIF(ABX2:ACL2,ACH2)&gt;1),"DUPLICATE",IF(AND(NOT(ACI2=0),NOT(ISBLANK(ACI2)),COUNTIF(ABX2:ACL2,ACI2)&gt;1),"DUPLICATE",IF(AND(NOT(ACJ2=0),NOT(ISBLANK(ACJ2)),COUNTIF(ABX2:ACL2,ACJ2)&gt;1),"DUPLICATE",IF(AND(NOT(ACK2=0),NOT(ISBLANK(ACK2)),COUNTIF(ABX2:ACL2,ACK2)&gt;1),"DUPLICATE",IF(AND(NOT(ACL2=0),NOT(ISBLANK(ACL2)),COUNTIF(ABX2:ACL2,ACL2)&gt;1),"DUPLICATE","UNIQUE")))))))))))))))</f>
        <v>UNIQUE</v>
      </c>
      <c r="AQO2" s="4583" t="b">
        <f>QW2=(ADC2+ADD2+ADE2+ADF2+ADG2+ADH2+ADI2+ADJ2+ADK2+ADL2+ADM2+ADN2+ADO2+ADP2+ADQ2+ADR2+ADS2+ADT2+ADU2+ADV2+ADW2+ADX2+ADY2+ADZ2+AEA2+AEB2+AEC2+AEE2+AEF2+AEG2+AEH2+AEI2+AEJ2)</f>
        <v>1</v>
      </c>
      <c r="AQP2" s="4583" t="b">
        <f>IF(AG2=1, COUNTA(AEE2:AEJ2)&gt;0, TRUE)</f>
        <v>1</v>
      </c>
      <c r="AQQ2" s="4586">
        <f>'Muka Depan'!E23</f>
        <v>0</v>
      </c>
      <c r="AQR2" s="4583" t="b">
        <f>V2+X2+Z2=100</f>
        <v>0</v>
      </c>
      <c r="AQS2" s="4583" t="b">
        <f>AT2+AU2+AV2+AW2+AX2+AY2+AZ2=100</f>
        <v>0</v>
      </c>
      <c r="AQT2" s="4583" t="b">
        <f>(HA2+HB2+HC2+HD2+HE2+HF2+HG2+HH2+HI2+HJ2+HK2+HL2+HN2+HP2+HQ2+HR2+HS2+HT2+HU2+HV2+HW2+HX2+HY2+HZ2+IA2+IC2)=(OK2+OL2+OM2+ON2+OO2+OP2+OQ2+OR2+OS2+OT2+OU2)</f>
        <v>1</v>
      </c>
      <c r="AQU2" s="4583" t="b">
        <f>(KS2+KT2+KU2+KV2+KW2+KX2+KY2+KZ2+LA2+LB2+LC2+LD2+LF2+LH2+LI2+LJ2+LK2+LL2+LM2+LN2+LO2+LP2+LQ2+LR2+LS2+LU2)=(OW2+OX2+OY2+OZ2+PA2+PB2+PC2+PD2+PE2+PF2+PG2)</f>
        <v>1</v>
      </c>
    </row>
    <row r="7" spans="1:1139">
      <c r="UD7" s="2713"/>
    </row>
  </sheetData>
  <phoneticPr fontId="126" type="noConversion"/>
  <conditionalFormatting sqref="AQR2">
    <cfRule type="containsText" dxfId="13" priority="14" operator="containsText" text="FALSE">
      <formula>NOT(ISERROR(SEARCH("FALSE",AQR2)))</formula>
    </cfRule>
  </conditionalFormatting>
  <conditionalFormatting sqref="AQS2">
    <cfRule type="containsText" dxfId="12" priority="12" operator="containsText" text="FALSE">
      <formula>NOT(ISERROR(SEARCH("FALSE",AQS2)))</formula>
    </cfRule>
    <cfRule type="containsText" dxfId="11" priority="13" operator="containsText" text="FALSE">
      <formula>NOT(ISERROR(SEARCH("FALSE",AQS2)))</formula>
    </cfRule>
  </conditionalFormatting>
  <conditionalFormatting sqref="APU2">
    <cfRule type="containsText" dxfId="10" priority="11" operator="containsText" text="FALSE">
      <formula>NOT(ISERROR(SEARCH("FALSE",APU2)))</formula>
    </cfRule>
  </conditionalFormatting>
  <conditionalFormatting sqref="APV2:APX2">
    <cfRule type="containsText" dxfId="9" priority="10" operator="containsText" text="FALSE">
      <formula>NOT(ISERROR(SEARCH("FALSE",APV2)))</formula>
    </cfRule>
  </conditionalFormatting>
  <conditionalFormatting sqref="APY2:AQB2">
    <cfRule type="containsText" dxfId="7" priority="8" operator="containsText" text="FALSE">
      <formula>NOT(ISERROR(SEARCH("FALSE",APY2)))</formula>
    </cfRule>
  </conditionalFormatting>
  <conditionalFormatting sqref="AQD2">
    <cfRule type="containsText" dxfId="6" priority="7" operator="containsText" text="FALSE">
      <formula>NOT(ISERROR(SEARCH("FALSE",AQD2)))</formula>
    </cfRule>
  </conditionalFormatting>
  <conditionalFormatting sqref="AQE2:AQM2">
    <cfRule type="containsText" dxfId="5" priority="6" operator="containsText" text="FALSE">
      <formula>NOT(ISERROR(SEARCH("FALSE",AQE2)))</formula>
    </cfRule>
  </conditionalFormatting>
  <conditionalFormatting sqref="AQO2:AQQ2">
    <cfRule type="containsText" dxfId="4" priority="5" operator="containsText" text="FALSE">
      <formula>NOT(ISERROR(SEARCH("FALSE",AQO2)))</formula>
    </cfRule>
  </conditionalFormatting>
  <conditionalFormatting sqref="AQN2">
    <cfRule type="containsText" dxfId="3" priority="4" operator="containsText" text="DUPLICATE">
      <formula>NOT(ISERROR(SEARCH("DUPLICATE",AQN2)))</formula>
    </cfRule>
  </conditionalFormatting>
  <conditionalFormatting sqref="AQO2">
    <cfRule type="containsText" dxfId="2" priority="3" operator="containsText" text="FALSE">
      <formula>NOT(ISERROR(SEARCH("FALSE",AQO2)))</formula>
    </cfRule>
  </conditionalFormatting>
  <conditionalFormatting sqref="APX2">
    <cfRule type="containsText" dxfId="1" priority="2" operator="containsText" text="FALSE">
      <formula>NOT(ISERROR(SEARCH("FALSE",APX2)))</formula>
    </cfRule>
  </conditionalFormatting>
  <conditionalFormatting sqref="AQT2:AQU2">
    <cfRule type="containsText" dxfId="0" priority="1" operator="containsText" text="FALSE">
      <formula>NOT(ISERROR(SEARCH("FALSE",AQT2)))</formula>
    </cfRule>
  </conditionalFormatting>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AN79"/>
  <sheetViews>
    <sheetView showGridLines="0" view="pageBreakPreview" zoomScale="140" zoomScaleSheetLayoutView="140" workbookViewId="0">
      <selection activeCell="F3" sqref="F3"/>
    </sheetView>
  </sheetViews>
  <sheetFormatPr defaultColWidth="9.140625" defaultRowHeight="16.5" customHeight="1"/>
  <cols>
    <col min="1" max="1" width="0.7109375" style="98" customWidth="1"/>
    <col min="2" max="2" width="3.85546875" style="98" customWidth="1"/>
    <col min="3" max="6" width="5.140625" style="98" customWidth="1"/>
    <col min="7" max="7" width="1.42578125" style="98" customWidth="1"/>
    <col min="8" max="8" width="3.42578125" style="98" customWidth="1"/>
    <col min="9" max="16" width="2.42578125" style="98" customWidth="1"/>
    <col min="17" max="17" width="1.85546875" style="98" customWidth="1"/>
    <col min="18" max="18" width="0.85546875" style="98" customWidth="1"/>
    <col min="19" max="19" width="3.42578125" style="98" customWidth="1"/>
    <col min="20" max="20" width="2.7109375" style="98" customWidth="1"/>
    <col min="21" max="21" width="1.140625" style="98" customWidth="1"/>
    <col min="22" max="26" width="2.7109375" style="98" customWidth="1"/>
    <col min="27" max="28" width="3.42578125" style="98" customWidth="1"/>
    <col min="29" max="29" width="2.7109375" style="98" customWidth="1"/>
    <col min="30" max="30" width="0.7109375" style="98" customWidth="1"/>
    <col min="31" max="35" width="2.7109375" style="98" customWidth="1"/>
    <col min="36" max="36" width="0.28515625" style="98" customWidth="1"/>
    <col min="37" max="38" width="2.28515625" style="98" customWidth="1"/>
    <col min="39" max="16384" width="9.140625" style="98"/>
  </cols>
  <sheetData>
    <row r="1" spans="1:40" ht="3.75" customHeight="1" thickBot="1"/>
    <row r="2" spans="1:40" ht="12.75" customHeight="1">
      <c r="A2" s="57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579"/>
    </row>
    <row r="3" spans="1:40" ht="16.5" customHeight="1">
      <c r="A3" s="580"/>
      <c r="B3" s="3166"/>
      <c r="C3" s="3166"/>
      <c r="D3" s="3166"/>
      <c r="E3" s="3166"/>
      <c r="F3" s="189" t="s">
        <v>429</v>
      </c>
      <c r="G3" s="48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90"/>
      <c r="AL3" s="421"/>
    </row>
    <row r="4" spans="1:40" ht="16.5" customHeight="1">
      <c r="A4" s="576"/>
      <c r="B4" s="3167"/>
      <c r="C4" s="3167"/>
      <c r="D4" s="3167"/>
      <c r="E4" s="3167"/>
      <c r="F4" s="191" t="s">
        <v>430</v>
      </c>
      <c r="G4" s="19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92"/>
      <c r="AL4" s="581"/>
      <c r="AM4" s="193"/>
      <c r="AN4" s="193"/>
    </row>
    <row r="5" spans="1:40" ht="16.5" customHeight="1">
      <c r="A5" s="576"/>
      <c r="B5" s="485"/>
      <c r="C5" s="485"/>
      <c r="D5" s="485"/>
      <c r="E5" s="485"/>
      <c r="F5" s="194"/>
      <c r="G5" s="192"/>
      <c r="H5" s="195"/>
      <c r="I5" s="195" t="s">
        <v>25</v>
      </c>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2"/>
      <c r="AL5" s="581"/>
      <c r="AM5" s="193"/>
      <c r="AN5" s="193"/>
    </row>
    <row r="6" spans="1:40" ht="6.75" customHeight="1">
      <c r="A6" s="576"/>
      <c r="B6" s="186"/>
      <c r="C6" s="196"/>
      <c r="D6" s="196"/>
      <c r="E6" s="197"/>
      <c r="F6" s="197"/>
      <c r="AL6" s="421"/>
    </row>
    <row r="7" spans="1:40" ht="10.5" customHeight="1">
      <c r="A7" s="582"/>
      <c r="B7" s="102"/>
      <c r="C7" s="3756" t="s">
        <v>431</v>
      </c>
      <c r="D7" s="3756"/>
      <c r="E7" s="3756"/>
      <c r="F7" s="198"/>
      <c r="G7" s="103"/>
      <c r="H7" s="103"/>
      <c r="I7" s="103"/>
      <c r="J7" s="103"/>
      <c r="K7" s="103"/>
      <c r="L7" s="103"/>
      <c r="M7" s="103"/>
      <c r="N7" s="103"/>
      <c r="O7" s="103"/>
      <c r="P7" s="103"/>
      <c r="R7" s="103"/>
      <c r="T7" s="3758" t="s">
        <v>3338</v>
      </c>
      <c r="U7" s="3758"/>
      <c r="V7" s="3758"/>
      <c r="W7" s="3758"/>
      <c r="X7" s="3758"/>
      <c r="Y7" s="3758"/>
      <c r="Z7" s="3758"/>
      <c r="AA7" s="3758"/>
      <c r="AB7" s="3758"/>
      <c r="AC7" s="3758"/>
      <c r="AD7" s="3758"/>
      <c r="AE7" s="3758"/>
      <c r="AF7" s="3758"/>
      <c r="AG7" s="3758"/>
      <c r="AH7" s="3758"/>
      <c r="AI7" s="3758"/>
      <c r="AJ7" s="3758"/>
      <c r="AK7" s="3758"/>
      <c r="AL7" s="421"/>
      <c r="AM7" s="98" t="s">
        <v>25</v>
      </c>
    </row>
    <row r="8" spans="1:40" ht="12" customHeight="1">
      <c r="A8" s="582"/>
      <c r="B8" s="102"/>
      <c r="C8" s="3756"/>
      <c r="D8" s="3756"/>
      <c r="E8" s="3756"/>
      <c r="F8" s="102"/>
      <c r="G8" s="102"/>
      <c r="H8" s="102"/>
      <c r="I8" s="102"/>
      <c r="J8" s="102"/>
      <c r="K8" s="102"/>
      <c r="L8" s="102"/>
      <c r="M8" s="102"/>
      <c r="N8" s="102"/>
      <c r="O8" s="102"/>
      <c r="P8" s="102"/>
      <c r="Q8" s="102"/>
      <c r="S8" s="102"/>
      <c r="T8" s="3757" t="s">
        <v>3339</v>
      </c>
      <c r="U8" s="3757"/>
      <c r="V8" s="3757"/>
      <c r="W8" s="3757"/>
      <c r="X8" s="3757"/>
      <c r="Y8" s="3757"/>
      <c r="Z8" s="3757"/>
      <c r="AA8" s="3757"/>
      <c r="AB8" s="3757"/>
      <c r="AC8" s="3757"/>
      <c r="AD8" s="3757"/>
      <c r="AE8" s="3757"/>
      <c r="AF8" s="3757"/>
      <c r="AG8" s="3757"/>
      <c r="AH8" s="3757"/>
      <c r="AI8" s="3757"/>
      <c r="AJ8" s="3757"/>
      <c r="AK8" s="3757"/>
      <c r="AL8" s="421"/>
    </row>
    <row r="9" spans="1:40" ht="5.25" customHeight="1">
      <c r="A9" s="582"/>
      <c r="B9" s="102"/>
      <c r="C9" s="102"/>
      <c r="D9" s="102"/>
      <c r="E9" s="102"/>
      <c r="F9" s="102"/>
      <c r="G9" s="102"/>
      <c r="H9" s="102"/>
      <c r="I9" s="102"/>
      <c r="J9" s="102"/>
      <c r="K9" s="102"/>
      <c r="L9" s="102"/>
      <c r="M9" s="102"/>
      <c r="N9" s="102"/>
      <c r="O9" s="102"/>
      <c r="P9" s="102"/>
      <c r="Q9" s="102"/>
      <c r="R9" s="102"/>
      <c r="S9" s="102"/>
      <c r="T9" s="199"/>
      <c r="U9" s="199"/>
      <c r="V9" s="150"/>
      <c r="W9" s="150"/>
      <c r="X9" s="150"/>
      <c r="Y9" s="150"/>
      <c r="Z9" s="150"/>
      <c r="AA9" s="150"/>
      <c r="AB9" s="150"/>
      <c r="AC9" s="150"/>
      <c r="AD9" s="150"/>
      <c r="AE9" s="150"/>
      <c r="AF9" s="150"/>
      <c r="AG9" s="150"/>
      <c r="AH9" s="150"/>
      <c r="AI9" s="150"/>
      <c r="AJ9" s="150"/>
      <c r="AK9" s="150"/>
      <c r="AL9" s="421"/>
    </row>
    <row r="10" spans="1:40" ht="12" customHeight="1">
      <c r="A10" s="582"/>
      <c r="B10" s="102"/>
      <c r="C10" s="102"/>
      <c r="D10" s="102"/>
      <c r="E10" s="102"/>
      <c r="F10" s="102"/>
      <c r="G10" s="102"/>
      <c r="H10" s="102"/>
      <c r="I10" s="102"/>
      <c r="J10" s="102"/>
      <c r="K10" s="102"/>
      <c r="L10" s="102"/>
      <c r="M10" s="102"/>
      <c r="N10" s="102"/>
      <c r="O10" s="102"/>
      <c r="P10" s="102"/>
      <c r="Q10" s="102"/>
      <c r="R10" s="102"/>
      <c r="S10" s="102"/>
      <c r="T10" s="115"/>
      <c r="U10" s="115"/>
      <c r="V10" s="3143" t="s">
        <v>432</v>
      </c>
      <c r="W10" s="3143"/>
      <c r="X10" s="3143"/>
      <c r="Y10" s="3143"/>
      <c r="Z10" s="3143"/>
      <c r="AA10" s="479"/>
      <c r="AB10" s="479"/>
      <c r="AC10" s="479"/>
      <c r="AD10" s="479"/>
      <c r="AE10" s="3735" t="s">
        <v>433</v>
      </c>
      <c r="AF10" s="3735"/>
      <c r="AG10" s="3735"/>
      <c r="AH10" s="3735"/>
      <c r="AI10" s="3735"/>
      <c r="AJ10" s="103"/>
      <c r="AK10" s="103"/>
      <c r="AL10" s="421"/>
    </row>
    <row r="11" spans="1:40" ht="10.5" customHeight="1">
      <c r="A11" s="582"/>
      <c r="B11" s="102"/>
      <c r="C11" s="102"/>
      <c r="D11" s="102"/>
      <c r="E11" s="102"/>
      <c r="F11" s="102"/>
      <c r="G11" s="102"/>
      <c r="H11" s="102"/>
      <c r="I11" s="102"/>
      <c r="J11" s="102"/>
      <c r="K11" s="102"/>
      <c r="L11" s="102"/>
      <c r="M11" s="102"/>
      <c r="N11" s="102"/>
      <c r="O11" s="102"/>
      <c r="P11" s="102"/>
      <c r="Q11" s="102"/>
      <c r="R11" s="102"/>
      <c r="S11" s="102"/>
      <c r="T11" s="110"/>
      <c r="U11" s="110"/>
      <c r="V11" s="3755" t="s">
        <v>434</v>
      </c>
      <c r="W11" s="3755"/>
      <c r="X11" s="3755"/>
      <c r="Y11" s="3755"/>
      <c r="Z11" s="3755"/>
      <c r="AA11" s="483"/>
      <c r="AB11" s="483"/>
      <c r="AC11" s="483"/>
      <c r="AD11" s="483"/>
      <c r="AE11" s="3755" t="s">
        <v>435</v>
      </c>
      <c r="AF11" s="3755"/>
      <c r="AG11" s="3755"/>
      <c r="AH11" s="3755"/>
      <c r="AI11" s="3755"/>
      <c r="AJ11" s="110"/>
      <c r="AK11" s="110"/>
      <c r="AL11" s="421"/>
    </row>
    <row r="12" spans="1:40" ht="15.75" customHeight="1">
      <c r="A12" s="582"/>
      <c r="B12" s="102"/>
      <c r="C12" s="102"/>
      <c r="D12" s="102"/>
      <c r="E12" s="102"/>
      <c r="F12" s="102"/>
      <c r="G12" s="102"/>
      <c r="H12" s="102"/>
      <c r="I12" s="102"/>
      <c r="J12" s="102"/>
      <c r="K12" s="102"/>
      <c r="L12" s="102"/>
      <c r="M12" s="102"/>
      <c r="N12" s="102"/>
      <c r="O12" s="102"/>
      <c r="P12" s="102"/>
      <c r="Q12" s="102"/>
      <c r="R12" s="102"/>
      <c r="S12" s="102"/>
      <c r="T12" s="483"/>
      <c r="U12" s="483"/>
      <c r="V12" s="483"/>
      <c r="W12" s="483"/>
      <c r="X12" s="3737" t="s">
        <v>4122</v>
      </c>
      <c r="Y12" s="3738"/>
      <c r="Z12" s="3738"/>
      <c r="AA12" s="481"/>
      <c r="AB12" s="481"/>
      <c r="AC12" s="481"/>
      <c r="AD12" s="481"/>
      <c r="AE12" s="102"/>
      <c r="AF12" s="483"/>
      <c r="AG12" s="3737" t="s">
        <v>471</v>
      </c>
      <c r="AH12" s="3738"/>
      <c r="AI12" s="3738"/>
      <c r="AJ12" s="483"/>
      <c r="AK12" s="483"/>
      <c r="AL12" s="421"/>
    </row>
    <row r="13" spans="1:40" ht="12" customHeight="1">
      <c r="A13" s="582"/>
      <c r="B13" s="109">
        <v>6.1</v>
      </c>
      <c r="C13" s="103" t="s">
        <v>226</v>
      </c>
      <c r="D13" s="103"/>
      <c r="E13" s="103"/>
      <c r="F13" s="103"/>
      <c r="G13" s="102"/>
      <c r="H13" s="102"/>
      <c r="I13" s="102"/>
      <c r="J13" s="102"/>
      <c r="K13" s="102"/>
      <c r="L13" s="102"/>
      <c r="M13" s="102"/>
      <c r="N13" s="102"/>
      <c r="O13" s="102"/>
      <c r="P13" s="102"/>
      <c r="Q13" s="102"/>
      <c r="R13" s="102"/>
      <c r="T13" s="106"/>
      <c r="U13" s="490"/>
      <c r="V13" s="3740"/>
      <c r="W13" s="3741"/>
      <c r="X13" s="3741"/>
      <c r="Y13" s="3741"/>
      <c r="Z13" s="3742"/>
      <c r="AB13" s="3753"/>
      <c r="AC13" s="106"/>
      <c r="AD13" s="200"/>
      <c r="AE13" s="3740"/>
      <c r="AF13" s="3741"/>
      <c r="AG13" s="3741"/>
      <c r="AH13" s="3741"/>
      <c r="AI13" s="3742"/>
      <c r="AJ13" s="488"/>
      <c r="AK13" s="488"/>
      <c r="AL13" s="421"/>
    </row>
    <row r="14" spans="1:40" ht="12" customHeight="1">
      <c r="A14" s="582"/>
      <c r="B14" s="102"/>
      <c r="C14" s="110" t="s">
        <v>227</v>
      </c>
      <c r="D14" s="110"/>
      <c r="E14" s="102"/>
      <c r="F14" s="102"/>
      <c r="G14" s="102"/>
      <c r="H14" s="102"/>
      <c r="I14" s="102"/>
      <c r="J14" s="102"/>
      <c r="K14" s="102"/>
      <c r="L14" s="102"/>
      <c r="M14" s="102"/>
      <c r="N14" s="102"/>
      <c r="O14" s="102"/>
      <c r="P14" s="102"/>
      <c r="Q14" s="102"/>
      <c r="R14" s="102"/>
      <c r="S14" s="102"/>
      <c r="T14" s="106"/>
      <c r="U14" s="490"/>
      <c r="V14" s="3743"/>
      <c r="W14" s="3744"/>
      <c r="X14" s="3744"/>
      <c r="Y14" s="3744"/>
      <c r="Z14" s="3745"/>
      <c r="AA14" s="486"/>
      <c r="AB14" s="3753"/>
      <c r="AC14" s="106"/>
      <c r="AE14" s="3743"/>
      <c r="AF14" s="3744"/>
      <c r="AG14" s="3744"/>
      <c r="AH14" s="3744"/>
      <c r="AI14" s="3745"/>
      <c r="AJ14" s="488"/>
      <c r="AK14" s="488"/>
      <c r="AL14" s="421"/>
    </row>
    <row r="15" spans="1:40" ht="13.5" customHeight="1">
      <c r="A15" s="582"/>
      <c r="B15" s="102"/>
      <c r="C15" s="102"/>
      <c r="D15" s="102"/>
      <c r="E15" s="102"/>
      <c r="F15" s="102"/>
      <c r="G15" s="102"/>
      <c r="H15" s="102"/>
      <c r="I15" s="102"/>
      <c r="J15" s="102"/>
      <c r="K15" s="102"/>
      <c r="L15" s="102"/>
      <c r="M15" s="102"/>
      <c r="N15" s="102"/>
      <c r="O15" s="102"/>
      <c r="P15" s="102"/>
      <c r="Q15" s="102"/>
      <c r="R15" s="102"/>
      <c r="S15" s="102"/>
      <c r="T15" s="102"/>
      <c r="U15" s="102"/>
      <c r="V15" s="201"/>
      <c r="W15" s="200"/>
      <c r="X15" s="200"/>
      <c r="Y15" s="200"/>
      <c r="Z15" s="200"/>
      <c r="AA15" s="103"/>
      <c r="AB15" s="103"/>
      <c r="AC15" s="102"/>
      <c r="AD15" s="102"/>
      <c r="AE15" s="201"/>
      <c r="AF15" s="201"/>
      <c r="AG15" s="201"/>
      <c r="AH15" s="200"/>
      <c r="AI15" s="200"/>
      <c r="AJ15" s="103"/>
      <c r="AK15" s="103"/>
      <c r="AL15" s="421"/>
    </row>
    <row r="16" spans="1:40" ht="12">
      <c r="A16" s="582"/>
      <c r="B16" s="109">
        <v>6.2</v>
      </c>
      <c r="C16" s="106" t="s">
        <v>436</v>
      </c>
      <c r="D16" s="106"/>
      <c r="E16" s="102"/>
      <c r="F16" s="102"/>
      <c r="G16" s="103"/>
      <c r="H16" s="103"/>
      <c r="I16" s="103"/>
      <c r="J16" s="103"/>
      <c r="K16" s="103"/>
      <c r="L16" s="103"/>
      <c r="M16" s="103"/>
      <c r="N16" s="103"/>
      <c r="O16" s="103"/>
      <c r="P16" s="103"/>
      <c r="Q16" s="103"/>
      <c r="R16" s="103"/>
      <c r="AJ16" s="488"/>
      <c r="AK16" s="488"/>
      <c r="AL16" s="421"/>
    </row>
    <row r="17" spans="1:38" ht="9.75" customHeight="1">
      <c r="A17" s="582"/>
      <c r="B17" s="103"/>
      <c r="C17" s="111" t="s">
        <v>228</v>
      </c>
      <c r="D17" s="106"/>
      <c r="E17" s="102"/>
      <c r="F17" s="102"/>
      <c r="G17" s="110"/>
      <c r="H17" s="110"/>
      <c r="I17" s="110"/>
      <c r="J17" s="110"/>
      <c r="K17" s="110"/>
      <c r="L17" s="110"/>
      <c r="M17" s="110"/>
      <c r="N17" s="110"/>
      <c r="O17" s="110"/>
      <c r="P17" s="110"/>
      <c r="Q17" s="110"/>
      <c r="R17" s="110"/>
      <c r="AJ17" s="488"/>
      <c r="AK17" s="488"/>
      <c r="AL17" s="421"/>
    </row>
    <row r="18" spans="1:38" ht="11.25" customHeight="1">
      <c r="A18" s="582"/>
      <c r="B18" s="103"/>
      <c r="C18" s="111"/>
      <c r="D18" s="106"/>
      <c r="E18" s="102"/>
      <c r="F18" s="102"/>
      <c r="G18" s="110"/>
      <c r="H18" s="110"/>
      <c r="I18" s="110"/>
      <c r="J18" s="110"/>
      <c r="K18" s="110"/>
      <c r="L18" s="110"/>
      <c r="M18" s="110"/>
      <c r="N18" s="110"/>
      <c r="O18" s="110"/>
      <c r="P18" s="110"/>
      <c r="Q18" s="110"/>
      <c r="R18" s="110"/>
      <c r="S18" s="202"/>
      <c r="V18" s="487"/>
      <c r="W18" s="487"/>
      <c r="X18" s="3737" t="s">
        <v>461</v>
      </c>
      <c r="Y18" s="3738"/>
      <c r="Z18" s="3738"/>
      <c r="AA18" s="486"/>
      <c r="AB18" s="486"/>
      <c r="AE18" s="487"/>
      <c r="AF18" s="487"/>
      <c r="AG18" s="3737" t="s">
        <v>472</v>
      </c>
      <c r="AH18" s="3738"/>
      <c r="AI18" s="3738"/>
      <c r="AJ18" s="488"/>
      <c r="AK18" s="488"/>
      <c r="AL18" s="421"/>
    </row>
    <row r="19" spans="1:38" ht="12" customHeight="1">
      <c r="A19" s="582"/>
      <c r="B19" s="103"/>
      <c r="C19" s="106" t="s">
        <v>437</v>
      </c>
      <c r="D19" s="106"/>
      <c r="E19" s="102"/>
      <c r="F19" s="102"/>
      <c r="G19" s="110"/>
      <c r="H19" s="110"/>
      <c r="I19" s="110"/>
      <c r="J19" s="110"/>
      <c r="K19" s="110"/>
      <c r="L19" s="110"/>
      <c r="M19" s="110"/>
      <c r="N19" s="110"/>
      <c r="O19" s="110"/>
      <c r="P19" s="110"/>
      <c r="Q19" s="110"/>
      <c r="R19" s="110"/>
      <c r="T19" s="106"/>
      <c r="U19" s="200"/>
      <c r="V19" s="3740"/>
      <c r="W19" s="3741"/>
      <c r="X19" s="3741"/>
      <c r="Y19" s="3741"/>
      <c r="Z19" s="3742"/>
      <c r="AA19" s="486"/>
      <c r="AB19" s="3746"/>
      <c r="AC19" s="106"/>
      <c r="AD19" s="200"/>
      <c r="AE19" s="3740"/>
      <c r="AF19" s="3741"/>
      <c r="AG19" s="3741"/>
      <c r="AH19" s="3741"/>
      <c r="AI19" s="3742"/>
      <c r="AJ19" s="488"/>
      <c r="AK19" s="488"/>
      <c r="AL19" s="421"/>
    </row>
    <row r="20" spans="1:38" ht="12" customHeight="1">
      <c r="A20" s="582"/>
      <c r="B20" s="103"/>
      <c r="C20" s="111" t="s">
        <v>438</v>
      </c>
      <c r="D20" s="106"/>
      <c r="E20" s="102"/>
      <c r="F20" s="102"/>
      <c r="G20" s="110"/>
      <c r="H20" s="110"/>
      <c r="I20" s="110"/>
      <c r="J20" s="110"/>
      <c r="K20" s="110"/>
      <c r="L20" s="110"/>
      <c r="M20" s="110"/>
      <c r="N20" s="110"/>
      <c r="O20" s="110"/>
      <c r="P20" s="110"/>
      <c r="Q20" s="110"/>
      <c r="R20" s="110"/>
      <c r="S20" s="202"/>
      <c r="T20" s="106"/>
      <c r="V20" s="3743"/>
      <c r="W20" s="3744"/>
      <c r="X20" s="3744"/>
      <c r="Y20" s="3744"/>
      <c r="Z20" s="3745"/>
      <c r="AA20" s="486"/>
      <c r="AB20" s="3746"/>
      <c r="AC20" s="106"/>
      <c r="AE20" s="3743"/>
      <c r="AF20" s="3744"/>
      <c r="AG20" s="3744"/>
      <c r="AH20" s="3744"/>
      <c r="AI20" s="3745"/>
      <c r="AJ20" s="488"/>
      <c r="AK20" s="488"/>
      <c r="AL20" s="421"/>
    </row>
    <row r="21" spans="1:38" ht="6" customHeight="1">
      <c r="A21" s="582"/>
      <c r="B21" s="103"/>
      <c r="C21" s="111"/>
      <c r="D21" s="106"/>
      <c r="E21" s="102"/>
      <c r="F21" s="102"/>
      <c r="G21" s="110"/>
      <c r="H21" s="110"/>
      <c r="I21" s="110"/>
      <c r="J21" s="110"/>
      <c r="K21" s="110"/>
      <c r="L21" s="110"/>
      <c r="M21" s="110"/>
      <c r="N21" s="110"/>
      <c r="O21" s="110"/>
      <c r="P21" s="110"/>
      <c r="Q21" s="110"/>
      <c r="R21" s="110"/>
      <c r="S21" s="202"/>
      <c r="T21" s="106"/>
      <c r="V21" s="487"/>
      <c r="W21" s="487"/>
      <c r="X21" s="487"/>
      <c r="Y21" s="487"/>
      <c r="Z21" s="487"/>
      <c r="AA21" s="486"/>
      <c r="AB21" s="486"/>
      <c r="AC21" s="106"/>
      <c r="AE21" s="487"/>
      <c r="AF21" s="487"/>
      <c r="AG21" s="487"/>
      <c r="AH21" s="487"/>
      <c r="AI21" s="487"/>
      <c r="AJ21" s="488"/>
      <c r="AK21" s="488"/>
      <c r="AL21" s="421"/>
    </row>
    <row r="22" spans="1:38" ht="9.75" customHeight="1">
      <c r="A22" s="582"/>
      <c r="B22" s="103"/>
      <c r="C22" s="111"/>
      <c r="D22" s="106"/>
      <c r="E22" s="102"/>
      <c r="F22" s="102"/>
      <c r="G22" s="110"/>
      <c r="H22" s="110"/>
      <c r="I22" s="110"/>
      <c r="J22" s="110"/>
      <c r="K22" s="110"/>
      <c r="L22" s="110"/>
      <c r="M22" s="110"/>
      <c r="N22" s="110"/>
      <c r="O22" s="110"/>
      <c r="P22" s="110"/>
      <c r="Q22" s="110"/>
      <c r="R22" s="110"/>
      <c r="S22" s="202"/>
      <c r="V22" s="487"/>
      <c r="W22" s="487"/>
      <c r="X22" s="3737" t="s">
        <v>462</v>
      </c>
      <c r="Y22" s="3738"/>
      <c r="Z22" s="3738"/>
      <c r="AA22" s="486"/>
      <c r="AB22" s="486"/>
      <c r="AE22" s="487"/>
      <c r="AF22" s="487"/>
      <c r="AG22" s="3737" t="s">
        <v>473</v>
      </c>
      <c r="AH22" s="3738"/>
      <c r="AI22" s="3738"/>
      <c r="AJ22" s="488"/>
      <c r="AK22" s="488"/>
      <c r="AL22" s="421"/>
    </row>
    <row r="23" spans="1:38" ht="12" customHeight="1">
      <c r="A23" s="582"/>
      <c r="B23" s="103"/>
      <c r="C23" s="106" t="s">
        <v>439</v>
      </c>
      <c r="D23" s="106"/>
      <c r="E23" s="102"/>
      <c r="F23" s="102"/>
      <c r="G23" s="110"/>
      <c r="H23" s="110"/>
      <c r="I23" s="110"/>
      <c r="J23" s="110"/>
      <c r="K23" s="110"/>
      <c r="L23" s="110"/>
      <c r="M23" s="110"/>
      <c r="N23" s="110"/>
      <c r="O23" s="110"/>
      <c r="P23" s="110"/>
      <c r="Q23" s="110"/>
      <c r="R23" s="110"/>
      <c r="T23" s="106"/>
      <c r="U23" s="200"/>
      <c r="V23" s="3740"/>
      <c r="W23" s="3741"/>
      <c r="X23" s="3741"/>
      <c r="Y23" s="3741"/>
      <c r="Z23" s="3742"/>
      <c r="AA23" s="486"/>
      <c r="AB23" s="3746"/>
      <c r="AC23" s="106"/>
      <c r="AD23" s="200"/>
      <c r="AE23" s="3740"/>
      <c r="AF23" s="3741"/>
      <c r="AG23" s="3741"/>
      <c r="AH23" s="3741"/>
      <c r="AI23" s="3742"/>
      <c r="AJ23" s="488"/>
      <c r="AK23" s="488"/>
      <c r="AL23" s="421"/>
    </row>
    <row r="24" spans="1:38" ht="12" customHeight="1">
      <c r="A24" s="582"/>
      <c r="B24" s="103"/>
      <c r="C24" s="111" t="s">
        <v>440</v>
      </c>
      <c r="D24" s="106"/>
      <c r="E24" s="102"/>
      <c r="F24" s="102"/>
      <c r="G24" s="110"/>
      <c r="H24" s="110"/>
      <c r="I24" s="110"/>
      <c r="J24" s="110"/>
      <c r="K24" s="110"/>
      <c r="L24" s="110"/>
      <c r="M24" s="110"/>
      <c r="N24" s="110"/>
      <c r="O24" s="110"/>
      <c r="P24" s="110"/>
      <c r="Q24" s="110"/>
      <c r="R24" s="110"/>
      <c r="S24" s="202"/>
      <c r="T24" s="106"/>
      <c r="V24" s="3743"/>
      <c r="W24" s="3744"/>
      <c r="X24" s="3744"/>
      <c r="Y24" s="3744"/>
      <c r="Z24" s="3745"/>
      <c r="AA24" s="486"/>
      <c r="AB24" s="3746"/>
      <c r="AC24" s="106"/>
      <c r="AE24" s="3743"/>
      <c r="AF24" s="3744"/>
      <c r="AG24" s="3744"/>
      <c r="AH24" s="3744"/>
      <c r="AI24" s="3745"/>
      <c r="AJ24" s="488"/>
      <c r="AK24" s="488"/>
      <c r="AL24" s="421"/>
    </row>
    <row r="25" spans="1:38" ht="13.5" customHeight="1">
      <c r="A25" s="582"/>
      <c r="B25" s="104"/>
      <c r="C25" s="102"/>
      <c r="D25" s="102"/>
      <c r="E25" s="102"/>
      <c r="F25" s="102"/>
      <c r="G25" s="102"/>
      <c r="H25" s="102"/>
      <c r="I25" s="102"/>
      <c r="J25" s="102"/>
      <c r="K25" s="102"/>
      <c r="L25" s="102"/>
      <c r="M25" s="102"/>
      <c r="N25" s="102"/>
      <c r="O25" s="102"/>
      <c r="P25" s="102"/>
      <c r="Q25" s="102"/>
      <c r="R25" s="102"/>
      <c r="S25" s="202"/>
      <c r="T25" s="102"/>
      <c r="U25" s="102"/>
      <c r="V25" s="201"/>
      <c r="W25" s="201"/>
      <c r="X25" s="201"/>
      <c r="Y25" s="201"/>
      <c r="Z25" s="201"/>
      <c r="AA25" s="102"/>
      <c r="AB25" s="102"/>
      <c r="AC25" s="102"/>
      <c r="AD25" s="102"/>
      <c r="AE25" s="203"/>
      <c r="AF25" s="201"/>
      <c r="AG25" s="201"/>
      <c r="AH25" s="200"/>
      <c r="AI25" s="200"/>
      <c r="AJ25" s="103"/>
      <c r="AK25" s="103"/>
      <c r="AL25" s="421"/>
    </row>
    <row r="26" spans="1:38" ht="12">
      <c r="A26" s="582"/>
      <c r="B26" s="109">
        <v>6.3</v>
      </c>
      <c r="C26" s="106" t="s">
        <v>225</v>
      </c>
      <c r="D26" s="106"/>
      <c r="E26" s="102"/>
      <c r="F26" s="102"/>
      <c r="G26" s="103"/>
      <c r="H26" s="103"/>
      <c r="I26" s="103"/>
      <c r="J26" s="103"/>
      <c r="K26" s="103"/>
      <c r="L26" s="103"/>
      <c r="M26" s="103"/>
      <c r="N26" s="103"/>
      <c r="O26" s="103"/>
      <c r="P26" s="103"/>
      <c r="Q26" s="103"/>
      <c r="R26" s="103"/>
      <c r="T26" s="203"/>
      <c r="U26" s="203"/>
      <c r="V26" s="3754"/>
      <c r="W26" s="3754"/>
      <c r="X26" s="3754"/>
      <c r="Y26" s="3754"/>
      <c r="Z26" s="3754"/>
      <c r="AA26" s="486"/>
      <c r="AB26" s="3746"/>
      <c r="AC26" s="200"/>
      <c r="AD26" s="200"/>
      <c r="AE26" s="3754"/>
      <c r="AF26" s="3754"/>
      <c r="AG26" s="3754"/>
      <c r="AH26" s="3754"/>
      <c r="AI26" s="3754"/>
      <c r="AJ26" s="488"/>
      <c r="AK26" s="488"/>
      <c r="AL26" s="421"/>
    </row>
    <row r="27" spans="1:38" ht="9.75" customHeight="1">
      <c r="A27" s="582"/>
      <c r="B27" s="104"/>
      <c r="C27" s="111" t="s">
        <v>441</v>
      </c>
      <c r="D27" s="111"/>
      <c r="E27" s="102"/>
      <c r="F27" s="102"/>
      <c r="G27" s="110"/>
      <c r="H27" s="110"/>
      <c r="I27" s="110"/>
      <c r="J27" s="110"/>
      <c r="K27" s="110"/>
      <c r="L27" s="110"/>
      <c r="M27" s="110"/>
      <c r="N27" s="110"/>
      <c r="O27" s="110"/>
      <c r="P27" s="110"/>
      <c r="Q27" s="110"/>
      <c r="R27" s="110"/>
      <c r="S27" s="202"/>
      <c r="V27" s="3754"/>
      <c r="W27" s="3754"/>
      <c r="X27" s="3754"/>
      <c r="Y27" s="3754"/>
      <c r="Z27" s="3754"/>
      <c r="AA27" s="486"/>
      <c r="AB27" s="3746"/>
      <c r="AE27" s="3754"/>
      <c r="AF27" s="3754"/>
      <c r="AG27" s="3754"/>
      <c r="AH27" s="3754"/>
      <c r="AI27" s="3754"/>
      <c r="AJ27" s="488"/>
      <c r="AK27" s="488"/>
      <c r="AL27" s="421"/>
    </row>
    <row r="28" spans="1:38" ht="11.25" customHeight="1">
      <c r="A28" s="582"/>
      <c r="B28" s="104"/>
      <c r="C28" s="111"/>
      <c r="D28" s="111"/>
      <c r="E28" s="102"/>
      <c r="F28" s="102"/>
      <c r="G28" s="110"/>
      <c r="H28" s="110"/>
      <c r="I28" s="110"/>
      <c r="J28" s="110"/>
      <c r="K28" s="110"/>
      <c r="L28" s="110"/>
      <c r="M28" s="110"/>
      <c r="N28" s="110"/>
      <c r="O28" s="110"/>
      <c r="P28" s="110"/>
      <c r="Q28" s="110"/>
      <c r="R28" s="110"/>
      <c r="S28" s="202"/>
      <c r="V28" s="487"/>
      <c r="W28" s="487"/>
      <c r="X28" s="3737" t="s">
        <v>463</v>
      </c>
      <c r="Y28" s="3738"/>
      <c r="Z28" s="3738"/>
      <c r="AA28" s="486"/>
      <c r="AB28" s="486"/>
      <c r="AE28" s="487"/>
      <c r="AF28" s="487"/>
      <c r="AG28" s="3737" t="s">
        <v>474</v>
      </c>
      <c r="AH28" s="3738"/>
      <c r="AI28" s="3738"/>
      <c r="AJ28" s="488"/>
      <c r="AK28" s="488"/>
      <c r="AL28" s="421"/>
    </row>
    <row r="29" spans="1:38" ht="12" customHeight="1">
      <c r="A29" s="582"/>
      <c r="B29" s="104"/>
      <c r="C29" s="106" t="s">
        <v>437</v>
      </c>
      <c r="D29" s="106"/>
      <c r="E29" s="102"/>
      <c r="F29" s="102"/>
      <c r="G29" s="110"/>
      <c r="H29" s="110"/>
      <c r="I29" s="110"/>
      <c r="J29" s="110"/>
      <c r="K29" s="110"/>
      <c r="L29" s="110"/>
      <c r="M29" s="110"/>
      <c r="N29" s="110"/>
      <c r="O29" s="110"/>
      <c r="P29" s="110"/>
      <c r="Q29" s="110"/>
      <c r="R29" s="110"/>
      <c r="T29" s="106"/>
      <c r="U29" s="200"/>
      <c r="V29" s="3740"/>
      <c r="W29" s="3741"/>
      <c r="X29" s="3741"/>
      <c r="Y29" s="3741"/>
      <c r="Z29" s="3742"/>
      <c r="AA29" s="486"/>
      <c r="AB29" s="3746"/>
      <c r="AC29" s="106"/>
      <c r="AD29" s="200"/>
      <c r="AE29" s="3740"/>
      <c r="AF29" s="3741"/>
      <c r="AG29" s="3741"/>
      <c r="AH29" s="3741"/>
      <c r="AI29" s="3742"/>
      <c r="AJ29" s="488"/>
      <c r="AK29" s="488"/>
      <c r="AL29" s="421"/>
    </row>
    <row r="30" spans="1:38" ht="12" customHeight="1">
      <c r="A30" s="582"/>
      <c r="B30" s="104"/>
      <c r="C30" s="111" t="s">
        <v>438</v>
      </c>
      <c r="D30" s="106"/>
      <c r="E30" s="102"/>
      <c r="F30" s="102"/>
      <c r="G30" s="110"/>
      <c r="H30" s="110"/>
      <c r="I30" s="110"/>
      <c r="J30" s="110"/>
      <c r="K30" s="110"/>
      <c r="L30" s="110"/>
      <c r="M30" s="110"/>
      <c r="N30" s="110"/>
      <c r="O30" s="110"/>
      <c r="P30" s="110"/>
      <c r="Q30" s="110"/>
      <c r="R30" s="110"/>
      <c r="S30" s="202"/>
      <c r="T30" s="106"/>
      <c r="V30" s="3743"/>
      <c r="W30" s="3744"/>
      <c r="X30" s="3744"/>
      <c r="Y30" s="3744"/>
      <c r="Z30" s="3745"/>
      <c r="AA30" s="486"/>
      <c r="AB30" s="3746"/>
      <c r="AC30" s="106"/>
      <c r="AE30" s="3743"/>
      <c r="AF30" s="3744"/>
      <c r="AG30" s="3744"/>
      <c r="AH30" s="3744"/>
      <c r="AI30" s="3745"/>
      <c r="AJ30" s="488"/>
      <c r="AK30" s="488"/>
      <c r="AL30" s="421"/>
    </row>
    <row r="31" spans="1:38" ht="6.75" customHeight="1">
      <c r="A31" s="582"/>
      <c r="B31" s="104"/>
      <c r="C31" s="111"/>
      <c r="D31" s="106"/>
      <c r="E31" s="102"/>
      <c r="F31" s="102"/>
      <c r="G31" s="110"/>
      <c r="H31" s="110"/>
      <c r="I31" s="110"/>
      <c r="J31" s="110"/>
      <c r="K31" s="110"/>
      <c r="L31" s="110"/>
      <c r="M31" s="110"/>
      <c r="N31" s="110"/>
      <c r="O31" s="110"/>
      <c r="P31" s="110"/>
      <c r="Q31" s="110"/>
      <c r="R31" s="110"/>
      <c r="S31" s="202"/>
      <c r="T31" s="106"/>
      <c r="V31" s="487"/>
      <c r="W31" s="487"/>
      <c r="X31" s="487"/>
      <c r="Y31" s="487"/>
      <c r="Z31" s="487"/>
      <c r="AA31" s="486"/>
      <c r="AB31" s="486"/>
      <c r="AC31" s="106"/>
      <c r="AE31" s="487"/>
      <c r="AF31" s="487"/>
      <c r="AG31" s="487"/>
      <c r="AH31" s="487"/>
      <c r="AI31" s="487"/>
      <c r="AJ31" s="488"/>
      <c r="AK31" s="488"/>
      <c r="AL31" s="421"/>
    </row>
    <row r="32" spans="1:38" ht="9.75" customHeight="1">
      <c r="A32" s="582"/>
      <c r="B32" s="104"/>
      <c r="C32" s="111"/>
      <c r="D32" s="106"/>
      <c r="E32" s="102"/>
      <c r="F32" s="102"/>
      <c r="G32" s="110"/>
      <c r="H32" s="110"/>
      <c r="I32" s="110"/>
      <c r="J32" s="110"/>
      <c r="K32" s="110"/>
      <c r="L32" s="110"/>
      <c r="M32" s="110"/>
      <c r="N32" s="110"/>
      <c r="O32" s="110"/>
      <c r="P32" s="110"/>
      <c r="Q32" s="110"/>
      <c r="R32" s="110"/>
      <c r="S32" s="202"/>
      <c r="V32" s="487"/>
      <c r="W32" s="487"/>
      <c r="X32" s="3737" t="s">
        <v>464</v>
      </c>
      <c r="Y32" s="3738"/>
      <c r="Z32" s="3738"/>
      <c r="AA32" s="486"/>
      <c r="AB32" s="486"/>
      <c r="AE32" s="487"/>
      <c r="AF32" s="487"/>
      <c r="AG32" s="3737" t="s">
        <v>475</v>
      </c>
      <c r="AH32" s="3738"/>
      <c r="AI32" s="3738"/>
      <c r="AJ32" s="488"/>
      <c r="AK32" s="488"/>
      <c r="AL32" s="421"/>
    </row>
    <row r="33" spans="1:38" ht="12" customHeight="1">
      <c r="A33" s="582"/>
      <c r="B33" s="104"/>
      <c r="C33" s="106" t="s">
        <v>442</v>
      </c>
      <c r="D33" s="106"/>
      <c r="E33" s="102"/>
      <c r="F33" s="102"/>
      <c r="G33" s="110"/>
      <c r="H33" s="110"/>
      <c r="I33" s="110"/>
      <c r="J33" s="110"/>
      <c r="K33" s="110"/>
      <c r="L33" s="110"/>
      <c r="M33" s="110"/>
      <c r="N33" s="110"/>
      <c r="O33" s="110"/>
      <c r="P33" s="110"/>
      <c r="Q33" s="110"/>
      <c r="R33" s="110"/>
      <c r="T33" s="106"/>
      <c r="U33" s="200"/>
      <c r="V33" s="3740"/>
      <c r="W33" s="3741"/>
      <c r="X33" s="3741"/>
      <c r="Y33" s="3741"/>
      <c r="Z33" s="3742"/>
      <c r="AA33" s="486"/>
      <c r="AB33" s="3746"/>
      <c r="AC33" s="106"/>
      <c r="AD33" s="200"/>
      <c r="AE33" s="3740"/>
      <c r="AF33" s="3741"/>
      <c r="AG33" s="3741"/>
      <c r="AH33" s="3741"/>
      <c r="AI33" s="3742"/>
      <c r="AJ33" s="488"/>
      <c r="AK33" s="488"/>
      <c r="AL33" s="421"/>
    </row>
    <row r="34" spans="1:38" ht="12" customHeight="1">
      <c r="A34" s="582"/>
      <c r="B34" s="104"/>
      <c r="C34" s="111" t="s">
        <v>443</v>
      </c>
      <c r="D34" s="106"/>
      <c r="E34" s="102"/>
      <c r="F34" s="102"/>
      <c r="G34" s="110"/>
      <c r="H34" s="110"/>
      <c r="I34" s="110"/>
      <c r="J34" s="110"/>
      <c r="K34" s="110"/>
      <c r="L34" s="110"/>
      <c r="M34" s="110"/>
      <c r="N34" s="110"/>
      <c r="O34" s="110"/>
      <c r="P34" s="110"/>
      <c r="Q34" s="110"/>
      <c r="R34" s="110"/>
      <c r="S34" s="202"/>
      <c r="T34" s="106"/>
      <c r="V34" s="3743"/>
      <c r="W34" s="3744"/>
      <c r="X34" s="3744"/>
      <c r="Y34" s="3744"/>
      <c r="Z34" s="3745"/>
      <c r="AA34" s="486"/>
      <c r="AB34" s="3746"/>
      <c r="AC34" s="106"/>
      <c r="AE34" s="3743"/>
      <c r="AF34" s="3744"/>
      <c r="AG34" s="3744"/>
      <c r="AH34" s="3744"/>
      <c r="AI34" s="3745"/>
      <c r="AJ34" s="488"/>
      <c r="AK34" s="488"/>
      <c r="AL34" s="421"/>
    </row>
    <row r="35" spans="1:38" ht="12" customHeight="1">
      <c r="A35" s="582"/>
      <c r="B35" s="104"/>
      <c r="C35" s="111"/>
      <c r="D35" s="106"/>
      <c r="E35" s="102"/>
      <c r="F35" s="102"/>
      <c r="G35" s="110"/>
      <c r="H35" s="110"/>
      <c r="I35" s="110"/>
      <c r="J35" s="110"/>
      <c r="K35" s="110"/>
      <c r="L35" s="110"/>
      <c r="M35" s="110"/>
      <c r="N35" s="110"/>
      <c r="O35" s="110"/>
      <c r="P35" s="110"/>
      <c r="Q35" s="110"/>
      <c r="R35" s="110"/>
      <c r="S35" s="202"/>
      <c r="T35" s="106"/>
      <c r="V35" s="487"/>
      <c r="W35" s="487"/>
      <c r="X35" s="487"/>
      <c r="Y35" s="487"/>
      <c r="Z35" s="487"/>
      <c r="AA35" s="486"/>
      <c r="AB35" s="486"/>
      <c r="AC35" s="106"/>
      <c r="AE35" s="487"/>
      <c r="AF35" s="487"/>
      <c r="AG35" s="487"/>
      <c r="AH35" s="487"/>
      <c r="AI35" s="487"/>
      <c r="AJ35" s="488"/>
      <c r="AK35" s="488"/>
      <c r="AL35" s="421"/>
    </row>
    <row r="36" spans="1:38" ht="13.5" customHeight="1">
      <c r="A36" s="582"/>
      <c r="B36" s="104"/>
      <c r="C36" s="111"/>
      <c r="D36" s="111"/>
      <c r="E36" s="102"/>
      <c r="F36" s="102"/>
      <c r="G36" s="110"/>
      <c r="H36" s="110"/>
      <c r="I36" s="110"/>
      <c r="J36" s="110"/>
      <c r="K36" s="110"/>
      <c r="L36" s="110"/>
      <c r="M36" s="110"/>
      <c r="N36" s="110"/>
      <c r="O36" s="110"/>
      <c r="P36" s="110"/>
      <c r="Q36" s="110"/>
      <c r="R36" s="110"/>
      <c r="S36" s="202"/>
      <c r="V36" s="487"/>
      <c r="W36" s="487"/>
      <c r="X36" s="3737" t="s">
        <v>465</v>
      </c>
      <c r="Y36" s="3738"/>
      <c r="Z36" s="3738"/>
      <c r="AA36" s="486"/>
      <c r="AB36" s="486"/>
      <c r="AE36" s="487"/>
      <c r="AF36" s="487"/>
      <c r="AG36" s="3737" t="s">
        <v>476</v>
      </c>
      <c r="AH36" s="3738"/>
      <c r="AI36" s="3738"/>
      <c r="AJ36" s="488"/>
      <c r="AK36" s="488"/>
      <c r="AL36" s="421"/>
    </row>
    <row r="37" spans="1:38" ht="12" customHeight="1">
      <c r="A37" s="582"/>
      <c r="B37" s="109">
        <v>6.4</v>
      </c>
      <c r="C37" s="106" t="s">
        <v>444</v>
      </c>
      <c r="D37" s="106"/>
      <c r="E37" s="102"/>
      <c r="F37" s="102"/>
      <c r="G37" s="103"/>
      <c r="H37" s="103"/>
      <c r="I37" s="103"/>
      <c r="J37" s="103"/>
      <c r="K37" s="103"/>
      <c r="L37" s="103"/>
      <c r="M37" s="103"/>
      <c r="N37" s="103"/>
      <c r="O37" s="103"/>
      <c r="P37" s="103"/>
      <c r="Q37" s="103"/>
      <c r="R37" s="103"/>
      <c r="T37" s="106"/>
      <c r="U37" s="200"/>
      <c r="V37" s="3740"/>
      <c r="W37" s="3741"/>
      <c r="X37" s="3741"/>
      <c r="Y37" s="3741"/>
      <c r="Z37" s="3742"/>
      <c r="AA37" s="486"/>
      <c r="AB37" s="3746"/>
      <c r="AC37" s="106"/>
      <c r="AD37" s="200"/>
      <c r="AE37" s="3740"/>
      <c r="AF37" s="3741"/>
      <c r="AG37" s="3741"/>
      <c r="AH37" s="3741"/>
      <c r="AI37" s="3742"/>
      <c r="AJ37" s="488"/>
      <c r="AK37" s="488"/>
      <c r="AL37" s="421"/>
    </row>
    <row r="38" spans="1:38" ht="12" customHeight="1">
      <c r="A38" s="582"/>
      <c r="B38" s="109"/>
      <c r="C38" s="111" t="s">
        <v>230</v>
      </c>
      <c r="D38" s="111"/>
      <c r="E38" s="102"/>
      <c r="F38" s="102"/>
      <c r="G38" s="110"/>
      <c r="H38" s="110"/>
      <c r="I38" s="110"/>
      <c r="J38" s="110"/>
      <c r="K38" s="110"/>
      <c r="L38" s="110"/>
      <c r="M38" s="110"/>
      <c r="N38" s="110"/>
      <c r="O38" s="110"/>
      <c r="P38" s="110"/>
      <c r="Q38" s="110"/>
      <c r="R38" s="110"/>
      <c r="S38" s="202"/>
      <c r="T38" s="106"/>
      <c r="V38" s="3743"/>
      <c r="W38" s="3744"/>
      <c r="X38" s="3744"/>
      <c r="Y38" s="3744"/>
      <c r="Z38" s="3745"/>
      <c r="AA38" s="486"/>
      <c r="AB38" s="3746"/>
      <c r="AC38" s="106"/>
      <c r="AE38" s="3743"/>
      <c r="AF38" s="3744"/>
      <c r="AG38" s="3744"/>
      <c r="AH38" s="3744"/>
      <c r="AI38" s="3745"/>
      <c r="AJ38" s="488"/>
      <c r="AK38" s="488"/>
      <c r="AL38" s="421"/>
    </row>
    <row r="39" spans="1:38" ht="13.5" customHeight="1">
      <c r="A39" s="582"/>
      <c r="B39" s="109"/>
      <c r="C39" s="111"/>
      <c r="D39" s="111"/>
      <c r="E39" s="102"/>
      <c r="F39" s="102"/>
      <c r="G39" s="110"/>
      <c r="H39" s="110"/>
      <c r="I39" s="110"/>
      <c r="J39" s="110"/>
      <c r="K39" s="110"/>
      <c r="L39" s="110"/>
      <c r="M39" s="110"/>
      <c r="N39" s="110"/>
      <c r="O39" s="110"/>
      <c r="P39" s="110"/>
      <c r="Q39" s="110"/>
      <c r="R39" s="110"/>
      <c r="S39" s="202"/>
      <c r="V39" s="487"/>
      <c r="W39" s="487"/>
      <c r="X39" s="487"/>
      <c r="Y39" s="487"/>
      <c r="Z39" s="487"/>
      <c r="AA39" s="486"/>
      <c r="AB39" s="486"/>
      <c r="AE39" s="487"/>
      <c r="AF39" s="487"/>
      <c r="AG39" s="487"/>
      <c r="AH39" s="487"/>
      <c r="AI39" s="487"/>
      <c r="AJ39" s="488"/>
      <c r="AK39" s="488"/>
      <c r="AL39" s="421"/>
    </row>
    <row r="40" spans="1:38" ht="9.75" customHeight="1">
      <c r="A40" s="582"/>
      <c r="B40" s="109">
        <v>6.5</v>
      </c>
      <c r="C40" s="106" t="s">
        <v>445</v>
      </c>
      <c r="D40" s="106"/>
      <c r="E40" s="102"/>
      <c r="F40" s="102"/>
      <c r="G40" s="103"/>
      <c r="H40" s="103"/>
      <c r="I40" s="103"/>
      <c r="J40" s="103"/>
      <c r="K40" s="103"/>
      <c r="L40" s="103"/>
      <c r="M40" s="103"/>
      <c r="N40" s="103"/>
      <c r="O40" s="103"/>
      <c r="P40" s="103"/>
      <c r="Q40" s="103"/>
      <c r="R40" s="103"/>
      <c r="T40" s="203"/>
      <c r="U40" s="203"/>
      <c r="V40" s="3754"/>
      <c r="W40" s="3754"/>
      <c r="X40" s="3754"/>
      <c r="Y40" s="3754"/>
      <c r="Z40" s="3754"/>
      <c r="AA40" s="486"/>
      <c r="AB40" s="3746"/>
      <c r="AC40" s="200"/>
      <c r="AD40" s="200"/>
      <c r="AE40" s="3754"/>
      <c r="AF40" s="3754"/>
      <c r="AG40" s="3754"/>
      <c r="AH40" s="3754"/>
      <c r="AI40" s="3754"/>
      <c r="AJ40" s="488"/>
      <c r="AK40" s="488"/>
      <c r="AL40" s="421"/>
    </row>
    <row r="41" spans="1:38" ht="9.75" customHeight="1">
      <c r="A41" s="582"/>
      <c r="B41" s="104"/>
      <c r="C41" s="111" t="s">
        <v>446</v>
      </c>
      <c r="D41" s="111"/>
      <c r="E41" s="102"/>
      <c r="F41" s="102"/>
      <c r="G41" s="110"/>
      <c r="H41" s="110"/>
      <c r="I41" s="110"/>
      <c r="J41" s="110"/>
      <c r="K41" s="110"/>
      <c r="L41" s="110"/>
      <c r="M41" s="110"/>
      <c r="N41" s="110"/>
      <c r="O41" s="110"/>
      <c r="P41" s="110"/>
      <c r="Q41" s="110"/>
      <c r="R41" s="110"/>
      <c r="S41" s="202"/>
      <c r="V41" s="3754"/>
      <c r="W41" s="3754"/>
      <c r="X41" s="3754"/>
      <c r="Y41" s="3754"/>
      <c r="Z41" s="3754"/>
      <c r="AA41" s="486"/>
      <c r="AB41" s="3746"/>
      <c r="AE41" s="3754"/>
      <c r="AF41" s="3754"/>
      <c r="AG41" s="3754"/>
      <c r="AH41" s="3754"/>
      <c r="AI41" s="3754"/>
      <c r="AJ41" s="488"/>
      <c r="AK41" s="488"/>
      <c r="AL41" s="421"/>
    </row>
    <row r="42" spans="1:38" ht="9.75" customHeight="1">
      <c r="A42" s="582"/>
      <c r="B42" s="104"/>
      <c r="C42" s="111"/>
      <c r="D42" s="111"/>
      <c r="E42" s="102"/>
      <c r="F42" s="102"/>
      <c r="G42" s="110"/>
      <c r="H42" s="110"/>
      <c r="I42" s="110"/>
      <c r="J42" s="110"/>
      <c r="K42" s="110"/>
      <c r="L42" s="110"/>
      <c r="M42" s="110"/>
      <c r="N42" s="110"/>
      <c r="O42" s="110"/>
      <c r="P42" s="110"/>
      <c r="Q42" s="110"/>
      <c r="R42" s="110"/>
      <c r="S42" s="202"/>
      <c r="V42" s="487"/>
      <c r="W42" s="487"/>
      <c r="X42" s="3737" t="s">
        <v>466</v>
      </c>
      <c r="Y42" s="3738"/>
      <c r="Z42" s="3738"/>
      <c r="AA42" s="486"/>
      <c r="AB42" s="486"/>
      <c r="AE42" s="487"/>
      <c r="AF42" s="487"/>
      <c r="AG42" s="3737" t="s">
        <v>477</v>
      </c>
      <c r="AH42" s="3738"/>
      <c r="AI42" s="3738"/>
      <c r="AJ42" s="488"/>
      <c r="AK42" s="488"/>
      <c r="AL42" s="421"/>
    </row>
    <row r="43" spans="1:38" ht="12" customHeight="1">
      <c r="A43" s="582"/>
      <c r="B43" s="104"/>
      <c r="C43" s="106" t="s">
        <v>437</v>
      </c>
      <c r="D43" s="106"/>
      <c r="E43" s="102"/>
      <c r="F43" s="102"/>
      <c r="G43" s="110"/>
      <c r="H43" s="110"/>
      <c r="I43" s="110"/>
      <c r="J43" s="110"/>
      <c r="K43" s="110"/>
      <c r="L43" s="110"/>
      <c r="M43" s="110"/>
      <c r="N43" s="110"/>
      <c r="O43" s="110"/>
      <c r="P43" s="110"/>
      <c r="Q43" s="110"/>
      <c r="R43" s="110"/>
      <c r="T43" s="106"/>
      <c r="U43" s="200"/>
      <c r="V43" s="3740"/>
      <c r="W43" s="3741"/>
      <c r="X43" s="3741"/>
      <c r="Y43" s="3741"/>
      <c r="Z43" s="3742"/>
      <c r="AA43" s="486"/>
      <c r="AB43" s="3746"/>
      <c r="AC43" s="106"/>
      <c r="AD43" s="200"/>
      <c r="AE43" s="3740"/>
      <c r="AF43" s="3741"/>
      <c r="AG43" s="3741"/>
      <c r="AH43" s="3741"/>
      <c r="AI43" s="3742"/>
      <c r="AJ43" s="488"/>
      <c r="AK43" s="488"/>
      <c r="AL43" s="421"/>
    </row>
    <row r="44" spans="1:38" ht="12" customHeight="1">
      <c r="A44" s="582"/>
      <c r="B44" s="104"/>
      <c r="C44" s="111" t="s">
        <v>438</v>
      </c>
      <c r="D44" s="106"/>
      <c r="E44" s="102"/>
      <c r="F44" s="102"/>
      <c r="G44" s="110"/>
      <c r="H44" s="110"/>
      <c r="I44" s="110"/>
      <c r="J44" s="110"/>
      <c r="K44" s="110"/>
      <c r="L44" s="110"/>
      <c r="M44" s="110"/>
      <c r="N44" s="110"/>
      <c r="O44" s="110"/>
      <c r="P44" s="110"/>
      <c r="Q44" s="110"/>
      <c r="R44" s="110"/>
      <c r="S44" s="202"/>
      <c r="T44" s="106"/>
      <c r="V44" s="3743"/>
      <c r="W44" s="3744"/>
      <c r="X44" s="3744"/>
      <c r="Y44" s="3744"/>
      <c r="Z44" s="3745"/>
      <c r="AA44" s="486"/>
      <c r="AB44" s="3746"/>
      <c r="AC44" s="106"/>
      <c r="AE44" s="3743"/>
      <c r="AF44" s="3744"/>
      <c r="AG44" s="3744"/>
      <c r="AH44" s="3744"/>
      <c r="AI44" s="3745"/>
      <c r="AJ44" s="488"/>
      <c r="AK44" s="488"/>
      <c r="AL44" s="421"/>
    </row>
    <row r="45" spans="1:38" ht="9.75" customHeight="1">
      <c r="A45" s="582"/>
      <c r="B45" s="104"/>
      <c r="C45" s="111"/>
      <c r="D45" s="106"/>
      <c r="E45" s="102"/>
      <c r="F45" s="102"/>
      <c r="G45" s="110"/>
      <c r="H45" s="110"/>
      <c r="I45" s="110"/>
      <c r="J45" s="110"/>
      <c r="K45" s="110"/>
      <c r="L45" s="110"/>
      <c r="M45" s="110"/>
      <c r="N45" s="110"/>
      <c r="O45" s="110"/>
      <c r="P45" s="110"/>
      <c r="Q45" s="110"/>
      <c r="R45" s="110"/>
      <c r="S45" s="202"/>
      <c r="V45" s="487"/>
      <c r="W45" s="487"/>
      <c r="X45" s="487"/>
      <c r="Y45" s="487"/>
      <c r="Z45" s="487"/>
      <c r="AA45" s="486"/>
      <c r="AB45" s="486"/>
      <c r="AE45" s="487"/>
      <c r="AF45" s="487"/>
      <c r="AG45" s="487"/>
      <c r="AH45" s="487"/>
      <c r="AI45" s="487"/>
      <c r="AJ45" s="488"/>
      <c r="AK45" s="488"/>
      <c r="AL45" s="421"/>
    </row>
    <row r="46" spans="1:38" ht="9.75" customHeight="1">
      <c r="A46" s="582"/>
      <c r="B46" s="109"/>
      <c r="C46" s="111"/>
      <c r="D46" s="111"/>
      <c r="E46" s="102"/>
      <c r="F46" s="102"/>
      <c r="G46" s="110"/>
      <c r="H46" s="110"/>
      <c r="I46" s="110"/>
      <c r="J46" s="110"/>
      <c r="K46" s="110"/>
      <c r="L46" s="110"/>
      <c r="M46" s="110"/>
      <c r="N46" s="110"/>
      <c r="O46" s="110"/>
      <c r="P46" s="110"/>
      <c r="Q46" s="110"/>
      <c r="R46" s="110"/>
      <c r="S46" s="202"/>
      <c r="V46" s="487"/>
      <c r="W46" s="487"/>
      <c r="X46" s="3739" t="s">
        <v>3434</v>
      </c>
      <c r="Y46" s="3739"/>
      <c r="Z46" s="3739"/>
      <c r="AA46" s="486"/>
      <c r="AB46" s="486"/>
      <c r="AE46" s="487"/>
      <c r="AF46" s="487"/>
      <c r="AG46" s="3739" t="s">
        <v>3435</v>
      </c>
      <c r="AH46" s="3739"/>
      <c r="AI46" s="3739"/>
      <c r="AJ46" s="488"/>
      <c r="AK46" s="488"/>
      <c r="AL46" s="421"/>
    </row>
    <row r="47" spans="1:38" ht="12" customHeight="1">
      <c r="A47" s="582"/>
      <c r="B47" s="109"/>
      <c r="C47" s="106" t="s">
        <v>447</v>
      </c>
      <c r="D47" s="106"/>
      <c r="E47" s="106"/>
      <c r="F47" s="102"/>
      <c r="G47" s="102"/>
      <c r="H47" s="110"/>
      <c r="I47" s="110"/>
      <c r="J47" s="110"/>
      <c r="K47" s="110"/>
      <c r="L47" s="110"/>
      <c r="M47" s="110"/>
      <c r="N47" s="110"/>
      <c r="O47" s="110"/>
      <c r="P47" s="110"/>
      <c r="Q47" s="110"/>
      <c r="R47" s="110"/>
      <c r="S47" s="202"/>
      <c r="T47" s="106"/>
      <c r="U47" s="200"/>
      <c r="V47" s="3740"/>
      <c r="W47" s="3741"/>
      <c r="X47" s="3741"/>
      <c r="Y47" s="3741"/>
      <c r="Z47" s="3742"/>
      <c r="AA47" s="486"/>
      <c r="AB47" s="3746"/>
      <c r="AC47" s="106"/>
      <c r="AD47" s="200"/>
      <c r="AE47" s="3740"/>
      <c r="AF47" s="3741"/>
      <c r="AG47" s="3741"/>
      <c r="AH47" s="3741"/>
      <c r="AI47" s="3742"/>
      <c r="AJ47" s="488"/>
      <c r="AK47" s="488"/>
      <c r="AL47" s="421"/>
    </row>
    <row r="48" spans="1:38" ht="12" customHeight="1">
      <c r="A48" s="582"/>
      <c r="B48" s="109"/>
      <c r="C48" s="111" t="s">
        <v>3341</v>
      </c>
      <c r="D48" s="106"/>
      <c r="E48" s="106"/>
      <c r="F48" s="102"/>
      <c r="G48" s="102"/>
      <c r="H48" s="110"/>
      <c r="I48" s="110"/>
      <c r="J48" s="110"/>
      <c r="K48" s="110"/>
      <c r="L48" s="110"/>
      <c r="M48" s="110"/>
      <c r="N48" s="110"/>
      <c r="O48" s="110"/>
      <c r="P48" s="110"/>
      <c r="Q48" s="110"/>
      <c r="R48" s="110"/>
      <c r="S48" s="202"/>
      <c r="T48" s="106"/>
      <c r="V48" s="3743"/>
      <c r="W48" s="3744"/>
      <c r="X48" s="3744"/>
      <c r="Y48" s="3744"/>
      <c r="Z48" s="3745"/>
      <c r="AA48" s="486"/>
      <c r="AB48" s="3746"/>
      <c r="AC48" s="106"/>
      <c r="AE48" s="3743"/>
      <c r="AF48" s="3744"/>
      <c r="AG48" s="3744"/>
      <c r="AH48" s="3744"/>
      <c r="AI48" s="3745"/>
      <c r="AJ48" s="488"/>
      <c r="AK48" s="488"/>
      <c r="AL48" s="421"/>
    </row>
    <row r="49" spans="1:38" ht="12" customHeight="1">
      <c r="A49" s="582"/>
      <c r="B49" s="109"/>
      <c r="C49" s="111"/>
      <c r="D49" s="111"/>
      <c r="E49" s="106"/>
      <c r="F49" s="102"/>
      <c r="G49" s="102"/>
      <c r="H49" s="110"/>
      <c r="I49" s="110"/>
      <c r="J49" s="110"/>
      <c r="K49" s="110"/>
      <c r="L49" s="110"/>
      <c r="M49" s="110"/>
      <c r="N49" s="110"/>
      <c r="O49" s="110"/>
      <c r="P49" s="110"/>
      <c r="Q49" s="110"/>
      <c r="R49" s="110"/>
      <c r="S49" s="202"/>
      <c r="T49" s="106"/>
      <c r="V49" s="487"/>
      <c r="W49" s="487"/>
      <c r="X49" s="487"/>
      <c r="Y49" s="487"/>
      <c r="Z49" s="487"/>
      <c r="AA49" s="486"/>
      <c r="AB49" s="486"/>
      <c r="AC49" s="106"/>
      <c r="AE49" s="487"/>
      <c r="AF49" s="487"/>
      <c r="AG49" s="487"/>
      <c r="AH49" s="487"/>
      <c r="AI49" s="487"/>
      <c r="AJ49" s="488"/>
      <c r="AK49" s="488"/>
      <c r="AL49" s="421"/>
    </row>
    <row r="50" spans="1:38" ht="9.75" customHeight="1">
      <c r="A50" s="582"/>
      <c r="B50" s="109"/>
      <c r="C50" s="111"/>
      <c r="D50" s="111"/>
      <c r="E50" s="102"/>
      <c r="F50" s="102"/>
      <c r="G50" s="110"/>
      <c r="H50" s="110"/>
      <c r="I50" s="110"/>
      <c r="J50" s="110"/>
      <c r="K50" s="110"/>
      <c r="L50" s="110"/>
      <c r="M50" s="110"/>
      <c r="N50" s="110"/>
      <c r="O50" s="110"/>
      <c r="P50" s="110"/>
      <c r="Q50" s="110"/>
      <c r="R50" s="110"/>
      <c r="S50" s="202"/>
      <c r="V50" s="487"/>
      <c r="W50" s="487"/>
      <c r="X50" s="3739" t="s">
        <v>467</v>
      </c>
      <c r="Y50" s="3739"/>
      <c r="Z50" s="3739"/>
      <c r="AA50" s="486"/>
      <c r="AB50" s="486"/>
      <c r="AE50" s="487"/>
      <c r="AF50" s="487"/>
      <c r="AG50" s="3739" t="s">
        <v>478</v>
      </c>
      <c r="AH50" s="3739"/>
      <c r="AI50" s="3739"/>
      <c r="AJ50" s="488"/>
      <c r="AK50" s="488"/>
      <c r="AL50" s="421"/>
    </row>
    <row r="51" spans="1:38" ht="12" customHeight="1">
      <c r="A51" s="582"/>
      <c r="B51" s="109"/>
      <c r="C51" s="106" t="s">
        <v>3340</v>
      </c>
      <c r="D51" s="106"/>
      <c r="E51" s="106"/>
      <c r="F51" s="102"/>
      <c r="G51" s="102"/>
      <c r="H51" s="110"/>
      <c r="I51" s="110"/>
      <c r="J51" s="110"/>
      <c r="K51" s="110"/>
      <c r="L51" s="110"/>
      <c r="M51" s="110"/>
      <c r="N51" s="110"/>
      <c r="O51" s="110"/>
      <c r="P51" s="110"/>
      <c r="Q51" s="110"/>
      <c r="R51" s="110"/>
      <c r="S51" s="202"/>
      <c r="T51" s="106"/>
      <c r="U51" s="200"/>
      <c r="V51" s="3740"/>
      <c r="W51" s="3741"/>
      <c r="X51" s="3741"/>
      <c r="Y51" s="3741"/>
      <c r="Z51" s="3742"/>
      <c r="AA51" s="486"/>
      <c r="AB51" s="3746"/>
      <c r="AC51" s="106"/>
      <c r="AD51" s="200"/>
      <c r="AE51" s="3740"/>
      <c r="AF51" s="3741"/>
      <c r="AG51" s="3741"/>
      <c r="AH51" s="3741"/>
      <c r="AI51" s="3742"/>
      <c r="AJ51" s="488"/>
      <c r="AK51" s="488"/>
      <c r="AL51" s="421"/>
    </row>
    <row r="52" spans="1:38" ht="12" customHeight="1">
      <c r="A52" s="582"/>
      <c r="B52" s="109"/>
      <c r="C52" s="111" t="s">
        <v>448</v>
      </c>
      <c r="D52" s="106"/>
      <c r="E52" s="106"/>
      <c r="F52" s="102"/>
      <c r="G52" s="102"/>
      <c r="H52" s="110"/>
      <c r="I52" s="110"/>
      <c r="J52" s="110"/>
      <c r="K52" s="110"/>
      <c r="L52" s="110"/>
      <c r="M52" s="110"/>
      <c r="N52" s="110"/>
      <c r="O52" s="110"/>
      <c r="P52" s="110"/>
      <c r="Q52" s="110"/>
      <c r="R52" s="110"/>
      <c r="S52" s="202"/>
      <c r="T52" s="106"/>
      <c r="V52" s="3743"/>
      <c r="W52" s="3744"/>
      <c r="X52" s="3744"/>
      <c r="Y52" s="3744"/>
      <c r="Z52" s="3745"/>
      <c r="AA52" s="486"/>
      <c r="AB52" s="3746"/>
      <c r="AC52" s="106"/>
      <c r="AE52" s="3743"/>
      <c r="AF52" s="3744"/>
      <c r="AG52" s="3744"/>
      <c r="AH52" s="3744"/>
      <c r="AI52" s="3745"/>
      <c r="AJ52" s="488"/>
      <c r="AK52" s="488"/>
      <c r="AL52" s="421"/>
    </row>
    <row r="53" spans="1:38" ht="12" customHeight="1">
      <c r="A53" s="582"/>
      <c r="B53" s="109"/>
      <c r="C53" s="111"/>
      <c r="D53" s="111"/>
      <c r="E53" s="106"/>
      <c r="F53" s="102"/>
      <c r="G53" s="102"/>
      <c r="H53" s="110"/>
      <c r="I53" s="110"/>
      <c r="J53" s="110"/>
      <c r="K53" s="110"/>
      <c r="L53" s="110"/>
      <c r="M53" s="110"/>
      <c r="N53" s="110"/>
      <c r="O53" s="110"/>
      <c r="P53" s="110"/>
      <c r="Q53" s="110"/>
      <c r="R53" s="110"/>
      <c r="S53" s="202"/>
      <c r="T53" s="106"/>
      <c r="V53" s="487"/>
      <c r="W53" s="487"/>
      <c r="X53" s="487"/>
      <c r="Y53" s="487"/>
      <c r="Z53" s="487"/>
      <c r="AA53" s="486"/>
      <c r="AB53" s="486"/>
      <c r="AC53" s="106"/>
      <c r="AE53" s="487"/>
      <c r="AF53" s="487"/>
      <c r="AG53" s="487"/>
      <c r="AH53" s="487"/>
      <c r="AI53" s="487"/>
      <c r="AJ53" s="488"/>
      <c r="AK53" s="488"/>
      <c r="AL53" s="421"/>
    </row>
    <row r="54" spans="1:38" ht="13.5" customHeight="1">
      <c r="A54" s="582"/>
      <c r="B54" s="109"/>
      <c r="C54" s="111"/>
      <c r="D54" s="111"/>
      <c r="E54" s="102"/>
      <c r="F54" s="102"/>
      <c r="G54" s="110"/>
      <c r="H54" s="110"/>
      <c r="I54" s="110"/>
      <c r="J54" s="110"/>
      <c r="K54" s="110"/>
      <c r="L54" s="110"/>
      <c r="M54" s="110"/>
      <c r="N54" s="110"/>
      <c r="O54" s="110"/>
      <c r="P54" s="110"/>
      <c r="Q54" s="110"/>
      <c r="R54" s="110"/>
      <c r="S54" s="202"/>
      <c r="V54" s="487"/>
      <c r="W54" s="487"/>
      <c r="X54" s="3737" t="s">
        <v>468</v>
      </c>
      <c r="Y54" s="3738"/>
      <c r="Z54" s="3738"/>
      <c r="AA54" s="486"/>
      <c r="AB54" s="486"/>
      <c r="AE54" s="487"/>
      <c r="AF54" s="487"/>
      <c r="AG54" s="3737" t="s">
        <v>479</v>
      </c>
      <c r="AH54" s="3738"/>
      <c r="AI54" s="3738"/>
      <c r="AJ54" s="488"/>
      <c r="AK54" s="488"/>
      <c r="AL54" s="421"/>
    </row>
    <row r="55" spans="1:38" ht="12" customHeight="1">
      <c r="A55" s="582"/>
      <c r="B55" s="109">
        <v>6.6</v>
      </c>
      <c r="C55" s="106" t="s">
        <v>449</v>
      </c>
      <c r="D55" s="106"/>
      <c r="E55" s="102"/>
      <c r="F55" s="102"/>
      <c r="G55" s="103"/>
      <c r="H55" s="103"/>
      <c r="I55" s="103"/>
      <c r="J55" s="103"/>
      <c r="K55" s="103"/>
      <c r="L55" s="103"/>
      <c r="M55" s="103"/>
      <c r="N55" s="103"/>
      <c r="O55" s="103"/>
      <c r="P55" s="103"/>
      <c r="Q55" s="103"/>
      <c r="R55" s="103"/>
      <c r="T55" s="200"/>
      <c r="U55" s="200"/>
      <c r="V55" s="3740"/>
      <c r="W55" s="3741"/>
      <c r="X55" s="3741"/>
      <c r="Y55" s="3741"/>
      <c r="Z55" s="3742"/>
      <c r="AA55" s="486"/>
      <c r="AB55" s="3746"/>
      <c r="AC55" s="200"/>
      <c r="AD55" s="200"/>
      <c r="AE55" s="3740"/>
      <c r="AF55" s="3741"/>
      <c r="AG55" s="3741"/>
      <c r="AH55" s="3741"/>
      <c r="AI55" s="3742"/>
      <c r="AJ55" s="488"/>
      <c r="AK55" s="488"/>
      <c r="AL55" s="421"/>
    </row>
    <row r="56" spans="1:38" ht="12" customHeight="1">
      <c r="A56" s="582"/>
      <c r="B56" s="104"/>
      <c r="C56" s="111" t="s">
        <v>450</v>
      </c>
      <c r="D56" s="111"/>
      <c r="E56" s="102"/>
      <c r="F56" s="102"/>
      <c r="G56" s="110"/>
      <c r="H56" s="110"/>
      <c r="I56" s="110"/>
      <c r="J56" s="110"/>
      <c r="K56" s="110"/>
      <c r="L56" s="110"/>
      <c r="M56" s="110"/>
      <c r="N56" s="110"/>
      <c r="O56" s="110"/>
      <c r="P56" s="110"/>
      <c r="Q56" s="110"/>
      <c r="R56" s="110"/>
      <c r="S56" s="202"/>
      <c r="V56" s="3743"/>
      <c r="W56" s="3744"/>
      <c r="X56" s="3744"/>
      <c r="Y56" s="3744"/>
      <c r="Z56" s="3745"/>
      <c r="AA56" s="486"/>
      <c r="AB56" s="3746"/>
      <c r="AE56" s="3743"/>
      <c r="AF56" s="3744"/>
      <c r="AG56" s="3744"/>
      <c r="AH56" s="3744"/>
      <c r="AI56" s="3745"/>
      <c r="AJ56" s="488"/>
      <c r="AK56" s="488"/>
      <c r="AL56" s="421"/>
    </row>
    <row r="57" spans="1:38" ht="12" customHeight="1">
      <c r="A57" s="582"/>
      <c r="B57" s="104"/>
      <c r="C57" s="111"/>
      <c r="D57" s="111"/>
      <c r="E57" s="102"/>
      <c r="F57" s="102"/>
      <c r="G57" s="110"/>
      <c r="H57" s="110"/>
      <c r="I57" s="110"/>
      <c r="J57" s="110"/>
      <c r="K57" s="110"/>
      <c r="L57" s="110"/>
      <c r="M57" s="110"/>
      <c r="N57" s="110"/>
      <c r="O57" s="110"/>
      <c r="P57" s="110"/>
      <c r="Q57" s="110"/>
      <c r="R57" s="110"/>
      <c r="S57" s="202"/>
      <c r="V57" s="487"/>
      <c r="W57" s="487"/>
      <c r="X57" s="487"/>
      <c r="Y57" s="487"/>
      <c r="Z57" s="487"/>
      <c r="AA57" s="486"/>
      <c r="AB57" s="486"/>
      <c r="AE57" s="487"/>
      <c r="AF57" s="487"/>
      <c r="AG57" s="487"/>
      <c r="AH57" s="487"/>
      <c r="AI57" s="487"/>
      <c r="AJ57" s="488"/>
      <c r="AK57" s="488"/>
      <c r="AL57" s="421"/>
    </row>
    <row r="58" spans="1:38" ht="13.5" customHeight="1">
      <c r="A58" s="582"/>
      <c r="B58" s="104"/>
      <c r="C58" s="102"/>
      <c r="D58" s="102"/>
      <c r="E58" s="102"/>
      <c r="F58" s="102"/>
      <c r="G58" s="102"/>
      <c r="H58" s="102"/>
      <c r="I58" s="102"/>
      <c r="J58" s="102"/>
      <c r="K58" s="102"/>
      <c r="L58" s="102"/>
      <c r="M58" s="102"/>
      <c r="N58" s="102"/>
      <c r="O58" s="102"/>
      <c r="P58" s="102"/>
      <c r="Q58" s="102"/>
      <c r="R58" s="102"/>
      <c r="S58" s="202"/>
      <c r="T58" s="102"/>
      <c r="U58" s="102"/>
      <c r="V58" s="201"/>
      <c r="W58" s="201"/>
      <c r="X58" s="3737" t="s">
        <v>469</v>
      </c>
      <c r="Y58" s="3738"/>
      <c r="Z58" s="3738"/>
      <c r="AA58" s="102"/>
      <c r="AB58" s="102"/>
      <c r="AC58" s="102"/>
      <c r="AD58" s="102"/>
      <c r="AE58" s="203"/>
      <c r="AF58" s="201"/>
      <c r="AG58" s="3737" t="s">
        <v>480</v>
      </c>
      <c r="AH58" s="3738"/>
      <c r="AI58" s="3738"/>
      <c r="AJ58" s="103"/>
      <c r="AK58" s="103"/>
      <c r="AL58" s="421"/>
    </row>
    <row r="59" spans="1:38" ht="12" customHeight="1">
      <c r="A59" s="582"/>
      <c r="B59" s="109">
        <v>6.7</v>
      </c>
      <c r="C59" s="106" t="s">
        <v>451</v>
      </c>
      <c r="D59" s="106"/>
      <c r="E59" s="102"/>
      <c r="F59" s="102"/>
      <c r="G59" s="102"/>
      <c r="H59" s="102"/>
      <c r="I59" s="102"/>
      <c r="J59" s="102"/>
      <c r="K59" s="102"/>
      <c r="L59" s="102"/>
      <c r="M59" s="102"/>
      <c r="N59" s="102"/>
      <c r="O59" s="102"/>
      <c r="P59" s="102"/>
      <c r="Q59" s="102"/>
      <c r="R59" s="102"/>
      <c r="S59" s="481"/>
      <c r="T59" s="204"/>
      <c r="U59" s="204"/>
      <c r="V59" s="3740"/>
      <c r="W59" s="3741"/>
      <c r="X59" s="3741"/>
      <c r="Y59" s="3741"/>
      <c r="Z59" s="3742"/>
      <c r="AA59" s="486"/>
      <c r="AB59" s="3746"/>
      <c r="AC59" s="204"/>
      <c r="AD59" s="204"/>
      <c r="AE59" s="3740"/>
      <c r="AF59" s="3741"/>
      <c r="AG59" s="3741"/>
      <c r="AH59" s="3741"/>
      <c r="AI59" s="3742"/>
      <c r="AJ59" s="488"/>
      <c r="AK59" s="488"/>
      <c r="AL59" s="421"/>
    </row>
    <row r="60" spans="1:38" ht="12" customHeight="1">
      <c r="A60" s="582"/>
      <c r="B60" s="109"/>
      <c r="C60" s="111" t="s">
        <v>452</v>
      </c>
      <c r="D60" s="111"/>
      <c r="E60" s="102"/>
      <c r="F60" s="102"/>
      <c r="G60" s="102"/>
      <c r="H60" s="102"/>
      <c r="I60" s="102"/>
      <c r="J60" s="102"/>
      <c r="K60" s="102"/>
      <c r="L60" s="102"/>
      <c r="M60" s="102"/>
      <c r="N60" s="102"/>
      <c r="O60" s="102"/>
      <c r="P60" s="102"/>
      <c r="Q60" s="102"/>
      <c r="R60" s="102"/>
      <c r="S60" s="202"/>
      <c r="T60" s="205"/>
      <c r="U60" s="205"/>
      <c r="V60" s="3743"/>
      <c r="W60" s="3744"/>
      <c r="X60" s="3744"/>
      <c r="Y60" s="3744"/>
      <c r="Z60" s="3745"/>
      <c r="AA60" s="486"/>
      <c r="AB60" s="3746"/>
      <c r="AC60" s="205"/>
      <c r="AD60" s="205"/>
      <c r="AE60" s="3743"/>
      <c r="AF60" s="3744"/>
      <c r="AG60" s="3744"/>
      <c r="AH60" s="3744"/>
      <c r="AI60" s="3745"/>
      <c r="AJ60" s="488"/>
      <c r="AK60" s="488"/>
      <c r="AL60" s="421"/>
    </row>
    <row r="61" spans="1:38" ht="12" customHeight="1">
      <c r="A61" s="582"/>
      <c r="B61" s="109"/>
      <c r="C61" s="111"/>
      <c r="D61" s="111"/>
      <c r="E61" s="102"/>
      <c r="F61" s="102"/>
      <c r="G61" s="102"/>
      <c r="H61" s="102"/>
      <c r="I61" s="102"/>
      <c r="J61" s="102"/>
      <c r="K61" s="102"/>
      <c r="L61" s="102"/>
      <c r="M61" s="102"/>
      <c r="N61" s="102"/>
      <c r="O61" s="102"/>
      <c r="P61" s="102"/>
      <c r="Q61" s="102"/>
      <c r="R61" s="102"/>
      <c r="S61" s="202"/>
      <c r="T61" s="205"/>
      <c r="U61" s="205"/>
      <c r="V61" s="487"/>
      <c r="W61" s="487"/>
      <c r="X61" s="487"/>
      <c r="Y61" s="487"/>
      <c r="Z61" s="487"/>
      <c r="AA61" s="486"/>
      <c r="AB61" s="486"/>
      <c r="AC61" s="205"/>
      <c r="AD61" s="205"/>
      <c r="AE61" s="487"/>
      <c r="AF61" s="487"/>
      <c r="AG61" s="487"/>
      <c r="AH61" s="487"/>
      <c r="AI61" s="487"/>
      <c r="AJ61" s="488"/>
      <c r="AK61" s="488"/>
      <c r="AL61" s="421"/>
    </row>
    <row r="62" spans="1:38" ht="13.5" customHeight="1">
      <c r="A62" s="582"/>
      <c r="B62" s="109"/>
      <c r="C62" s="102"/>
      <c r="D62" s="102"/>
      <c r="E62" s="102"/>
      <c r="F62" s="102"/>
      <c r="G62" s="102"/>
      <c r="H62" s="102"/>
      <c r="I62" s="102"/>
      <c r="J62" s="102"/>
      <c r="K62" s="102"/>
      <c r="L62" s="102"/>
      <c r="M62" s="102"/>
      <c r="N62" s="102"/>
      <c r="O62" s="102"/>
      <c r="P62" s="102"/>
      <c r="Q62" s="102"/>
      <c r="R62" s="102"/>
      <c r="S62" s="202"/>
      <c r="T62" s="102"/>
      <c r="U62" s="102"/>
      <c r="V62" s="102"/>
      <c r="W62" s="102"/>
      <c r="X62" s="3737" t="s">
        <v>470</v>
      </c>
      <c r="Y62" s="3738"/>
      <c r="Z62" s="3738"/>
      <c r="AA62" s="102"/>
      <c r="AB62" s="102"/>
      <c r="AC62" s="102"/>
      <c r="AD62" s="102"/>
      <c r="AE62" s="202"/>
      <c r="AF62" s="102"/>
      <c r="AG62" s="3737" t="s">
        <v>481</v>
      </c>
      <c r="AH62" s="3738"/>
      <c r="AI62" s="3738"/>
      <c r="AJ62" s="103"/>
      <c r="AK62" s="103"/>
      <c r="AL62" s="421"/>
    </row>
    <row r="63" spans="1:38" ht="12" customHeight="1">
      <c r="A63" s="582"/>
      <c r="B63" s="109">
        <v>6.8</v>
      </c>
      <c r="C63" s="106" t="s">
        <v>453</v>
      </c>
      <c r="D63" s="106"/>
      <c r="E63" s="102"/>
      <c r="F63" s="102"/>
      <c r="G63" s="103"/>
      <c r="H63" s="103"/>
      <c r="I63" s="103"/>
      <c r="J63" s="103"/>
      <c r="K63" s="103"/>
      <c r="L63" s="103"/>
      <c r="M63" s="103"/>
      <c r="N63" s="103"/>
      <c r="O63" s="103"/>
      <c r="P63" s="103"/>
      <c r="Q63" s="103"/>
      <c r="R63" s="103"/>
      <c r="S63" s="481"/>
      <c r="T63" s="204"/>
      <c r="U63" s="206"/>
      <c r="V63" s="3747">
        <f>V13+V19+V23+V29+V33+V37+V43+V47+V51+V55+V59</f>
        <v>0</v>
      </c>
      <c r="W63" s="3748"/>
      <c r="X63" s="3748"/>
      <c r="Y63" s="3748"/>
      <c r="Z63" s="3749"/>
      <c r="AA63" s="486"/>
      <c r="AB63" s="3746"/>
      <c r="AC63" s="204"/>
      <c r="AD63" s="206"/>
      <c r="AE63" s="3747">
        <f>AE13+AE19+AE23+AE29+AE33+AE37+AE43+AE47+AE51+AE55+AE59</f>
        <v>0</v>
      </c>
      <c r="AF63" s="3748"/>
      <c r="AG63" s="3748"/>
      <c r="AH63" s="3748"/>
      <c r="AI63" s="3749"/>
      <c r="AJ63" s="488"/>
      <c r="AK63" s="488"/>
      <c r="AL63" s="421"/>
    </row>
    <row r="64" spans="1:38" ht="12" customHeight="1">
      <c r="A64" s="582"/>
      <c r="B64" s="102"/>
      <c r="C64" s="111" t="s">
        <v>454</v>
      </c>
      <c r="D64" s="111"/>
      <c r="E64" s="102"/>
      <c r="F64" s="102"/>
      <c r="G64" s="110"/>
      <c r="H64" s="110"/>
      <c r="I64" s="110"/>
      <c r="J64" s="110"/>
      <c r="K64" s="110"/>
      <c r="L64" s="110"/>
      <c r="M64" s="110"/>
      <c r="N64" s="110"/>
      <c r="O64" s="110"/>
      <c r="P64" s="110"/>
      <c r="Q64" s="110"/>
      <c r="R64" s="110"/>
      <c r="S64" s="202"/>
      <c r="T64" s="204"/>
      <c r="U64" s="206"/>
      <c r="V64" s="3750"/>
      <c r="W64" s="3751"/>
      <c r="X64" s="3751"/>
      <c r="Y64" s="3751"/>
      <c r="Z64" s="3752"/>
      <c r="AA64" s="486"/>
      <c r="AB64" s="3746"/>
      <c r="AC64" s="204"/>
      <c r="AD64" s="206"/>
      <c r="AE64" s="3750"/>
      <c r="AF64" s="3751"/>
      <c r="AG64" s="3751"/>
      <c r="AH64" s="3751"/>
      <c r="AI64" s="3752"/>
      <c r="AJ64" s="488"/>
      <c r="AK64" s="488"/>
      <c r="AL64" s="421"/>
    </row>
    <row r="65" spans="1:38" ht="12" customHeight="1">
      <c r="A65" s="582"/>
      <c r="B65" s="102"/>
      <c r="C65" s="111"/>
      <c r="D65" s="111"/>
      <c r="E65" s="102"/>
      <c r="F65" s="102"/>
      <c r="G65" s="110"/>
      <c r="H65" s="110"/>
      <c r="I65" s="110"/>
      <c r="J65" s="110"/>
      <c r="K65" s="110"/>
      <c r="L65" s="110"/>
      <c r="M65" s="110"/>
      <c r="N65" s="110"/>
      <c r="O65" s="110"/>
      <c r="P65" s="110"/>
      <c r="Q65" s="110"/>
      <c r="R65" s="110"/>
      <c r="S65" s="202"/>
      <c r="T65" s="207"/>
      <c r="U65" s="207"/>
      <c r="V65" s="208"/>
      <c r="W65" s="208"/>
      <c r="X65" s="208"/>
      <c r="Y65" s="208"/>
      <c r="Z65" s="208"/>
      <c r="AA65" s="486"/>
      <c r="AB65" s="486"/>
      <c r="AC65" s="207"/>
      <c r="AD65" s="207"/>
      <c r="AE65" s="208"/>
      <c r="AF65" s="208"/>
      <c r="AG65" s="208"/>
      <c r="AH65" s="208"/>
      <c r="AI65" s="208"/>
      <c r="AJ65" s="488"/>
      <c r="AK65" s="488"/>
      <c r="AL65" s="421"/>
    </row>
    <row r="66" spans="1:38" ht="6" customHeight="1">
      <c r="A66" s="582"/>
      <c r="B66" s="102"/>
      <c r="C66" s="111"/>
      <c r="D66" s="111"/>
      <c r="E66" s="102"/>
      <c r="F66" s="102"/>
      <c r="G66" s="110"/>
      <c r="H66" s="110"/>
      <c r="I66" s="110"/>
      <c r="J66" s="110"/>
      <c r="K66" s="110"/>
      <c r="L66" s="110"/>
      <c r="M66" s="110"/>
      <c r="N66" s="110"/>
      <c r="O66" s="110"/>
      <c r="P66" s="110"/>
      <c r="Q66" s="110"/>
      <c r="R66" s="110"/>
      <c r="S66" s="202"/>
      <c r="T66" s="207"/>
      <c r="U66" s="207"/>
      <c r="V66" s="208"/>
      <c r="W66" s="208"/>
      <c r="X66" s="208"/>
      <c r="Y66" s="208"/>
      <c r="Z66" s="208"/>
      <c r="AA66" s="486"/>
      <c r="AB66" s="486"/>
      <c r="AC66" s="207"/>
      <c r="AD66" s="207"/>
      <c r="AE66" s="208"/>
      <c r="AF66" s="208"/>
      <c r="AG66" s="208"/>
      <c r="AH66" s="208"/>
      <c r="AI66" s="208"/>
      <c r="AJ66" s="488"/>
      <c r="AK66" s="488"/>
      <c r="AL66" s="421"/>
    </row>
    <row r="67" spans="1:38" ht="6" customHeight="1">
      <c r="A67" s="582"/>
      <c r="B67" s="102"/>
      <c r="C67" s="111"/>
      <c r="D67" s="111"/>
      <c r="E67" s="102"/>
      <c r="F67" s="102"/>
      <c r="G67" s="110"/>
      <c r="H67" s="110"/>
      <c r="I67" s="110"/>
      <c r="J67" s="110"/>
      <c r="K67" s="110"/>
      <c r="L67" s="110"/>
      <c r="M67" s="110"/>
      <c r="N67" s="110"/>
      <c r="O67" s="110"/>
      <c r="P67" s="110"/>
      <c r="Q67" s="110"/>
      <c r="R67" s="110"/>
      <c r="S67" s="202"/>
      <c r="T67" s="207"/>
      <c r="U67" s="207"/>
      <c r="V67" s="208"/>
      <c r="W67" s="208"/>
      <c r="X67" s="208"/>
      <c r="Y67" s="208"/>
      <c r="Z67" s="208"/>
      <c r="AA67" s="486"/>
      <c r="AB67" s="486"/>
      <c r="AC67" s="207"/>
      <c r="AD67" s="207"/>
      <c r="AE67" s="208"/>
      <c r="AF67" s="208"/>
      <c r="AG67" s="208"/>
      <c r="AH67" s="208"/>
      <c r="AI67" s="208"/>
      <c r="AJ67" s="488"/>
      <c r="AK67" s="488"/>
      <c r="AL67" s="421"/>
    </row>
    <row r="68" spans="1:38" ht="12" customHeight="1">
      <c r="A68" s="582"/>
      <c r="B68" s="102"/>
      <c r="C68" s="111"/>
      <c r="D68" s="111"/>
      <c r="E68" s="102"/>
      <c r="F68" s="102"/>
      <c r="G68" s="110"/>
      <c r="H68" s="110"/>
      <c r="I68" s="110"/>
      <c r="J68" s="110"/>
      <c r="K68" s="110"/>
      <c r="L68" s="110"/>
      <c r="M68" s="110"/>
      <c r="N68" s="110"/>
      <c r="O68" s="110"/>
      <c r="P68" s="110"/>
      <c r="Q68" s="110"/>
      <c r="R68" s="110"/>
      <c r="S68" s="202"/>
      <c r="T68" s="207"/>
      <c r="U68" s="207"/>
      <c r="V68" s="208"/>
      <c r="W68" s="208"/>
      <c r="X68" s="208"/>
      <c r="Y68" s="208"/>
      <c r="Z68" s="208"/>
      <c r="AA68" s="486"/>
      <c r="AB68" s="486"/>
      <c r="AC68" s="207"/>
      <c r="AD68" s="207"/>
      <c r="AE68" s="208"/>
      <c r="AF68" s="208"/>
      <c r="AG68" s="208"/>
      <c r="AH68" s="208"/>
      <c r="AI68" s="208"/>
      <c r="AJ68" s="488"/>
      <c r="AK68" s="488"/>
      <c r="AL68" s="421"/>
    </row>
    <row r="69" spans="1:38" ht="12" customHeight="1">
      <c r="A69" s="582"/>
      <c r="B69" s="209" t="s">
        <v>384</v>
      </c>
      <c r="C69" s="103" t="s">
        <v>229</v>
      </c>
      <c r="D69" s="111"/>
      <c r="E69" s="102"/>
      <c r="F69" s="102"/>
      <c r="G69" s="110"/>
      <c r="H69" s="110"/>
      <c r="I69" s="110"/>
      <c r="J69" s="110"/>
      <c r="K69" s="110"/>
      <c r="L69" s="110"/>
      <c r="M69" s="110"/>
      <c r="N69" s="110"/>
      <c r="O69" s="110"/>
      <c r="P69" s="110"/>
      <c r="Q69" s="110"/>
      <c r="R69" s="110"/>
      <c r="S69" s="202"/>
      <c r="T69" s="207"/>
      <c r="U69" s="207"/>
      <c r="V69" s="208"/>
      <c r="W69" s="208"/>
      <c r="X69" s="208"/>
      <c r="Y69" s="208"/>
      <c r="Z69" s="208"/>
      <c r="AA69" s="486"/>
      <c r="AB69" s="486"/>
      <c r="AC69" s="207"/>
      <c r="AD69" s="207"/>
      <c r="AE69" s="208"/>
      <c r="AF69" s="208"/>
      <c r="AG69" s="208"/>
      <c r="AH69" s="208"/>
      <c r="AI69" s="208"/>
      <c r="AJ69" s="488"/>
      <c r="AK69" s="488"/>
      <c r="AL69" s="421"/>
    </row>
    <row r="70" spans="1:38" ht="10.5" customHeight="1">
      <c r="A70" s="582"/>
      <c r="B70" s="102"/>
      <c r="C70" s="107" t="s">
        <v>455</v>
      </c>
      <c r="D70" s="111"/>
      <c r="E70" s="102"/>
      <c r="F70" s="102"/>
      <c r="G70" s="110"/>
      <c r="H70" s="110"/>
      <c r="I70" s="110"/>
      <c r="J70" s="110"/>
      <c r="K70" s="110"/>
      <c r="L70" s="110"/>
      <c r="M70" s="110"/>
      <c r="N70" s="110"/>
      <c r="O70" s="110"/>
      <c r="P70" s="110"/>
      <c r="Q70" s="110"/>
      <c r="R70" s="110"/>
      <c r="S70" s="202"/>
      <c r="T70" s="207"/>
      <c r="U70" s="207"/>
      <c r="V70" s="208"/>
      <c r="W70" s="208"/>
      <c r="X70" s="208"/>
      <c r="Y70" s="208"/>
      <c r="Z70" s="208"/>
      <c r="AA70" s="486"/>
      <c r="AB70" s="486"/>
      <c r="AC70" s="207"/>
      <c r="AD70" s="207"/>
      <c r="AE70" s="208"/>
      <c r="AF70" s="208"/>
      <c r="AG70" s="208"/>
      <c r="AH70" s="208"/>
      <c r="AI70" s="208"/>
      <c r="AJ70" s="488"/>
      <c r="AK70" s="488"/>
      <c r="AL70" s="421"/>
    </row>
    <row r="71" spans="1:38" ht="12" customHeight="1">
      <c r="A71" s="582"/>
      <c r="B71" s="102"/>
      <c r="C71" s="111"/>
      <c r="D71" s="111"/>
      <c r="E71" s="102"/>
      <c r="F71" s="102"/>
      <c r="G71" s="110"/>
      <c r="H71" s="110"/>
      <c r="I71" s="110"/>
      <c r="J71" s="110"/>
      <c r="K71" s="110"/>
      <c r="L71" s="110"/>
      <c r="M71" s="110"/>
      <c r="N71" s="110"/>
      <c r="O71" s="110"/>
      <c r="P71" s="110"/>
      <c r="Q71" s="110"/>
      <c r="R71" s="110"/>
      <c r="S71" s="202"/>
      <c r="T71" s="207"/>
      <c r="U71" s="207"/>
      <c r="V71" s="208"/>
      <c r="W71" s="208"/>
      <c r="X71" s="208"/>
      <c r="Y71" s="208"/>
      <c r="Z71" s="208"/>
      <c r="AA71" s="486"/>
      <c r="AB71" s="486"/>
      <c r="AC71" s="207"/>
      <c r="AD71" s="207"/>
      <c r="AE71" s="208"/>
      <c r="AF71" s="208"/>
      <c r="AG71" s="208"/>
      <c r="AH71" s="208"/>
      <c r="AI71" s="208"/>
      <c r="AJ71" s="488"/>
      <c r="AK71" s="488"/>
      <c r="AL71" s="421"/>
    </row>
    <row r="72" spans="1:38" ht="11.25" customHeight="1">
      <c r="A72" s="582"/>
      <c r="B72" s="210" t="s">
        <v>456</v>
      </c>
      <c r="C72" s="103" t="s">
        <v>457</v>
      </c>
      <c r="D72" s="111"/>
      <c r="E72" s="102"/>
      <c r="F72" s="102"/>
      <c r="G72" s="110"/>
      <c r="H72" s="110"/>
      <c r="I72" s="110"/>
      <c r="J72" s="110"/>
      <c r="K72" s="110"/>
      <c r="L72" s="110"/>
      <c r="M72" s="110"/>
      <c r="N72" s="110"/>
      <c r="O72" s="110"/>
      <c r="P72" s="110"/>
      <c r="Q72" s="110"/>
      <c r="R72" s="110"/>
      <c r="S72" s="202"/>
      <c r="T72" s="207"/>
      <c r="U72" s="207"/>
      <c r="V72" s="208"/>
      <c r="W72" s="208"/>
      <c r="X72" s="208"/>
      <c r="Y72" s="208"/>
      <c r="Z72" s="208"/>
      <c r="AA72" s="486"/>
      <c r="AB72" s="486"/>
      <c r="AC72" s="207"/>
      <c r="AD72" s="207"/>
      <c r="AE72" s="208"/>
      <c r="AF72" s="208"/>
      <c r="AG72" s="208"/>
      <c r="AH72" s="208"/>
      <c r="AI72" s="208"/>
      <c r="AJ72" s="488"/>
      <c r="AK72" s="488"/>
      <c r="AL72" s="421"/>
    </row>
    <row r="73" spans="1:38" ht="12" customHeight="1">
      <c r="A73" s="582"/>
      <c r="B73" s="102"/>
      <c r="C73" s="211" t="s">
        <v>458</v>
      </c>
      <c r="D73" s="111"/>
      <c r="E73" s="102"/>
      <c r="F73" s="102"/>
      <c r="G73" s="110"/>
      <c r="H73" s="110"/>
      <c r="I73" s="110"/>
      <c r="J73" s="110"/>
      <c r="K73" s="110"/>
      <c r="L73" s="110"/>
      <c r="M73" s="110"/>
      <c r="N73" s="110"/>
      <c r="O73" s="110"/>
      <c r="P73" s="110"/>
      <c r="Q73" s="110"/>
      <c r="R73" s="110"/>
      <c r="S73" s="202"/>
      <c r="T73" s="207"/>
      <c r="U73" s="207"/>
      <c r="V73" s="208"/>
      <c r="W73" s="208"/>
      <c r="X73" s="208"/>
      <c r="Y73" s="208"/>
      <c r="Z73" s="208"/>
      <c r="AA73" s="486"/>
      <c r="AB73" s="486"/>
      <c r="AC73" s="207"/>
      <c r="AD73" s="207"/>
      <c r="AE73" s="208"/>
      <c r="AF73" s="208"/>
      <c r="AG73" s="208"/>
      <c r="AH73" s="208"/>
      <c r="AI73" s="208"/>
      <c r="AJ73" s="488"/>
      <c r="AK73" s="488"/>
      <c r="AL73" s="421"/>
    </row>
    <row r="74" spans="1:38" ht="12" customHeight="1">
      <c r="A74" s="582"/>
      <c r="B74" s="102"/>
      <c r="C74" s="111" t="s">
        <v>459</v>
      </c>
      <c r="D74" s="111"/>
      <c r="E74" s="102"/>
      <c r="F74" s="102"/>
      <c r="G74" s="110"/>
      <c r="H74" s="110"/>
      <c r="I74" s="110"/>
      <c r="J74" s="110"/>
      <c r="K74" s="110"/>
      <c r="L74" s="110"/>
      <c r="M74" s="110"/>
      <c r="N74" s="110"/>
      <c r="O74" s="110"/>
      <c r="P74" s="110"/>
      <c r="Q74" s="110"/>
      <c r="R74" s="110"/>
      <c r="S74" s="202"/>
      <c r="T74" s="207"/>
      <c r="U74" s="207"/>
      <c r="V74" s="208"/>
      <c r="W74" s="208"/>
      <c r="X74" s="208"/>
      <c r="Y74" s="208"/>
      <c r="Z74" s="208"/>
      <c r="AA74" s="486"/>
      <c r="AB74" s="486"/>
      <c r="AC74" s="207"/>
      <c r="AD74" s="207"/>
      <c r="AE74" s="208"/>
      <c r="AF74" s="208"/>
      <c r="AG74" s="208"/>
      <c r="AH74" s="208"/>
      <c r="AI74" s="208"/>
      <c r="AJ74" s="488"/>
      <c r="AK74" s="488"/>
      <c r="AL74" s="421"/>
    </row>
    <row r="75" spans="1:38" ht="12" customHeight="1">
      <c r="A75" s="582"/>
      <c r="B75" s="102"/>
      <c r="C75" s="111" t="s">
        <v>460</v>
      </c>
      <c r="D75" s="111"/>
      <c r="E75" s="102"/>
      <c r="F75" s="102"/>
      <c r="G75" s="110"/>
      <c r="H75" s="110"/>
      <c r="I75" s="110"/>
      <c r="J75" s="110"/>
      <c r="K75" s="110"/>
      <c r="L75" s="110"/>
      <c r="M75" s="110"/>
      <c r="N75" s="110"/>
      <c r="O75" s="110"/>
      <c r="P75" s="110"/>
      <c r="Q75" s="110"/>
      <c r="R75" s="110"/>
      <c r="S75" s="202"/>
      <c r="T75" s="207"/>
      <c r="U75" s="207"/>
      <c r="V75" s="208"/>
      <c r="W75" s="208"/>
      <c r="X75" s="208"/>
      <c r="Y75" s="208"/>
      <c r="Z75" s="208"/>
      <c r="AA75" s="486"/>
      <c r="AB75" s="486"/>
      <c r="AC75" s="207"/>
      <c r="AD75" s="207"/>
      <c r="AE75" s="208"/>
      <c r="AF75" s="208"/>
      <c r="AG75" s="208"/>
      <c r="AH75" s="208"/>
      <c r="AI75" s="208"/>
      <c r="AJ75" s="488"/>
      <c r="AK75" s="488"/>
      <c r="AL75" s="421"/>
    </row>
    <row r="76" spans="1:38" ht="6.75" customHeight="1" thickBot="1">
      <c r="A76" s="583"/>
      <c r="B76" s="584"/>
      <c r="C76" s="585"/>
      <c r="D76" s="585"/>
      <c r="E76" s="584"/>
      <c r="F76" s="584"/>
      <c r="G76" s="586"/>
      <c r="H76" s="586"/>
      <c r="I76" s="586"/>
      <c r="J76" s="586"/>
      <c r="K76" s="586"/>
      <c r="L76" s="586"/>
      <c r="M76" s="586"/>
      <c r="N76" s="586"/>
      <c r="O76" s="586"/>
      <c r="P76" s="586"/>
      <c r="Q76" s="586"/>
      <c r="R76" s="586"/>
      <c r="S76" s="587"/>
      <c r="T76" s="588"/>
      <c r="U76" s="588"/>
      <c r="V76" s="589"/>
      <c r="W76" s="589"/>
      <c r="X76" s="589"/>
      <c r="Y76" s="589"/>
      <c r="Z76" s="589"/>
      <c r="AA76" s="590"/>
      <c r="AB76" s="590"/>
      <c r="AC76" s="588"/>
      <c r="AD76" s="588"/>
      <c r="AE76" s="589"/>
      <c r="AF76" s="589"/>
      <c r="AG76" s="589"/>
      <c r="AH76" s="589"/>
      <c r="AI76" s="589"/>
      <c r="AJ76" s="591"/>
      <c r="AK76" s="591"/>
      <c r="AL76" s="592"/>
    </row>
    <row r="77" spans="1:38" ht="6.75" customHeight="1">
      <c r="A77" s="565"/>
      <c r="B77" s="565"/>
      <c r="C77" s="593"/>
      <c r="D77" s="593"/>
      <c r="E77" s="565"/>
      <c r="F77" s="565"/>
      <c r="G77" s="594"/>
      <c r="H77" s="594"/>
      <c r="I77" s="594"/>
      <c r="J77" s="594"/>
      <c r="K77" s="594"/>
      <c r="L77" s="594"/>
      <c r="M77" s="594"/>
      <c r="N77" s="594"/>
      <c r="O77" s="594"/>
      <c r="P77" s="594"/>
      <c r="Q77" s="594"/>
      <c r="R77" s="594"/>
      <c r="S77" s="595"/>
      <c r="T77" s="596"/>
      <c r="U77" s="596"/>
      <c r="V77" s="597"/>
      <c r="W77" s="597"/>
      <c r="X77" s="597"/>
      <c r="Y77" s="597"/>
      <c r="Z77" s="597"/>
      <c r="AA77" s="598"/>
      <c r="AB77" s="598"/>
      <c r="AC77" s="596"/>
      <c r="AD77" s="596"/>
      <c r="AE77" s="597"/>
      <c r="AF77" s="597"/>
      <c r="AG77" s="597"/>
      <c r="AH77" s="597"/>
      <c r="AI77" s="597"/>
      <c r="AJ77" s="599"/>
      <c r="AK77" s="599"/>
      <c r="AL77" s="298"/>
    </row>
    <row r="78" spans="1:38" ht="12" customHeight="1">
      <c r="A78" s="3735">
        <v>14</v>
      </c>
      <c r="B78" s="3735"/>
      <c r="C78" s="3735"/>
      <c r="D78" s="3735"/>
      <c r="E78" s="3735"/>
      <c r="F78" s="3735"/>
      <c r="G78" s="3735"/>
      <c r="H78" s="3735"/>
      <c r="I78" s="3735"/>
      <c r="J78" s="3735"/>
      <c r="K78" s="3735"/>
      <c r="L78" s="3735"/>
      <c r="M78" s="3735"/>
      <c r="N78" s="3735"/>
      <c r="O78" s="3735"/>
      <c r="P78" s="3735"/>
      <c r="Q78" s="3735"/>
      <c r="R78" s="3735"/>
      <c r="S78" s="3735"/>
      <c r="T78" s="3735"/>
      <c r="U78" s="3735"/>
      <c r="V78" s="3735"/>
      <c r="W78" s="3735"/>
      <c r="X78" s="3735"/>
      <c r="Y78" s="3735"/>
      <c r="Z78" s="3735"/>
      <c r="AA78" s="3735"/>
      <c r="AB78" s="3735"/>
      <c r="AC78" s="3735"/>
      <c r="AD78" s="3735"/>
      <c r="AE78" s="3735"/>
      <c r="AF78" s="3735"/>
      <c r="AG78" s="3735"/>
      <c r="AH78" s="3735"/>
      <c r="AI78" s="3735"/>
      <c r="AJ78" s="3735"/>
      <c r="AK78" s="3735"/>
      <c r="AL78" s="3735"/>
    </row>
    <row r="79" spans="1:38" ht="9" customHeight="1">
      <c r="A79" s="120"/>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row>
  </sheetData>
  <sheetProtection selectLockedCells="1" selectUnlockedCells="1"/>
  <mergeCells count="75">
    <mergeCell ref="V11:Z11"/>
    <mergeCell ref="AE11:AI11"/>
    <mergeCell ref="B3:E4"/>
    <mergeCell ref="C7:E8"/>
    <mergeCell ref="T8:AK8"/>
    <mergeCell ref="V10:Z10"/>
    <mergeCell ref="AE10:AI10"/>
    <mergeCell ref="T7:AK7"/>
    <mergeCell ref="V23:Z24"/>
    <mergeCell ref="AB23:AB24"/>
    <mergeCell ref="AE23:AI24"/>
    <mergeCell ref="V26:Z27"/>
    <mergeCell ref="AB26:AB27"/>
    <mergeCell ref="AE26:AI27"/>
    <mergeCell ref="V37:Z38"/>
    <mergeCell ref="AB37:AB38"/>
    <mergeCell ref="AE37:AI38"/>
    <mergeCell ref="V40:Z41"/>
    <mergeCell ref="AB40:AB41"/>
    <mergeCell ref="AE40:AI41"/>
    <mergeCell ref="AE43:AI44"/>
    <mergeCell ref="AE55:AI56"/>
    <mergeCell ref="V59:Z60"/>
    <mergeCell ref="AB59:AB60"/>
    <mergeCell ref="AE59:AI60"/>
    <mergeCell ref="AE51:AI52"/>
    <mergeCell ref="AB51:AB52"/>
    <mergeCell ref="V51:Z52"/>
    <mergeCell ref="AE47:AI48"/>
    <mergeCell ref="AB47:AB48"/>
    <mergeCell ref="V47:Z48"/>
    <mergeCell ref="V63:Z64"/>
    <mergeCell ref="AB63:AB64"/>
    <mergeCell ref="AE63:AI64"/>
    <mergeCell ref="A78:AL78"/>
    <mergeCell ref="X12:Z12"/>
    <mergeCell ref="AG12:AI12"/>
    <mergeCell ref="X18:Z18"/>
    <mergeCell ref="AG18:AI18"/>
    <mergeCell ref="X22:Z22"/>
    <mergeCell ref="AG22:AI22"/>
    <mergeCell ref="V13:Z14"/>
    <mergeCell ref="AB13:AB14"/>
    <mergeCell ref="AE13:AI14"/>
    <mergeCell ref="V19:Z20"/>
    <mergeCell ref="AB19:AB20"/>
    <mergeCell ref="AE19:AI20"/>
    <mergeCell ref="X28:Z28"/>
    <mergeCell ref="AG28:AI28"/>
    <mergeCell ref="X32:Z32"/>
    <mergeCell ref="AG32:AI32"/>
    <mergeCell ref="X36:Z36"/>
    <mergeCell ref="AG36:AI36"/>
    <mergeCell ref="V29:Z30"/>
    <mergeCell ref="AB29:AB30"/>
    <mergeCell ref="AE29:AI30"/>
    <mergeCell ref="V33:Z34"/>
    <mergeCell ref="AB33:AB34"/>
    <mergeCell ref="AE33:AI34"/>
    <mergeCell ref="AG62:AI62"/>
    <mergeCell ref="X42:Z42"/>
    <mergeCell ref="AG42:AI42"/>
    <mergeCell ref="X46:Z46"/>
    <mergeCell ref="X50:Z50"/>
    <mergeCell ref="X54:Z54"/>
    <mergeCell ref="AG46:AI46"/>
    <mergeCell ref="AG50:AI50"/>
    <mergeCell ref="AG54:AI54"/>
    <mergeCell ref="X58:Z58"/>
    <mergeCell ref="X62:Z62"/>
    <mergeCell ref="AG58:AI58"/>
    <mergeCell ref="V55:Z56"/>
    <mergeCell ref="AB55:AB56"/>
    <mergeCell ref="V43:Z44"/>
    <mergeCell ref="AB43:AB44"/>
  </mergeCells>
  <printOptions horizontalCentered="1"/>
  <pageMargins left="0.15" right="0.22013888888888888" top="0.2298611111111111" bottom="0.05" header="0.51180555555555551" footer="0.51180555555555551"/>
  <pageSetup paperSize="9" scale="86" firstPageNumber="7" orientation="portrait" useFirstPageNumber="1"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AK47"/>
  <sheetViews>
    <sheetView showGridLines="0" view="pageBreakPreview" zoomScale="140" zoomScaleNormal="100" zoomScaleSheetLayoutView="140" workbookViewId="0">
      <selection activeCell="G5" sqref="G5"/>
    </sheetView>
  </sheetViews>
  <sheetFormatPr defaultColWidth="9.140625" defaultRowHeight="16.5" customHeight="1"/>
  <cols>
    <col min="1" max="1" width="0.7109375" style="98" customWidth="1"/>
    <col min="2" max="2" width="4.28515625" style="98" customWidth="1"/>
    <col min="3" max="4" width="3.7109375" style="98" customWidth="1"/>
    <col min="5" max="5" width="6.42578125" style="98" customWidth="1"/>
    <col min="6" max="6" width="6.7109375" style="98" customWidth="1"/>
    <col min="7" max="7" width="5.7109375" style="98" customWidth="1"/>
    <col min="8" max="8" width="4.42578125" style="98" customWidth="1"/>
    <col min="9" max="9" width="2.85546875" style="98" customWidth="1"/>
    <col min="10" max="13" width="3.7109375" style="98" customWidth="1"/>
    <col min="14" max="15" width="2.85546875" style="98" customWidth="1"/>
    <col min="16" max="19" width="1.7109375" style="98" customWidth="1"/>
    <col min="20" max="32" width="2.85546875" style="98" customWidth="1"/>
    <col min="33" max="33" width="3.140625" style="98" customWidth="1"/>
    <col min="34" max="34" width="0.140625" style="98" customWidth="1"/>
    <col min="35" max="35" width="2.140625" style="98" customWidth="1"/>
    <col min="36" max="16384" width="9.140625" style="98"/>
  </cols>
  <sheetData>
    <row r="1" spans="1:37" ht="4.5" customHeight="1" thickBot="1"/>
    <row r="2" spans="1:37" ht="4.5" customHeight="1">
      <c r="A2" s="600"/>
      <c r="B2" s="601"/>
      <c r="C2" s="601"/>
      <c r="D2" s="601"/>
      <c r="E2" s="601"/>
      <c r="F2" s="601"/>
      <c r="G2" s="601"/>
      <c r="H2" s="601"/>
      <c r="I2" s="601"/>
      <c r="J2" s="601"/>
      <c r="K2" s="601"/>
      <c r="L2" s="601"/>
      <c r="M2" s="601"/>
      <c r="N2" s="601"/>
      <c r="O2" s="601"/>
      <c r="P2" s="601"/>
      <c r="Q2" s="601"/>
      <c r="R2" s="601"/>
      <c r="S2" s="601"/>
      <c r="T2" s="601"/>
      <c r="U2" s="601"/>
      <c r="V2" s="601"/>
      <c r="W2" s="601"/>
      <c r="X2" s="3785"/>
      <c r="Y2" s="2969"/>
      <c r="Z2" s="2019"/>
      <c r="AA2" s="2019"/>
      <c r="AB2" s="2969"/>
      <c r="AC2" s="2969"/>
      <c r="AD2" s="2969"/>
      <c r="AE2" s="2190"/>
      <c r="AF2" s="2969"/>
      <c r="AG2" s="2969"/>
      <c r="AH2" s="601"/>
      <c r="AI2" s="602"/>
    </row>
    <row r="3" spans="1:37" ht="4.5" customHeight="1">
      <c r="A3" s="1966"/>
      <c r="B3" s="120"/>
      <c r="C3" s="120"/>
      <c r="D3" s="120"/>
      <c r="E3" s="120"/>
      <c r="F3" s="120"/>
      <c r="G3" s="120"/>
      <c r="H3" s="120"/>
      <c r="I3" s="120"/>
      <c r="J3" s="120"/>
      <c r="K3" s="120"/>
      <c r="L3" s="120"/>
      <c r="M3" s="120"/>
      <c r="N3" s="120"/>
      <c r="O3" s="120"/>
      <c r="P3" s="120"/>
      <c r="Q3" s="120"/>
      <c r="R3" s="120"/>
      <c r="S3" s="120"/>
      <c r="T3" s="120"/>
      <c r="U3" s="120"/>
      <c r="V3" s="120"/>
      <c r="W3" s="120"/>
      <c r="X3" s="133"/>
      <c r="Y3" s="15"/>
      <c r="Z3" s="15"/>
      <c r="AA3" s="254"/>
      <c r="AB3" s="254"/>
      <c r="AC3" s="254"/>
      <c r="AD3" s="254"/>
      <c r="AE3" s="2191"/>
      <c r="AF3" s="15"/>
      <c r="AG3" s="15"/>
      <c r="AH3" s="120"/>
      <c r="AI3" s="1167"/>
    </row>
    <row r="4" spans="1:37" ht="6.75" customHeight="1">
      <c r="A4" s="576"/>
      <c r="B4" s="3166"/>
      <c r="C4" s="3166"/>
      <c r="D4" s="3166"/>
      <c r="E4" s="3166"/>
      <c r="F4" s="3759"/>
      <c r="G4" s="99"/>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603"/>
      <c r="AJ4" s="121"/>
      <c r="AK4" s="121"/>
    </row>
    <row r="5" spans="1:37" ht="14.25" customHeight="1">
      <c r="A5" s="576"/>
      <c r="B5" s="3166"/>
      <c r="C5" s="3166"/>
      <c r="D5" s="3166"/>
      <c r="E5" s="3166"/>
      <c r="F5" s="3759"/>
      <c r="G5" s="189" t="s">
        <v>959</v>
      </c>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604"/>
      <c r="AJ5" s="121"/>
      <c r="AK5" s="121"/>
    </row>
    <row r="6" spans="1:37" ht="14.25" customHeight="1">
      <c r="A6" s="576"/>
      <c r="B6" s="484"/>
      <c r="C6" s="484"/>
      <c r="D6" s="484"/>
      <c r="E6" s="484"/>
      <c r="F6" s="489"/>
      <c r="G6" s="191" t="s">
        <v>1397</v>
      </c>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605"/>
      <c r="AJ6" s="121"/>
      <c r="AK6" s="121"/>
    </row>
    <row r="7" spans="1:37" ht="8.25" customHeight="1">
      <c r="A7" s="576"/>
      <c r="B7" s="484"/>
      <c r="C7" s="484"/>
      <c r="D7" s="484"/>
      <c r="E7" s="484"/>
      <c r="F7" s="489"/>
      <c r="G7" s="101"/>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605"/>
      <c r="AJ7" s="121"/>
      <c r="AK7" s="121"/>
    </row>
    <row r="8" spans="1:37" ht="6.75" customHeight="1">
      <c r="A8" s="574"/>
      <c r="B8" s="1128"/>
      <c r="C8" s="116"/>
      <c r="D8" s="116"/>
      <c r="E8" s="117"/>
      <c r="F8" s="117"/>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167"/>
    </row>
    <row r="9" spans="1:37" ht="6.75" customHeight="1">
      <c r="A9" s="574"/>
      <c r="B9" s="1128"/>
      <c r="C9" s="116"/>
      <c r="D9" s="116"/>
      <c r="E9" s="117"/>
      <c r="F9" s="117"/>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167"/>
    </row>
    <row r="10" spans="1:37" ht="11.25" customHeight="1">
      <c r="A10" s="574"/>
      <c r="B10" s="105">
        <v>7.1</v>
      </c>
      <c r="C10" s="109" t="s">
        <v>3342</v>
      </c>
      <c r="D10" s="111"/>
      <c r="E10" s="117"/>
      <c r="F10" s="117"/>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167"/>
    </row>
    <row r="11" spans="1:37" ht="11.25" customHeight="1">
      <c r="A11" s="574"/>
      <c r="B11" s="113"/>
      <c r="C11" s="1168" t="s">
        <v>3343</v>
      </c>
      <c r="D11" s="111"/>
      <c r="E11" s="117"/>
      <c r="F11" s="117"/>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167"/>
    </row>
    <row r="12" spans="1:37" ht="11.25" customHeight="1">
      <c r="A12" s="574"/>
      <c r="B12" s="1128"/>
      <c r="C12" s="116"/>
      <c r="D12" s="116"/>
      <c r="E12" s="117"/>
      <c r="F12" s="117"/>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2880" t="s">
        <v>231</v>
      </c>
      <c r="AF12" s="2881"/>
      <c r="AG12" s="120"/>
      <c r="AH12" s="120"/>
      <c r="AI12" s="1167"/>
    </row>
    <row r="13" spans="1:37" ht="11.25" customHeight="1">
      <c r="A13" s="574"/>
      <c r="B13" s="1128"/>
      <c r="C13" s="105" t="s">
        <v>59</v>
      </c>
      <c r="D13" s="109" t="s">
        <v>3344</v>
      </c>
      <c r="E13" s="117"/>
      <c r="F13" s="117"/>
      <c r="G13" s="120"/>
      <c r="H13" s="120"/>
      <c r="I13" s="120"/>
      <c r="J13" s="120"/>
      <c r="K13" s="120"/>
      <c r="L13" s="120"/>
      <c r="M13" s="120"/>
      <c r="N13" s="120"/>
      <c r="O13" s="120"/>
      <c r="P13" s="120"/>
      <c r="Q13" s="120"/>
      <c r="R13" s="120"/>
      <c r="S13" s="120"/>
      <c r="T13" s="120"/>
      <c r="U13" s="120"/>
      <c r="V13" s="120"/>
      <c r="W13" s="120"/>
      <c r="X13" s="120"/>
      <c r="Y13" s="120"/>
      <c r="Z13" s="120"/>
      <c r="AA13" s="3782" t="s">
        <v>86</v>
      </c>
      <c r="AB13" s="3770"/>
      <c r="AC13" s="3771"/>
      <c r="AD13" s="3771"/>
      <c r="AE13" s="3771"/>
      <c r="AF13" s="3772"/>
      <c r="AG13" s="120"/>
      <c r="AH13" s="120"/>
      <c r="AI13" s="1167"/>
    </row>
    <row r="14" spans="1:37" ht="11.25" customHeight="1">
      <c r="A14" s="574"/>
      <c r="B14" s="1128"/>
      <c r="C14" s="116"/>
      <c r="D14" s="1168" t="s">
        <v>3345</v>
      </c>
      <c r="E14" s="117"/>
      <c r="F14" s="117"/>
      <c r="G14" s="120"/>
      <c r="H14" s="120"/>
      <c r="I14" s="120"/>
      <c r="J14" s="120"/>
      <c r="K14" s="120"/>
      <c r="L14" s="120"/>
      <c r="M14" s="120"/>
      <c r="N14" s="120"/>
      <c r="O14" s="120"/>
      <c r="P14" s="120"/>
      <c r="Q14" s="120"/>
      <c r="R14" s="120"/>
      <c r="S14" s="120"/>
      <c r="T14" s="120"/>
      <c r="U14" s="120"/>
      <c r="V14" s="120"/>
      <c r="W14" s="120"/>
      <c r="X14" s="120"/>
      <c r="Y14" s="120"/>
      <c r="Z14" s="120"/>
      <c r="AA14" s="3783"/>
      <c r="AB14" s="3773"/>
      <c r="AC14" s="3774"/>
      <c r="AD14" s="3774"/>
      <c r="AE14" s="3774"/>
      <c r="AF14" s="3775"/>
      <c r="AG14" s="120"/>
      <c r="AH14" s="120"/>
      <c r="AI14" s="1167"/>
    </row>
    <row r="15" spans="1:37" ht="7.5" customHeight="1">
      <c r="A15" s="574"/>
      <c r="B15" s="1128"/>
      <c r="C15" s="116"/>
      <c r="D15" s="116"/>
      <c r="E15" s="117"/>
      <c r="F15" s="117"/>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167"/>
    </row>
    <row r="16" spans="1:37" ht="11.25" customHeight="1">
      <c r="A16" s="574"/>
      <c r="B16" s="1128"/>
      <c r="C16" s="105" t="s">
        <v>62</v>
      </c>
      <c r="D16" s="109" t="s">
        <v>3346</v>
      </c>
      <c r="E16" s="117"/>
      <c r="F16" s="117"/>
      <c r="G16" s="120"/>
      <c r="H16" s="120"/>
      <c r="I16" s="120"/>
      <c r="J16" s="120"/>
      <c r="K16" s="120"/>
      <c r="L16" s="120"/>
      <c r="M16" s="120"/>
      <c r="N16" s="120"/>
      <c r="O16" s="120"/>
      <c r="P16" s="120"/>
      <c r="Q16" s="120"/>
      <c r="R16" s="120"/>
      <c r="S16" s="120"/>
      <c r="T16" s="120"/>
      <c r="U16" s="120"/>
      <c r="V16" s="120"/>
      <c r="W16" s="120"/>
      <c r="X16" s="120"/>
      <c r="Y16" s="120"/>
      <c r="Z16" s="120"/>
      <c r="AA16" s="3782" t="s">
        <v>87</v>
      </c>
      <c r="AB16" s="3770"/>
      <c r="AC16" s="3771"/>
      <c r="AD16" s="3771"/>
      <c r="AE16" s="3771"/>
      <c r="AF16" s="3772"/>
      <c r="AG16" s="120"/>
      <c r="AH16" s="120"/>
      <c r="AI16" s="1167"/>
    </row>
    <row r="17" spans="1:35" ht="11.25" customHeight="1">
      <c r="A17" s="574"/>
      <c r="B17" s="1128"/>
      <c r="C17" s="116"/>
      <c r="D17" s="1168" t="s">
        <v>3347</v>
      </c>
      <c r="E17" s="117"/>
      <c r="F17" s="117"/>
      <c r="G17" s="120"/>
      <c r="H17" s="120"/>
      <c r="I17" s="120"/>
      <c r="J17" s="120"/>
      <c r="K17" s="120"/>
      <c r="L17" s="120"/>
      <c r="M17" s="120"/>
      <c r="N17" s="120"/>
      <c r="O17" s="120"/>
      <c r="P17" s="120"/>
      <c r="Q17" s="120"/>
      <c r="R17" s="120"/>
      <c r="S17" s="120"/>
      <c r="T17" s="120"/>
      <c r="U17" s="120"/>
      <c r="V17" s="120"/>
      <c r="W17" s="120"/>
      <c r="X17" s="120"/>
      <c r="Y17" s="120"/>
      <c r="Z17" s="120"/>
      <c r="AA17" s="3783"/>
      <c r="AB17" s="3773"/>
      <c r="AC17" s="3774"/>
      <c r="AD17" s="3774"/>
      <c r="AE17" s="3774"/>
      <c r="AF17" s="3775"/>
      <c r="AG17" s="120"/>
      <c r="AH17" s="120"/>
      <c r="AI17" s="1167"/>
    </row>
    <row r="18" spans="1:35" ht="7.5" customHeight="1">
      <c r="A18" s="574"/>
      <c r="B18" s="1128"/>
      <c r="C18" s="116"/>
      <c r="D18" s="116"/>
      <c r="E18" s="117"/>
      <c r="F18" s="117"/>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167"/>
    </row>
    <row r="19" spans="1:35" ht="11.25" customHeight="1">
      <c r="A19" s="574"/>
      <c r="B19" s="1128"/>
      <c r="C19" s="105" t="s">
        <v>72</v>
      </c>
      <c r="D19" s="109" t="s">
        <v>4123</v>
      </c>
      <c r="E19" s="117"/>
      <c r="F19" s="117"/>
      <c r="G19" s="120"/>
      <c r="H19" s="120"/>
      <c r="I19" s="120"/>
      <c r="J19" s="120"/>
      <c r="K19" s="120"/>
      <c r="L19" s="120"/>
      <c r="M19" s="120"/>
      <c r="N19" s="120"/>
      <c r="O19" s="120"/>
      <c r="P19" s="120"/>
      <c r="Q19" s="120"/>
      <c r="R19" s="120"/>
      <c r="S19" s="120"/>
      <c r="T19" s="120"/>
      <c r="U19" s="120"/>
      <c r="V19" s="120"/>
      <c r="W19" s="120"/>
      <c r="X19" s="120"/>
      <c r="Y19" s="120"/>
      <c r="Z19" s="120"/>
      <c r="AA19" s="3782" t="s">
        <v>94</v>
      </c>
      <c r="AB19" s="3770"/>
      <c r="AC19" s="3771"/>
      <c r="AD19" s="3771"/>
      <c r="AE19" s="3771"/>
      <c r="AF19" s="3772"/>
      <c r="AG19" s="120"/>
      <c r="AH19" s="120"/>
      <c r="AI19" s="1167"/>
    </row>
    <row r="20" spans="1:35" ht="11.25" customHeight="1">
      <c r="A20" s="574"/>
      <c r="B20" s="1128"/>
      <c r="C20" s="116"/>
      <c r="D20" s="1168" t="s">
        <v>4252</v>
      </c>
      <c r="E20" s="117"/>
      <c r="F20" s="117"/>
      <c r="G20" s="120"/>
      <c r="H20" s="120"/>
      <c r="I20" s="120"/>
      <c r="J20" s="120"/>
      <c r="K20" s="120"/>
      <c r="L20" s="120"/>
      <c r="M20" s="120"/>
      <c r="N20" s="120"/>
      <c r="O20" s="120"/>
      <c r="P20" s="120"/>
      <c r="Q20" s="120"/>
      <c r="R20" s="120"/>
      <c r="S20" s="120"/>
      <c r="T20" s="120"/>
      <c r="U20" s="120"/>
      <c r="V20" s="120"/>
      <c r="W20" s="120"/>
      <c r="X20" s="120"/>
      <c r="Y20" s="120"/>
      <c r="Z20" s="120"/>
      <c r="AA20" s="3783"/>
      <c r="AB20" s="3773"/>
      <c r="AC20" s="3774"/>
      <c r="AD20" s="3774"/>
      <c r="AE20" s="3774"/>
      <c r="AF20" s="3775"/>
      <c r="AG20" s="120"/>
      <c r="AH20" s="120"/>
      <c r="AI20" s="1167"/>
    </row>
    <row r="21" spans="1:35" ht="7.5" customHeight="1">
      <c r="A21" s="574"/>
      <c r="B21" s="1128"/>
      <c r="C21" s="116"/>
      <c r="D21" s="116"/>
      <c r="E21" s="117"/>
      <c r="F21" s="117"/>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167"/>
    </row>
    <row r="22" spans="1:35" ht="11.25" customHeight="1">
      <c r="A22" s="574"/>
      <c r="B22" s="1128"/>
      <c r="C22" s="105" t="s">
        <v>73</v>
      </c>
      <c r="D22" s="109" t="s">
        <v>3348</v>
      </c>
      <c r="E22" s="117"/>
      <c r="F22" s="117"/>
      <c r="G22" s="120"/>
      <c r="H22" s="120"/>
      <c r="I22" s="120"/>
      <c r="J22" s="120"/>
      <c r="K22" s="120"/>
      <c r="L22" s="120"/>
      <c r="M22" s="120"/>
      <c r="N22" s="120"/>
      <c r="O22" s="120"/>
      <c r="P22" s="120"/>
      <c r="Q22" s="120"/>
      <c r="R22" s="120"/>
      <c r="S22" s="120"/>
      <c r="T22" s="120"/>
      <c r="U22" s="120"/>
      <c r="V22" s="120"/>
      <c r="W22" s="120"/>
      <c r="X22" s="120"/>
      <c r="Y22" s="120"/>
      <c r="Z22" s="120"/>
      <c r="AA22" s="3782" t="s">
        <v>99</v>
      </c>
      <c r="AB22" s="3776">
        <f>AB13*AB16*AB19</f>
        <v>0</v>
      </c>
      <c r="AC22" s="3777"/>
      <c r="AD22" s="3777"/>
      <c r="AE22" s="3777"/>
      <c r="AF22" s="3778"/>
      <c r="AG22" s="120"/>
      <c r="AH22" s="120"/>
      <c r="AI22" s="1167"/>
    </row>
    <row r="23" spans="1:35" ht="11.25" customHeight="1">
      <c r="A23" s="574"/>
      <c r="B23" s="1128"/>
      <c r="C23" s="116"/>
      <c r="D23" s="1168" t="s">
        <v>3452</v>
      </c>
      <c r="E23" s="117"/>
      <c r="F23" s="117"/>
      <c r="G23" s="120"/>
      <c r="H23" s="120"/>
      <c r="I23" s="120"/>
      <c r="J23" s="120"/>
      <c r="K23" s="120"/>
      <c r="L23" s="120"/>
      <c r="M23" s="120"/>
      <c r="N23" s="120"/>
      <c r="O23" s="120"/>
      <c r="P23" s="120"/>
      <c r="Q23" s="120"/>
      <c r="R23" s="120"/>
      <c r="S23" s="120"/>
      <c r="T23" s="120"/>
      <c r="U23" s="120"/>
      <c r="V23" s="120"/>
      <c r="W23" s="120"/>
      <c r="X23" s="120"/>
      <c r="Y23" s="120"/>
      <c r="Z23" s="120"/>
      <c r="AA23" s="3783"/>
      <c r="AB23" s="3779"/>
      <c r="AC23" s="3780"/>
      <c r="AD23" s="3780"/>
      <c r="AE23" s="3780"/>
      <c r="AF23" s="3781"/>
      <c r="AG23" s="120"/>
      <c r="AH23" s="120"/>
      <c r="AI23" s="1167"/>
    </row>
    <row r="24" spans="1:35" ht="11.25" customHeight="1">
      <c r="A24" s="574"/>
      <c r="B24" s="1128"/>
      <c r="C24" s="116"/>
      <c r="D24" s="116"/>
      <c r="E24" s="117"/>
      <c r="F24" s="117"/>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167"/>
    </row>
    <row r="25" spans="1:35" ht="11.25" customHeight="1">
      <c r="A25" s="574"/>
      <c r="B25" s="105">
        <v>7.2</v>
      </c>
      <c r="C25" s="109" t="s">
        <v>3349</v>
      </c>
      <c r="D25" s="116"/>
      <c r="E25" s="117"/>
      <c r="F25" s="117"/>
      <c r="G25" s="120"/>
      <c r="H25" s="120"/>
      <c r="I25" s="120"/>
      <c r="J25" s="120"/>
      <c r="K25" s="120"/>
      <c r="L25" s="120"/>
      <c r="M25" s="120"/>
      <c r="N25" s="120"/>
      <c r="O25" s="120"/>
      <c r="P25" s="120"/>
      <c r="Q25" s="120"/>
      <c r="R25" s="120"/>
      <c r="S25" s="120"/>
      <c r="T25" s="120"/>
      <c r="U25" s="120"/>
      <c r="V25" s="120"/>
      <c r="W25" s="120"/>
      <c r="X25" s="120"/>
      <c r="Y25" s="120"/>
      <c r="Z25" s="120"/>
      <c r="AA25" s="3782" t="s">
        <v>100</v>
      </c>
      <c r="AB25" s="3770"/>
      <c r="AC25" s="3771"/>
      <c r="AD25" s="3771"/>
      <c r="AE25" s="3771"/>
      <c r="AF25" s="3772"/>
      <c r="AG25" s="120"/>
      <c r="AH25" s="120"/>
      <c r="AI25" s="1167"/>
    </row>
    <row r="26" spans="1:35" ht="11.25" customHeight="1">
      <c r="A26" s="574"/>
      <c r="B26" s="113"/>
      <c r="C26" s="1168" t="s">
        <v>3350</v>
      </c>
      <c r="D26" s="116"/>
      <c r="E26" s="117"/>
      <c r="F26" s="117"/>
      <c r="G26" s="120"/>
      <c r="H26" s="120"/>
      <c r="I26" s="120"/>
      <c r="J26" s="120"/>
      <c r="K26" s="120"/>
      <c r="L26" s="120"/>
      <c r="M26" s="120"/>
      <c r="N26" s="120"/>
      <c r="O26" s="120"/>
      <c r="P26" s="120"/>
      <c r="Q26" s="120"/>
      <c r="R26" s="120"/>
      <c r="S26" s="120"/>
      <c r="T26" s="120"/>
      <c r="U26" s="120"/>
      <c r="V26" s="120"/>
      <c r="W26" s="120"/>
      <c r="X26" s="120"/>
      <c r="Y26" s="120"/>
      <c r="Z26" s="120"/>
      <c r="AA26" s="3783"/>
      <c r="AB26" s="3773"/>
      <c r="AC26" s="3774"/>
      <c r="AD26" s="3774"/>
      <c r="AE26" s="3774"/>
      <c r="AF26" s="3775"/>
      <c r="AG26" s="120"/>
      <c r="AH26" s="120"/>
      <c r="AI26" s="1167"/>
    </row>
    <row r="27" spans="1:35" ht="11.25" customHeight="1">
      <c r="A27" s="574"/>
      <c r="B27" s="1128"/>
      <c r="C27" s="116"/>
      <c r="D27" s="116"/>
      <c r="E27" s="117"/>
      <c r="F27" s="117"/>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167"/>
    </row>
    <row r="28" spans="1:35" ht="11.25" customHeight="1">
      <c r="A28" s="574"/>
      <c r="B28" s="105">
        <v>7.3</v>
      </c>
      <c r="C28" s="109" t="s">
        <v>3351</v>
      </c>
      <c r="D28" s="116"/>
      <c r="E28" s="117"/>
      <c r="F28" s="117"/>
      <c r="G28" s="120"/>
      <c r="H28" s="120"/>
      <c r="I28" s="120"/>
      <c r="J28" s="120"/>
      <c r="K28" s="120"/>
      <c r="L28" s="120"/>
      <c r="M28" s="120"/>
      <c r="N28" s="120"/>
      <c r="O28" s="120"/>
      <c r="P28" s="120"/>
      <c r="Q28" s="120"/>
      <c r="R28" s="120"/>
      <c r="S28" s="120"/>
      <c r="T28" s="120"/>
      <c r="U28" s="120"/>
      <c r="V28" s="120"/>
      <c r="W28" s="120"/>
      <c r="X28" s="120"/>
      <c r="Y28" s="120"/>
      <c r="Z28" s="120"/>
      <c r="AA28" s="3782" t="s">
        <v>232</v>
      </c>
      <c r="AB28" s="3776">
        <f>AB22+AB25</f>
        <v>0</v>
      </c>
      <c r="AC28" s="3777"/>
      <c r="AD28" s="3777"/>
      <c r="AE28" s="3777"/>
      <c r="AF28" s="3778"/>
      <c r="AG28" s="120"/>
      <c r="AH28" s="120"/>
      <c r="AI28" s="1167"/>
    </row>
    <row r="29" spans="1:35" ht="11.25" customHeight="1">
      <c r="A29" s="574"/>
      <c r="B29" s="113"/>
      <c r="C29" s="1168" t="s">
        <v>3352</v>
      </c>
      <c r="D29" s="116"/>
      <c r="E29" s="117"/>
      <c r="F29" s="117"/>
      <c r="G29" s="120"/>
      <c r="H29" s="120"/>
      <c r="I29" s="120"/>
      <c r="J29" s="120"/>
      <c r="K29" s="120"/>
      <c r="L29" s="120"/>
      <c r="M29" s="120"/>
      <c r="N29" s="120"/>
      <c r="O29" s="120"/>
      <c r="P29" s="120"/>
      <c r="Q29" s="120"/>
      <c r="R29" s="120"/>
      <c r="S29" s="120"/>
      <c r="T29" s="120"/>
      <c r="U29" s="120"/>
      <c r="V29" s="120"/>
      <c r="W29" s="120"/>
      <c r="X29" s="120"/>
      <c r="Y29" s="120"/>
      <c r="Z29" s="120"/>
      <c r="AA29" s="3783"/>
      <c r="AB29" s="3779"/>
      <c r="AC29" s="3780"/>
      <c r="AD29" s="3780"/>
      <c r="AE29" s="3780"/>
      <c r="AF29" s="3781"/>
      <c r="AG29" s="120"/>
      <c r="AH29" s="120"/>
      <c r="AI29" s="1167"/>
    </row>
    <row r="30" spans="1:35" ht="11.25" customHeight="1">
      <c r="A30" s="1666"/>
      <c r="B30" s="113"/>
      <c r="C30" s="1168"/>
      <c r="D30" s="116"/>
      <c r="E30" s="117"/>
      <c r="F30" s="117"/>
      <c r="G30" s="120"/>
      <c r="H30" s="120"/>
      <c r="I30" s="120"/>
      <c r="J30" s="120"/>
      <c r="K30" s="120"/>
      <c r="L30" s="120"/>
      <c r="M30" s="120"/>
      <c r="N30" s="120"/>
      <c r="O30" s="120"/>
      <c r="P30" s="120"/>
      <c r="Q30" s="120"/>
      <c r="R30" s="120"/>
      <c r="S30" s="120"/>
      <c r="T30" s="120"/>
      <c r="U30" s="120"/>
      <c r="V30" s="120"/>
      <c r="W30" s="120"/>
      <c r="X30" s="120"/>
      <c r="Y30" s="120"/>
      <c r="Z30" s="120"/>
      <c r="AA30" s="105"/>
      <c r="AB30" s="196"/>
      <c r="AC30" s="196"/>
      <c r="AD30" s="196"/>
      <c r="AE30" s="196"/>
      <c r="AF30" s="196"/>
      <c r="AG30" s="120"/>
      <c r="AH30" s="120"/>
      <c r="AI30" s="1167"/>
    </row>
    <row r="31" spans="1:35" ht="11.25" customHeight="1">
      <c r="A31" s="574"/>
      <c r="B31" s="113"/>
      <c r="C31" s="1168"/>
      <c r="D31" s="116"/>
      <c r="E31" s="117"/>
      <c r="F31" s="117"/>
      <c r="G31" s="120"/>
      <c r="H31" s="120"/>
      <c r="I31" s="120"/>
      <c r="J31" s="120"/>
      <c r="K31" s="120"/>
      <c r="L31" s="120"/>
      <c r="M31" s="120"/>
      <c r="N31" s="120"/>
      <c r="O31" s="120"/>
      <c r="P31" s="120"/>
      <c r="Q31" s="120"/>
      <c r="R31" s="120"/>
      <c r="S31" s="120"/>
      <c r="T31" s="120"/>
      <c r="U31" s="120"/>
      <c r="V31" s="120"/>
      <c r="W31" s="120"/>
      <c r="X31" s="120"/>
      <c r="Y31" s="120"/>
      <c r="Z31" s="120"/>
      <c r="AA31" s="120"/>
      <c r="AB31" s="120"/>
      <c r="AC31" s="196"/>
      <c r="AD31" s="196"/>
      <c r="AE31" s="196"/>
      <c r="AF31" s="196"/>
      <c r="AG31" s="120"/>
      <c r="AH31" s="120"/>
      <c r="AI31" s="1167"/>
    </row>
    <row r="32" spans="1:35" ht="11.25" customHeight="1">
      <c r="A32" s="1666"/>
      <c r="B32" s="113"/>
      <c r="C32" s="1168"/>
      <c r="D32" s="116"/>
      <c r="E32" s="117"/>
      <c r="F32" s="117"/>
      <c r="G32" s="120"/>
      <c r="H32" s="120"/>
      <c r="I32" s="120"/>
      <c r="J32" s="120"/>
      <c r="K32" s="120"/>
      <c r="L32" s="120"/>
      <c r="M32" s="120"/>
      <c r="N32" s="120"/>
      <c r="O32" s="120"/>
      <c r="P32" s="120"/>
      <c r="Q32" s="120"/>
      <c r="R32" s="120"/>
      <c r="S32" s="120"/>
      <c r="T32" s="120"/>
      <c r="U32" s="3784" t="s">
        <v>391</v>
      </c>
      <c r="V32" s="3784"/>
      <c r="W32" s="3784"/>
      <c r="X32" s="3784"/>
      <c r="Y32" s="3784"/>
      <c r="Z32" s="3784"/>
      <c r="AA32" s="3784"/>
      <c r="AB32" s="3784"/>
      <c r="AC32" s="3784"/>
      <c r="AD32" s="3784"/>
      <c r="AE32" s="3784"/>
      <c r="AF32" s="3784"/>
      <c r="AG32" s="120"/>
      <c r="AH32" s="120"/>
      <c r="AI32" s="1167"/>
    </row>
    <row r="33" spans="1:35" ht="10.5" customHeight="1">
      <c r="A33" s="606"/>
      <c r="B33" s="113"/>
      <c r="C33" s="111"/>
      <c r="D33" s="111"/>
      <c r="E33" s="102"/>
      <c r="F33" s="102"/>
      <c r="G33" s="102"/>
      <c r="H33" s="105"/>
      <c r="I33" s="102"/>
      <c r="J33" s="102"/>
      <c r="K33" s="102"/>
      <c r="L33" s="102"/>
      <c r="M33" s="102"/>
      <c r="N33" s="102"/>
      <c r="O33" s="106"/>
      <c r="P33" s="106"/>
      <c r="Q33" s="106"/>
      <c r="R33" s="106"/>
      <c r="S33" s="106"/>
      <c r="T33" s="106"/>
      <c r="U33" s="2946" t="s">
        <v>84</v>
      </c>
      <c r="V33" s="2946"/>
      <c r="W33" s="2946"/>
      <c r="X33" s="2946"/>
      <c r="Y33" s="2946"/>
      <c r="Z33" s="2946"/>
      <c r="AA33" s="2946"/>
      <c r="AB33" s="2946"/>
      <c r="AC33" s="2946"/>
      <c r="AD33" s="2946"/>
      <c r="AE33" s="2946"/>
      <c r="AF33" s="2946"/>
      <c r="AG33" s="2946"/>
      <c r="AH33" s="121"/>
      <c r="AI33" s="608"/>
    </row>
    <row r="34" spans="1:35" ht="9.75" customHeight="1">
      <c r="A34" s="606"/>
      <c r="B34" s="113"/>
      <c r="C34" s="111"/>
      <c r="D34" s="111"/>
      <c r="E34" s="102"/>
      <c r="F34" s="102"/>
      <c r="G34" s="102"/>
      <c r="H34" s="106"/>
      <c r="I34" s="102"/>
      <c r="J34" s="102"/>
      <c r="K34" s="102"/>
      <c r="L34" s="102"/>
      <c r="M34" s="102"/>
      <c r="N34" s="102"/>
      <c r="O34" s="106"/>
      <c r="P34" s="106"/>
      <c r="Q34" s="106"/>
      <c r="R34" s="106"/>
      <c r="S34" s="106"/>
      <c r="T34" s="106"/>
      <c r="U34" s="118"/>
      <c r="V34" s="118"/>
      <c r="W34" s="118"/>
      <c r="X34" s="118"/>
      <c r="Y34" s="118"/>
      <c r="Z34" s="118"/>
      <c r="AA34" s="121"/>
      <c r="AB34" s="121"/>
      <c r="AC34" s="121"/>
      <c r="AD34" s="121"/>
      <c r="AE34" s="3760" t="s">
        <v>233</v>
      </c>
      <c r="AF34" s="3761"/>
      <c r="AH34" s="121"/>
      <c r="AI34" s="608"/>
    </row>
    <row r="35" spans="1:35" ht="11.25" customHeight="1">
      <c r="A35" s="606"/>
      <c r="B35" s="105">
        <v>7.4</v>
      </c>
      <c r="C35" s="109" t="s">
        <v>960</v>
      </c>
      <c r="D35" s="111"/>
      <c r="E35" s="102"/>
      <c r="F35" s="102"/>
      <c r="G35" s="102"/>
      <c r="H35" s="106"/>
      <c r="I35" s="102"/>
      <c r="J35" s="102"/>
      <c r="K35" s="102"/>
      <c r="L35" s="102"/>
      <c r="M35" s="102"/>
      <c r="N35" s="102"/>
      <c r="O35" s="106"/>
      <c r="P35" s="106"/>
      <c r="Q35" s="106"/>
      <c r="R35" s="106"/>
      <c r="S35" s="106"/>
      <c r="T35" s="3768" t="s">
        <v>103</v>
      </c>
      <c r="U35" s="3762"/>
      <c r="V35" s="3763"/>
      <c r="W35" s="3763"/>
      <c r="X35" s="3763"/>
      <c r="Y35" s="3763"/>
      <c r="Z35" s="3763"/>
      <c r="AA35" s="3763"/>
      <c r="AB35" s="3763"/>
      <c r="AC35" s="3763"/>
      <c r="AD35" s="3763"/>
      <c r="AE35" s="3763"/>
      <c r="AF35" s="3764"/>
      <c r="AG35" s="121"/>
      <c r="AH35" s="121"/>
      <c r="AI35" s="608"/>
    </row>
    <row r="36" spans="1:35" ht="11.25" customHeight="1">
      <c r="A36" s="606"/>
      <c r="B36" s="113"/>
      <c r="C36" s="1168" t="s">
        <v>3453</v>
      </c>
      <c r="D36" s="111"/>
      <c r="E36" s="102"/>
      <c r="F36" s="102"/>
      <c r="G36" s="102"/>
      <c r="H36" s="106"/>
      <c r="I36" s="102"/>
      <c r="J36" s="102"/>
      <c r="K36" s="102"/>
      <c r="L36" s="102"/>
      <c r="M36" s="102"/>
      <c r="N36" s="102"/>
      <c r="O36" s="106"/>
      <c r="P36" s="106"/>
      <c r="Q36" s="106"/>
      <c r="R36" s="106"/>
      <c r="S36" s="106"/>
      <c r="T36" s="3769"/>
      <c r="U36" s="3765"/>
      <c r="V36" s="3766"/>
      <c r="W36" s="3766"/>
      <c r="X36" s="3766"/>
      <c r="Y36" s="3766"/>
      <c r="Z36" s="3766"/>
      <c r="AA36" s="3766"/>
      <c r="AB36" s="3766"/>
      <c r="AC36" s="3766"/>
      <c r="AD36" s="3766"/>
      <c r="AE36" s="3766"/>
      <c r="AF36" s="3767"/>
      <c r="AG36" s="121"/>
      <c r="AH36" s="121"/>
      <c r="AI36" s="608"/>
    </row>
    <row r="37" spans="1:35" ht="11.25" customHeight="1">
      <c r="A37" s="606"/>
      <c r="B37" s="113"/>
      <c r="C37" s="111"/>
      <c r="D37" s="111"/>
      <c r="E37" s="102"/>
      <c r="F37" s="102"/>
      <c r="G37" s="102"/>
      <c r="H37" s="106"/>
      <c r="I37" s="102"/>
      <c r="J37" s="102"/>
      <c r="K37" s="102"/>
      <c r="L37" s="102"/>
      <c r="M37" s="102"/>
      <c r="N37" s="102"/>
      <c r="O37" s="106"/>
      <c r="P37" s="106"/>
      <c r="Q37" s="106"/>
      <c r="R37" s="106"/>
      <c r="S37" s="106"/>
      <c r="T37" s="106"/>
      <c r="U37" s="118"/>
      <c r="V37" s="118"/>
      <c r="W37" s="119"/>
      <c r="X37" s="119"/>
      <c r="Y37" s="119"/>
      <c r="Z37" s="119"/>
      <c r="AA37" s="119"/>
      <c r="AB37" s="119"/>
      <c r="AC37" s="119"/>
      <c r="AD37" s="119"/>
      <c r="AE37" s="119"/>
      <c r="AF37" s="121"/>
      <c r="AG37" s="121"/>
      <c r="AH37" s="121"/>
      <c r="AI37" s="608"/>
    </row>
    <row r="38" spans="1:35" ht="10.5" customHeight="1">
      <c r="A38" s="606"/>
      <c r="B38" s="113"/>
      <c r="C38" s="111"/>
      <c r="D38" s="111"/>
      <c r="E38" s="102"/>
      <c r="F38" s="102"/>
      <c r="G38" s="102"/>
      <c r="H38" s="106"/>
      <c r="I38" s="102"/>
      <c r="J38" s="102"/>
      <c r="K38" s="102"/>
      <c r="L38" s="102"/>
      <c r="M38" s="102"/>
      <c r="N38" s="102"/>
      <c r="O38" s="106"/>
      <c r="P38" s="106"/>
      <c r="Q38" s="106"/>
      <c r="R38" s="106"/>
      <c r="S38" s="106"/>
      <c r="T38" s="106"/>
      <c r="U38" s="118"/>
      <c r="V38" s="118"/>
      <c r="W38" s="119"/>
      <c r="X38" s="119"/>
      <c r="Y38" s="119"/>
      <c r="Z38" s="119"/>
      <c r="AA38" s="119"/>
      <c r="AB38" s="119"/>
      <c r="AC38" s="119"/>
      <c r="AD38" s="119"/>
      <c r="AE38" s="119"/>
      <c r="AF38" s="121"/>
      <c r="AG38" s="121"/>
      <c r="AH38" s="121"/>
      <c r="AI38" s="608"/>
    </row>
    <row r="39" spans="1:35" ht="10.5" customHeight="1" thickBot="1">
      <c r="A39" s="609"/>
      <c r="B39" s="610"/>
      <c r="C39" s="585"/>
      <c r="D39" s="585"/>
      <c r="E39" s="584"/>
      <c r="F39" s="584"/>
      <c r="G39" s="584"/>
      <c r="H39" s="611"/>
      <c r="I39" s="584"/>
      <c r="J39" s="584"/>
      <c r="K39" s="584"/>
      <c r="L39" s="584"/>
      <c r="M39" s="584"/>
      <c r="N39" s="584"/>
      <c r="O39" s="611"/>
      <c r="P39" s="611"/>
      <c r="Q39" s="611"/>
      <c r="R39" s="611"/>
      <c r="S39" s="611"/>
      <c r="T39" s="611"/>
      <c r="U39" s="612"/>
      <c r="V39" s="612"/>
      <c r="W39" s="613"/>
      <c r="X39" s="613"/>
      <c r="Y39" s="613"/>
      <c r="Z39" s="613"/>
      <c r="AA39" s="613"/>
      <c r="AB39" s="613"/>
      <c r="AC39" s="613"/>
      <c r="AD39" s="613"/>
      <c r="AE39" s="613"/>
      <c r="AF39" s="614"/>
      <c r="AG39" s="614"/>
      <c r="AH39" s="614"/>
      <c r="AI39" s="615"/>
    </row>
    <row r="40" spans="1:35" ht="10.5" customHeight="1">
      <c r="A40" s="601"/>
      <c r="B40" s="616"/>
      <c r="C40" s="593"/>
      <c r="D40" s="593"/>
      <c r="E40" s="565"/>
      <c r="F40" s="565"/>
      <c r="G40" s="565"/>
      <c r="H40" s="617"/>
      <c r="I40" s="565"/>
      <c r="J40" s="565"/>
      <c r="K40" s="565"/>
      <c r="L40" s="565"/>
      <c r="M40" s="565"/>
      <c r="N40" s="565"/>
      <c r="O40" s="617"/>
      <c r="P40" s="617"/>
      <c r="Q40" s="617"/>
      <c r="R40" s="617"/>
      <c r="S40" s="617"/>
      <c r="T40" s="617"/>
      <c r="U40" s="618"/>
      <c r="V40" s="618"/>
      <c r="W40" s="619"/>
      <c r="X40" s="619"/>
      <c r="Y40" s="619"/>
      <c r="Z40" s="619"/>
      <c r="AA40" s="619"/>
      <c r="AB40" s="619"/>
      <c r="AC40" s="619"/>
      <c r="AD40" s="619"/>
      <c r="AE40" s="619"/>
      <c r="AF40" s="620"/>
      <c r="AG40" s="620"/>
      <c r="AH40" s="620"/>
      <c r="AI40" s="620"/>
    </row>
    <row r="41" spans="1:35" ht="10.5" customHeight="1">
      <c r="A41" s="3735">
        <v>15</v>
      </c>
      <c r="B41" s="3735"/>
      <c r="C41" s="3735"/>
      <c r="D41" s="3735"/>
      <c r="E41" s="3735"/>
      <c r="F41" s="3735"/>
      <c r="G41" s="3735"/>
      <c r="H41" s="3735"/>
      <c r="I41" s="3735"/>
      <c r="J41" s="3735"/>
      <c r="K41" s="3735"/>
      <c r="L41" s="3735"/>
      <c r="M41" s="3735"/>
      <c r="N41" s="3735"/>
      <c r="O41" s="3735"/>
      <c r="P41" s="3735"/>
      <c r="Q41" s="3735"/>
      <c r="R41" s="3735"/>
      <c r="S41" s="3735"/>
      <c r="T41" s="3735"/>
      <c r="U41" s="3735"/>
      <c r="V41" s="3735"/>
      <c r="W41" s="3735"/>
      <c r="X41" s="3735"/>
      <c r="Y41" s="3735"/>
      <c r="Z41" s="3735"/>
      <c r="AA41" s="3735"/>
      <c r="AB41" s="3735"/>
      <c r="AC41" s="3735"/>
      <c r="AD41" s="3735"/>
      <c r="AE41" s="3735"/>
      <c r="AF41" s="3735"/>
      <c r="AG41" s="3735"/>
      <c r="AH41" s="3735"/>
      <c r="AI41" s="3735"/>
    </row>
    <row r="42" spans="1:35" ht="10.5" customHeight="1">
      <c r="A42" s="120"/>
      <c r="B42" s="113"/>
      <c r="C42" s="111"/>
      <c r="D42" s="111"/>
      <c r="E42" s="102"/>
      <c r="F42" s="102"/>
      <c r="G42" s="102"/>
      <c r="H42" s="106"/>
      <c r="I42" s="102"/>
      <c r="J42" s="102"/>
      <c r="K42" s="102"/>
      <c r="L42" s="102"/>
      <c r="M42" s="102"/>
      <c r="N42" s="102"/>
      <c r="O42" s="106"/>
      <c r="P42" s="106"/>
      <c r="Q42" s="106"/>
      <c r="R42" s="106"/>
      <c r="S42" s="106"/>
      <c r="T42" s="106"/>
      <c r="U42" s="118"/>
      <c r="V42" s="118"/>
      <c r="W42" s="119"/>
      <c r="X42" s="119"/>
      <c r="Y42" s="119"/>
      <c r="Z42" s="119"/>
      <c r="AA42" s="119"/>
      <c r="AB42" s="119"/>
      <c r="AC42" s="119"/>
      <c r="AD42" s="119"/>
      <c r="AE42" s="119"/>
      <c r="AF42" s="121"/>
      <c r="AG42" s="121"/>
      <c r="AH42" s="121"/>
      <c r="AI42" s="121"/>
    </row>
    <row r="43" spans="1:35" ht="10.5" customHeight="1">
      <c r="A43" s="120"/>
      <c r="B43" s="113"/>
      <c r="C43" s="111"/>
      <c r="D43" s="111"/>
      <c r="E43" s="102"/>
      <c r="F43" s="102"/>
      <c r="G43" s="102"/>
      <c r="H43" s="106"/>
      <c r="I43" s="102"/>
      <c r="J43" s="102"/>
      <c r="K43" s="102"/>
      <c r="L43" s="102"/>
      <c r="M43" s="102"/>
      <c r="N43" s="102"/>
      <c r="O43" s="106"/>
      <c r="P43" s="106"/>
      <c r="Q43" s="106"/>
      <c r="R43" s="106"/>
      <c r="S43" s="106"/>
      <c r="T43" s="106"/>
      <c r="U43" s="118"/>
      <c r="V43" s="118"/>
      <c r="W43" s="119"/>
      <c r="X43" s="119"/>
      <c r="Y43" s="119"/>
      <c r="Z43" s="119"/>
      <c r="AA43" s="119"/>
      <c r="AB43" s="119"/>
      <c r="AC43" s="119"/>
      <c r="AD43" s="119"/>
      <c r="AE43" s="119"/>
      <c r="AF43" s="121"/>
      <c r="AG43" s="121"/>
      <c r="AH43" s="121"/>
      <c r="AI43" s="121"/>
    </row>
    <row r="44" spans="1:35" ht="0.95" customHeight="1" thickBot="1">
      <c r="A44" s="122"/>
      <c r="B44" s="123"/>
      <c r="C44" s="124"/>
      <c r="D44" s="124"/>
      <c r="E44" s="125"/>
      <c r="F44" s="125"/>
      <c r="G44" s="126"/>
      <c r="H44" s="127"/>
      <c r="I44" s="125"/>
      <c r="J44" s="125"/>
      <c r="K44" s="125"/>
      <c r="L44" s="125"/>
      <c r="M44" s="125"/>
      <c r="N44" s="126"/>
      <c r="O44" s="129"/>
      <c r="P44" s="130"/>
      <c r="Q44" s="130"/>
      <c r="R44" s="130"/>
      <c r="S44" s="130"/>
      <c r="T44" s="130"/>
      <c r="U44" s="131"/>
      <c r="V44" s="131"/>
      <c r="W44" s="131"/>
      <c r="X44" s="131"/>
      <c r="Y44" s="131"/>
      <c r="Z44" s="131"/>
      <c r="AA44" s="134"/>
      <c r="AB44" s="134"/>
      <c r="AC44" s="134"/>
      <c r="AD44" s="134"/>
      <c r="AE44" s="134"/>
      <c r="AF44" s="134"/>
      <c r="AG44" s="134"/>
      <c r="AH44" s="134"/>
      <c r="AI44" s="135"/>
    </row>
    <row r="45" spans="1:35" ht="16.5" customHeight="1">
      <c r="A45" s="120"/>
      <c r="B45" s="113"/>
      <c r="C45" s="107"/>
      <c r="D45" s="107"/>
      <c r="E45" s="102"/>
      <c r="F45" s="102"/>
      <c r="G45" s="102"/>
      <c r="H45" s="102"/>
      <c r="I45" s="102"/>
      <c r="J45" s="102"/>
      <c r="K45" s="102"/>
      <c r="L45" s="102"/>
      <c r="M45" s="102"/>
      <c r="N45" s="102"/>
      <c r="O45" s="102"/>
      <c r="P45" s="102"/>
      <c r="Q45" s="102"/>
      <c r="R45" s="102"/>
      <c r="S45" s="103"/>
      <c r="T45" s="105"/>
      <c r="U45" s="132"/>
      <c r="V45" s="133"/>
      <c r="W45" s="133"/>
      <c r="X45" s="133"/>
      <c r="Y45" s="133"/>
      <c r="Z45" s="133"/>
      <c r="AA45" s="133"/>
      <c r="AB45" s="133"/>
      <c r="AC45" s="133"/>
      <c r="AD45" s="133"/>
      <c r="AE45" s="133"/>
      <c r="AF45" s="105"/>
      <c r="AG45" s="105"/>
      <c r="AH45" s="105"/>
      <c r="AI45" s="105"/>
    </row>
    <row r="46" spans="1:35" ht="16.5" customHeight="1">
      <c r="A46" s="120"/>
      <c r="B46" s="113"/>
      <c r="C46" s="107"/>
      <c r="D46" s="107"/>
      <c r="E46" s="102"/>
      <c r="F46" s="102"/>
      <c r="G46" s="102"/>
      <c r="H46" s="102"/>
      <c r="I46" s="102"/>
      <c r="J46" s="102"/>
      <c r="K46" s="102"/>
      <c r="L46" s="102"/>
      <c r="M46" s="102"/>
      <c r="N46" s="102"/>
      <c r="O46" s="102"/>
      <c r="P46" s="102"/>
      <c r="Q46" s="102"/>
      <c r="R46" s="102"/>
      <c r="S46" s="103"/>
      <c r="T46" s="105"/>
      <c r="U46" s="132"/>
      <c r="V46" s="133"/>
      <c r="W46" s="133"/>
      <c r="X46" s="133"/>
      <c r="Y46" s="133"/>
      <c r="Z46" s="133"/>
      <c r="AA46" s="133"/>
      <c r="AB46" s="133"/>
      <c r="AC46" s="133"/>
      <c r="AD46" s="133"/>
      <c r="AE46" s="133"/>
      <c r="AF46" s="105"/>
      <c r="AG46" s="105"/>
      <c r="AH46" s="105"/>
      <c r="AI46" s="105"/>
    </row>
    <row r="47" spans="1:35" ht="16.5" customHeight="1">
      <c r="A47" s="120"/>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row>
  </sheetData>
  <sheetProtection selectLockedCells="1" selectUnlockedCells="1"/>
  <mergeCells count="24">
    <mergeCell ref="U32:AF32"/>
    <mergeCell ref="X2:Y2"/>
    <mergeCell ref="AB2:AD2"/>
    <mergeCell ref="AF2:AG2"/>
    <mergeCell ref="AA19:AA20"/>
    <mergeCell ref="AA22:AA23"/>
    <mergeCell ref="AA25:AA26"/>
    <mergeCell ref="AB28:AF29"/>
    <mergeCell ref="A41:AI41"/>
    <mergeCell ref="F4:F5"/>
    <mergeCell ref="B4:E5"/>
    <mergeCell ref="AE34:AF34"/>
    <mergeCell ref="U35:AF36"/>
    <mergeCell ref="U33:AG33"/>
    <mergeCell ref="AE12:AF12"/>
    <mergeCell ref="T35:T36"/>
    <mergeCell ref="AB13:AF14"/>
    <mergeCell ref="AB16:AF17"/>
    <mergeCell ref="AB19:AF20"/>
    <mergeCell ref="AB22:AF23"/>
    <mergeCell ref="AB25:AF26"/>
    <mergeCell ref="AA28:AA29"/>
    <mergeCell ref="AA13:AA14"/>
    <mergeCell ref="AA16:AA17"/>
  </mergeCells>
  <printOptions horizontalCentered="1"/>
  <pageMargins left="0.15" right="0.22013888888888899" top="0.22986111111111099" bottom="0.05" header="0.51180555555555596" footer="0.51180555555555596"/>
  <pageSetup paperSize="9" scale="82" firstPageNumber="7" orientation="portrait" useFirstPageNumber="1"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AL179"/>
  <sheetViews>
    <sheetView showGridLines="0" view="pageBreakPreview" zoomScale="140" zoomScaleNormal="100" zoomScaleSheetLayoutView="140" workbookViewId="0">
      <selection activeCell="E4" sqref="E4"/>
    </sheetView>
  </sheetViews>
  <sheetFormatPr defaultColWidth="9.140625" defaultRowHeight="16.5" customHeight="1"/>
  <cols>
    <col min="1" max="1" width="1" style="3" customWidth="1"/>
    <col min="2" max="2" width="4.85546875" style="3" customWidth="1"/>
    <col min="3" max="3" width="6.42578125" style="3" customWidth="1"/>
    <col min="4" max="9" width="7.140625" style="3" customWidth="1"/>
    <col min="10" max="13" width="6.28515625" style="3" customWidth="1"/>
    <col min="14" max="14" width="5.42578125" style="3" customWidth="1"/>
    <col min="15" max="22" width="3" style="16" customWidth="1"/>
    <col min="23" max="23" width="4.7109375" style="3" customWidth="1"/>
    <col min="24" max="26" width="3" style="3" customWidth="1"/>
    <col min="27" max="27" width="3.42578125" style="3" customWidth="1"/>
    <col min="28" max="32" width="9.140625" style="37"/>
    <col min="33" max="16384" width="9.140625" style="3"/>
  </cols>
  <sheetData>
    <row r="1" spans="1:38" ht="4.5" customHeight="1" thickBot="1"/>
    <row r="2" spans="1:38" s="4" customFormat="1" ht="11.45" customHeight="1">
      <c r="A2" s="1967"/>
      <c r="B2" s="1968"/>
      <c r="C2" s="1968"/>
      <c r="D2" s="623"/>
      <c r="E2" s="624"/>
      <c r="F2" s="624"/>
      <c r="G2" s="1968"/>
      <c r="H2" s="1968"/>
      <c r="I2" s="1968"/>
      <c r="J2" s="1968"/>
      <c r="K2" s="1968"/>
      <c r="L2" s="1968"/>
      <c r="M2" s="1968"/>
      <c r="N2" s="1968"/>
      <c r="O2" s="1969"/>
      <c r="P2" s="1969"/>
      <c r="Q2" s="3855"/>
      <c r="R2" s="3855"/>
      <c r="S2" s="3855"/>
      <c r="T2" s="1954"/>
      <c r="U2" s="3854"/>
      <c r="V2" s="3854"/>
      <c r="W2" s="3854"/>
      <c r="X2" s="1609"/>
      <c r="Y2" s="3785"/>
      <c r="Z2" s="3785"/>
      <c r="AA2" s="1970"/>
      <c r="AB2" s="96"/>
      <c r="AC2" s="96"/>
      <c r="AD2" s="96"/>
      <c r="AE2" s="96"/>
      <c r="AF2" s="96"/>
    </row>
    <row r="3" spans="1:38" ht="14.25" customHeight="1">
      <c r="A3" s="627"/>
      <c r="B3" s="1"/>
      <c r="C3" s="1"/>
      <c r="D3" s="1"/>
      <c r="E3" s="1"/>
      <c r="F3" s="21"/>
      <c r="G3" s="90" t="s">
        <v>234</v>
      </c>
      <c r="H3" s="90"/>
      <c r="I3" s="90"/>
      <c r="J3" s="90"/>
      <c r="K3" s="90"/>
      <c r="L3" s="90"/>
      <c r="M3" s="90"/>
      <c r="N3" s="38"/>
      <c r="O3" s="38"/>
      <c r="P3" s="38"/>
      <c r="Q3" s="38"/>
      <c r="R3" s="38"/>
      <c r="S3" s="38"/>
      <c r="T3" s="38"/>
      <c r="U3" s="38"/>
      <c r="V3" s="38"/>
      <c r="W3" s="38"/>
      <c r="X3" s="38"/>
      <c r="Y3" s="38"/>
      <c r="Z3" s="38"/>
      <c r="AA3" s="628"/>
    </row>
    <row r="4" spans="1:38" ht="14.25" customHeight="1">
      <c r="A4" s="629"/>
      <c r="B4" s="17"/>
      <c r="C4" s="17"/>
      <c r="D4" s="17"/>
      <c r="E4" s="179" t="s">
        <v>406</v>
      </c>
      <c r="F4" s="91"/>
      <c r="G4" s="92"/>
      <c r="H4" s="92"/>
      <c r="I4" s="92"/>
      <c r="J4" s="92"/>
      <c r="K4" s="92"/>
      <c r="L4" s="95"/>
      <c r="M4" s="52"/>
      <c r="N4" s="39"/>
      <c r="O4" s="39"/>
      <c r="P4" s="39"/>
      <c r="Q4" s="39"/>
      <c r="R4" s="39"/>
      <c r="S4" s="39"/>
      <c r="T4" s="39"/>
      <c r="U4" s="39"/>
      <c r="V4" s="39"/>
      <c r="W4" s="39"/>
      <c r="X4" s="39"/>
      <c r="Y4" s="39"/>
      <c r="Z4" s="39"/>
      <c r="AA4" s="630"/>
      <c r="AB4" s="59"/>
      <c r="AC4" s="59"/>
      <c r="AD4" s="59"/>
      <c r="AE4" s="59"/>
      <c r="AF4" s="59"/>
      <c r="AG4" s="7"/>
      <c r="AH4" s="7"/>
      <c r="AI4" s="7"/>
      <c r="AJ4" s="7"/>
      <c r="AK4" s="7"/>
      <c r="AL4" s="7"/>
    </row>
    <row r="5" spans="1:38" s="4" customFormat="1" ht="14.25">
      <c r="A5" s="631"/>
      <c r="B5" s="64"/>
      <c r="C5" s="64"/>
      <c r="D5" s="64"/>
      <c r="E5" s="180" t="s">
        <v>407</v>
      </c>
      <c r="F5" s="64"/>
      <c r="G5" s="31"/>
      <c r="H5" s="31"/>
      <c r="I5" s="31"/>
      <c r="J5" s="25"/>
      <c r="K5" s="31"/>
      <c r="L5" s="31"/>
      <c r="M5" s="31"/>
      <c r="N5" s="31"/>
      <c r="O5" s="31"/>
      <c r="P5" s="31"/>
      <c r="Q5" s="31"/>
      <c r="R5" s="31"/>
      <c r="AA5" s="632"/>
      <c r="AB5" s="96"/>
      <c r="AC5" s="96"/>
      <c r="AD5" s="96"/>
      <c r="AE5" s="96"/>
      <c r="AF5" s="96"/>
    </row>
    <row r="6" spans="1:38" s="4" customFormat="1" ht="10.5" customHeight="1">
      <c r="A6" s="631"/>
      <c r="B6" s="64"/>
      <c r="C6" s="64"/>
      <c r="D6" s="64"/>
      <c r="E6" s="64"/>
      <c r="F6" s="64"/>
      <c r="G6" s="31"/>
      <c r="H6" s="31"/>
      <c r="I6" s="31"/>
      <c r="J6" s="25"/>
      <c r="K6" s="31"/>
      <c r="L6" s="31"/>
      <c r="M6" s="31"/>
      <c r="N6" s="31"/>
      <c r="O6" s="31"/>
      <c r="P6" s="31"/>
      <c r="Q6" s="31"/>
      <c r="R6" s="31"/>
      <c r="S6" s="3795" t="s">
        <v>235</v>
      </c>
      <c r="T6" s="3795"/>
      <c r="U6" s="3795"/>
      <c r="V6" s="3795"/>
      <c r="AA6" s="632"/>
      <c r="AB6" s="96"/>
      <c r="AC6" s="96"/>
      <c r="AD6" s="96"/>
      <c r="AE6" s="96"/>
      <c r="AF6" s="96"/>
    </row>
    <row r="7" spans="1:38" ht="9.75" customHeight="1">
      <c r="A7" s="633"/>
      <c r="B7" s="23"/>
      <c r="C7" s="23"/>
      <c r="D7" s="23"/>
      <c r="E7" s="23"/>
      <c r="F7" s="23"/>
      <c r="G7" s="23"/>
      <c r="H7" s="23"/>
      <c r="I7" s="23"/>
      <c r="J7" s="23"/>
      <c r="K7" s="23"/>
      <c r="L7" s="23"/>
      <c r="M7" s="23"/>
      <c r="N7" s="23"/>
      <c r="O7" s="23"/>
      <c r="P7" s="23"/>
      <c r="Q7" s="23"/>
      <c r="R7" s="23"/>
      <c r="S7" s="23"/>
      <c r="T7" s="22" t="s">
        <v>84</v>
      </c>
      <c r="U7" s="23"/>
      <c r="V7" s="23"/>
      <c r="W7" s="23"/>
      <c r="X7" s="23"/>
      <c r="Y7" s="3867" t="s">
        <v>236</v>
      </c>
      <c r="Z7" s="3868"/>
      <c r="AA7" s="634"/>
    </row>
    <row r="8" spans="1:38" ht="11.25" customHeight="1">
      <c r="A8" s="633"/>
      <c r="B8" s="34">
        <v>8.1</v>
      </c>
      <c r="C8" s="26" t="s">
        <v>584</v>
      </c>
      <c r="D8" s="26"/>
      <c r="E8" s="31"/>
      <c r="F8" s="31"/>
      <c r="G8" s="31"/>
      <c r="H8" s="23"/>
      <c r="I8" s="23"/>
      <c r="J8" s="23"/>
      <c r="K8" s="23"/>
      <c r="L8" s="23"/>
      <c r="M8" s="23"/>
      <c r="N8" s="3797" t="s">
        <v>86</v>
      </c>
      <c r="O8" s="3801"/>
      <c r="P8" s="3802"/>
      <c r="Q8" s="3802"/>
      <c r="R8" s="3802"/>
      <c r="S8" s="3802"/>
      <c r="T8" s="3802"/>
      <c r="U8" s="3802"/>
      <c r="V8" s="3802"/>
      <c r="W8" s="3802"/>
      <c r="X8" s="3802"/>
      <c r="Y8" s="3802"/>
      <c r="Z8" s="3803"/>
      <c r="AA8" s="634"/>
    </row>
    <row r="9" spans="1:38" ht="9.75" customHeight="1">
      <c r="A9" s="633"/>
      <c r="B9" s="34"/>
      <c r="C9" s="25" t="s">
        <v>585</v>
      </c>
      <c r="D9" s="27"/>
      <c r="E9" s="31"/>
      <c r="F9" s="31"/>
      <c r="G9" s="31"/>
      <c r="H9" s="23"/>
      <c r="I9" s="23"/>
      <c r="J9" s="23"/>
      <c r="K9" s="23"/>
      <c r="L9" s="23"/>
      <c r="M9" s="23"/>
      <c r="N9" s="3797"/>
      <c r="O9" s="3804"/>
      <c r="P9" s="3805"/>
      <c r="Q9" s="3805"/>
      <c r="R9" s="3805"/>
      <c r="S9" s="3805"/>
      <c r="T9" s="3805"/>
      <c r="U9" s="3805"/>
      <c r="V9" s="3805"/>
      <c r="W9" s="3805"/>
      <c r="X9" s="3805"/>
      <c r="Y9" s="3805"/>
      <c r="Z9" s="3806"/>
      <c r="AA9" s="634"/>
    </row>
    <row r="10" spans="1:38" ht="9.75" customHeight="1">
      <c r="A10" s="633"/>
      <c r="B10" s="34"/>
      <c r="C10" s="25"/>
      <c r="D10" s="27"/>
      <c r="E10" s="31"/>
      <c r="F10" s="31"/>
      <c r="G10" s="31"/>
      <c r="H10" s="23"/>
      <c r="I10" s="23"/>
      <c r="J10" s="23"/>
      <c r="K10" s="23"/>
      <c r="L10" s="23"/>
      <c r="M10" s="23"/>
      <c r="N10" s="493"/>
      <c r="O10" s="213"/>
      <c r="P10" s="213"/>
      <c r="Q10" s="213"/>
      <c r="R10" s="213"/>
      <c r="S10" s="213"/>
      <c r="T10" s="213"/>
      <c r="U10" s="213"/>
      <c r="V10" s="213"/>
      <c r="W10" s="213"/>
      <c r="X10" s="213"/>
      <c r="Y10" s="213"/>
      <c r="Z10" s="213"/>
      <c r="AA10" s="634"/>
    </row>
    <row r="11" spans="1:38" ht="9.75" customHeight="1">
      <c r="A11" s="633"/>
      <c r="B11" s="515"/>
      <c r="C11" s="6"/>
      <c r="D11" s="837"/>
      <c r="E11" s="4"/>
      <c r="F11" s="4"/>
      <c r="G11" s="4"/>
      <c r="N11" s="58"/>
      <c r="O11" s="213"/>
      <c r="P11" s="213"/>
      <c r="Q11" s="213"/>
      <c r="R11" s="213"/>
      <c r="S11" s="213"/>
      <c r="T11" s="213"/>
      <c r="U11" s="213"/>
      <c r="V11" s="213"/>
      <c r="W11" s="213"/>
      <c r="X11" s="213"/>
      <c r="Y11" s="213"/>
      <c r="Z11" s="213"/>
      <c r="AA11" s="634"/>
    </row>
    <row r="12" spans="1:38" ht="9.75" customHeight="1">
      <c r="A12" s="633"/>
      <c r="B12" s="515"/>
      <c r="C12" s="1191"/>
      <c r="D12" s="837"/>
      <c r="E12" s="4"/>
      <c r="F12" s="4"/>
      <c r="G12" s="4"/>
      <c r="N12" s="58"/>
      <c r="O12" s="213"/>
      <c r="P12" s="213"/>
      <c r="Q12" s="213"/>
      <c r="R12" s="213"/>
      <c r="S12" s="213"/>
      <c r="T12" s="213"/>
      <c r="U12" s="213"/>
      <c r="V12" s="213"/>
      <c r="W12" s="213"/>
      <c r="X12" s="213"/>
      <c r="Y12" s="213"/>
      <c r="Z12" s="213"/>
      <c r="AA12" s="634"/>
    </row>
    <row r="13" spans="1:38" ht="9.75" customHeight="1">
      <c r="A13" s="633"/>
      <c r="B13" s="515"/>
      <c r="C13" s="1192"/>
      <c r="D13" s="837"/>
      <c r="E13" s="4"/>
      <c r="F13" s="4"/>
      <c r="G13" s="4"/>
      <c r="N13" s="58"/>
      <c r="O13" s="213"/>
      <c r="P13" s="213"/>
      <c r="Q13" s="213"/>
      <c r="R13" s="213"/>
      <c r="S13" s="213"/>
      <c r="T13" s="213"/>
      <c r="U13" s="213"/>
      <c r="V13" s="213"/>
      <c r="W13" s="213"/>
      <c r="X13" s="213"/>
      <c r="Y13" s="213"/>
      <c r="Z13" s="213"/>
      <c r="AA13" s="634"/>
    </row>
    <row r="14" spans="1:38" ht="9.75" customHeight="1">
      <c r="A14" s="633"/>
      <c r="B14" s="515"/>
      <c r="C14" s="1192"/>
      <c r="D14" s="837"/>
      <c r="E14" s="4"/>
      <c r="F14" s="4"/>
      <c r="G14" s="4"/>
      <c r="N14" s="58"/>
      <c r="O14" s="213"/>
      <c r="P14" s="213"/>
      <c r="Q14" s="213"/>
      <c r="R14" s="213"/>
      <c r="S14" s="213"/>
      <c r="T14" s="213"/>
      <c r="U14" s="213"/>
      <c r="V14" s="213"/>
      <c r="W14" s="213"/>
      <c r="X14" s="213"/>
      <c r="Y14" s="213"/>
      <c r="Z14" s="213"/>
      <c r="AA14" s="634"/>
    </row>
    <row r="15" spans="1:38" ht="9.75" customHeight="1">
      <c r="A15" s="633"/>
      <c r="B15" s="515"/>
      <c r="C15" s="1192"/>
      <c r="D15" s="837"/>
      <c r="E15" s="4"/>
      <c r="F15" s="4"/>
      <c r="G15" s="4"/>
      <c r="N15" s="58"/>
      <c r="O15" s="213"/>
      <c r="P15" s="213"/>
      <c r="Q15" s="213"/>
      <c r="R15" s="213"/>
      <c r="S15" s="213"/>
      <c r="T15" s="213"/>
      <c r="U15" s="213"/>
      <c r="V15" s="213"/>
      <c r="W15" s="213"/>
      <c r="X15" s="213"/>
      <c r="Y15" s="213"/>
      <c r="Z15" s="213"/>
      <c r="AA15" s="634"/>
    </row>
    <row r="16" spans="1:38" ht="5.25" customHeight="1">
      <c r="A16" s="633"/>
      <c r="B16" s="34"/>
      <c r="M16" s="26"/>
      <c r="N16" s="23"/>
      <c r="O16" s="23"/>
      <c r="P16" s="23"/>
      <c r="Q16" s="23"/>
      <c r="R16" s="23"/>
      <c r="S16" s="23"/>
      <c r="T16" s="23"/>
      <c r="U16" s="23"/>
      <c r="V16" s="23"/>
      <c r="W16" s="23"/>
      <c r="X16" s="23"/>
      <c r="Y16" s="23"/>
      <c r="Z16" s="23"/>
      <c r="AA16" s="1171"/>
    </row>
    <row r="17" spans="1:27" ht="7.5" customHeight="1">
      <c r="A17" s="1182"/>
      <c r="B17" s="1183"/>
      <c r="C17" s="3816"/>
      <c r="D17" s="3817"/>
      <c r="E17" s="3817"/>
      <c r="F17" s="3817"/>
      <c r="G17" s="3817"/>
      <c r="H17" s="3817"/>
      <c r="I17" s="3817"/>
      <c r="J17" s="1184"/>
      <c r="K17" s="1184"/>
      <c r="L17" s="1184"/>
      <c r="M17" s="1185"/>
      <c r="N17" s="1184"/>
      <c r="O17" s="1184"/>
      <c r="P17" s="1184"/>
      <c r="Q17" s="1184"/>
      <c r="R17" s="1184"/>
      <c r="S17" s="1184"/>
      <c r="T17" s="1184"/>
      <c r="U17" s="1184"/>
      <c r="V17" s="1184"/>
      <c r="W17" s="1184"/>
      <c r="X17" s="1184"/>
      <c r="Y17" s="1184"/>
      <c r="Z17" s="1184"/>
      <c r="AA17" s="1186"/>
    </row>
    <row r="18" spans="1:27" ht="11.25" customHeight="1">
      <c r="A18" s="1170"/>
      <c r="B18" s="1173"/>
      <c r="C18" s="1343" t="s">
        <v>4253</v>
      </c>
      <c r="D18" s="1179" t="s">
        <v>3507</v>
      </c>
      <c r="E18" s="1179"/>
      <c r="F18" s="1179"/>
      <c r="G18" s="1179"/>
      <c r="H18" s="1179"/>
      <c r="I18" s="1179"/>
      <c r="J18" s="1179"/>
      <c r="K18" s="1179"/>
      <c r="L18" s="1179"/>
      <c r="M18" s="1176"/>
      <c r="N18" s="1175"/>
      <c r="O18" s="1175"/>
      <c r="P18" s="1175"/>
      <c r="Q18" s="1175"/>
      <c r="R18" s="1175"/>
      <c r="S18" s="1175"/>
      <c r="T18" s="1175"/>
      <c r="U18" s="1175"/>
      <c r="V18" s="1175"/>
      <c r="W18" s="1175"/>
      <c r="X18" s="1175"/>
      <c r="Y18" s="1175"/>
      <c r="Z18" s="1175"/>
      <c r="AA18" s="1177"/>
    </row>
    <row r="19" spans="1:27" ht="11.25" customHeight="1">
      <c r="A19" s="1170"/>
      <c r="B19" s="1173"/>
      <c r="C19" s="1339" t="s">
        <v>4254</v>
      </c>
      <c r="D19" s="1181" t="s">
        <v>3508</v>
      </c>
      <c r="E19" s="1181"/>
      <c r="F19" s="1181"/>
      <c r="G19" s="1181"/>
      <c r="H19" s="1181"/>
      <c r="I19" s="1181"/>
      <c r="J19" s="1181"/>
      <c r="K19" s="1181"/>
      <c r="L19" s="1181"/>
      <c r="M19" s="1176"/>
      <c r="N19" s="1175"/>
      <c r="O19" s="1175"/>
      <c r="P19" s="1175"/>
      <c r="Q19" s="1175"/>
      <c r="R19" s="1175"/>
      <c r="S19" s="1175"/>
      <c r="T19" s="1175"/>
      <c r="U19" s="1175"/>
      <c r="V19" s="1175"/>
      <c r="W19" s="1175"/>
      <c r="X19" s="1175"/>
      <c r="Y19" s="1175"/>
      <c r="Z19" s="1175"/>
      <c r="AA19" s="1177"/>
    </row>
    <row r="20" spans="1:27" ht="7.5" customHeight="1">
      <c r="A20" s="1808"/>
      <c r="B20" s="1809"/>
      <c r="C20" s="1810"/>
      <c r="D20" s="1810"/>
      <c r="E20" s="1810"/>
      <c r="F20" s="1810"/>
      <c r="G20" s="1810"/>
      <c r="H20" s="1810"/>
      <c r="I20" s="1810"/>
      <c r="J20" s="1810"/>
      <c r="K20" s="1810"/>
      <c r="L20" s="1810"/>
      <c r="M20" s="1810"/>
      <c r="N20" s="1811"/>
      <c r="O20" s="1811"/>
      <c r="P20" s="1811"/>
      <c r="Q20" s="1811"/>
      <c r="R20" s="1811"/>
      <c r="S20" s="1811"/>
      <c r="T20" s="1811"/>
      <c r="U20" s="1811"/>
      <c r="V20" s="1811"/>
      <c r="W20" s="1811"/>
      <c r="X20" s="1811"/>
      <c r="Y20" s="1811"/>
      <c r="Z20" s="1811"/>
      <c r="AA20" s="1812"/>
    </row>
    <row r="21" spans="1:27" ht="11.25" customHeight="1">
      <c r="A21" s="663"/>
      <c r="B21" s="14"/>
      <c r="C21" s="395"/>
      <c r="D21" s="395"/>
      <c r="E21" s="395"/>
      <c r="F21" s="395"/>
      <c r="G21" s="395"/>
      <c r="H21" s="395"/>
      <c r="I21" s="395"/>
      <c r="J21" s="395"/>
      <c r="K21" s="395"/>
      <c r="L21" s="395"/>
      <c r="M21" s="395"/>
      <c r="O21" s="3"/>
      <c r="P21" s="3"/>
      <c r="Q21" s="3"/>
      <c r="R21" s="3"/>
      <c r="S21" s="3"/>
      <c r="T21" s="3"/>
      <c r="U21" s="3"/>
      <c r="V21" s="3"/>
      <c r="AA21" s="1172"/>
    </row>
    <row r="22" spans="1:27" ht="9.75" customHeight="1">
      <c r="A22" s="633"/>
      <c r="B22" s="68">
        <v>8.1999999999999993</v>
      </c>
      <c r="C22" s="68" t="s">
        <v>237</v>
      </c>
      <c r="D22" s="404"/>
      <c r="E22" s="404"/>
      <c r="F22" s="404"/>
      <c r="G22" s="404"/>
      <c r="H22" s="404"/>
      <c r="I22" s="404"/>
      <c r="J22" s="404"/>
      <c r="K22" s="404"/>
      <c r="L22" s="404"/>
      <c r="M22" s="397"/>
      <c r="N22" s="3818"/>
      <c r="O22" s="286"/>
      <c r="P22" s="286"/>
      <c r="Q22" s="286"/>
      <c r="R22" s="286"/>
      <c r="S22" s="286"/>
      <c r="T22" s="286"/>
      <c r="U22" s="286"/>
      <c r="V22" s="286"/>
      <c r="W22" s="286"/>
      <c r="X22" s="286"/>
      <c r="Y22" s="286"/>
      <c r="Z22" s="286"/>
      <c r="AA22" s="634"/>
    </row>
    <row r="23" spans="1:27" ht="9.75" customHeight="1">
      <c r="A23" s="633"/>
      <c r="B23" s="68"/>
      <c r="C23" s="25" t="s">
        <v>238</v>
      </c>
      <c r="D23" s="404"/>
      <c r="E23" s="404"/>
      <c r="F23" s="404"/>
      <c r="G23" s="404"/>
      <c r="H23" s="404"/>
      <c r="I23" s="404"/>
      <c r="J23" s="404"/>
      <c r="K23" s="404"/>
      <c r="L23" s="404"/>
      <c r="M23" s="397"/>
      <c r="N23" s="3818"/>
      <c r="O23" s="286"/>
      <c r="P23" s="286"/>
      <c r="Q23" s="286"/>
      <c r="R23" s="286"/>
      <c r="S23" s="286"/>
      <c r="T23" s="286"/>
      <c r="U23" s="286"/>
      <c r="V23" s="286"/>
      <c r="W23" s="286"/>
      <c r="X23" s="286"/>
      <c r="Y23" s="286"/>
      <c r="Z23" s="286"/>
      <c r="AA23" s="634"/>
    </row>
    <row r="24" spans="1:27" ht="7.5" customHeight="1">
      <c r="A24" s="633"/>
      <c r="B24" s="68"/>
      <c r="C24" s="25"/>
      <c r="D24" s="404"/>
      <c r="E24" s="404"/>
      <c r="F24" s="404"/>
      <c r="G24" s="404"/>
      <c r="H24" s="404"/>
      <c r="I24" s="404"/>
      <c r="J24" s="404"/>
      <c r="K24" s="404"/>
      <c r="L24" s="404"/>
      <c r="M24" s="397"/>
      <c r="N24" s="491"/>
      <c r="O24" s="403"/>
      <c r="P24" s="403"/>
      <c r="Q24" s="403"/>
      <c r="R24" s="403"/>
      <c r="S24" s="403"/>
      <c r="T24" s="403"/>
      <c r="U24" s="403"/>
      <c r="V24" s="403"/>
      <c r="W24" s="403"/>
      <c r="X24" s="403"/>
      <c r="Y24" s="403"/>
      <c r="Z24" s="403"/>
      <c r="AA24" s="634"/>
    </row>
    <row r="25" spans="1:27" ht="11.25" customHeight="1">
      <c r="A25" s="633"/>
      <c r="B25" s="68"/>
      <c r="C25" s="26" t="s">
        <v>239</v>
      </c>
      <c r="D25" s="83" t="s">
        <v>4309</v>
      </c>
      <c r="E25" s="404"/>
      <c r="F25" s="404"/>
      <c r="G25" s="404"/>
      <c r="H25" s="404"/>
      <c r="I25" s="404"/>
      <c r="J25" s="404"/>
      <c r="K25" s="404"/>
      <c r="L25" s="404"/>
      <c r="M25" s="397"/>
      <c r="N25" s="3818" t="s">
        <v>94</v>
      </c>
      <c r="O25" s="3819"/>
      <c r="P25" s="3820"/>
      <c r="Q25" s="3820"/>
      <c r="R25" s="3820"/>
      <c r="S25" s="3820"/>
      <c r="T25" s="3820"/>
      <c r="U25" s="3820"/>
      <c r="V25" s="3820"/>
      <c r="W25" s="3820"/>
      <c r="X25" s="3820"/>
      <c r="Y25" s="3820"/>
      <c r="Z25" s="3821"/>
      <c r="AA25" s="634"/>
    </row>
    <row r="26" spans="1:27" ht="11.25" customHeight="1">
      <c r="A26" s="633"/>
      <c r="B26" s="68"/>
      <c r="C26" s="31"/>
      <c r="D26" s="25" t="s">
        <v>3781</v>
      </c>
      <c r="E26" s="404"/>
      <c r="F26" s="404"/>
      <c r="G26" s="404"/>
      <c r="H26" s="404"/>
      <c r="I26" s="404"/>
      <c r="J26" s="404"/>
      <c r="K26" s="404"/>
      <c r="L26" s="404"/>
      <c r="M26" s="397"/>
      <c r="N26" s="3818"/>
      <c r="O26" s="3822"/>
      <c r="P26" s="3823"/>
      <c r="Q26" s="3823"/>
      <c r="R26" s="3823"/>
      <c r="S26" s="3823"/>
      <c r="T26" s="3823"/>
      <c r="U26" s="3823"/>
      <c r="V26" s="3823"/>
      <c r="W26" s="3823"/>
      <c r="X26" s="3823"/>
      <c r="Y26" s="3823"/>
      <c r="Z26" s="3824"/>
      <c r="AA26" s="634"/>
    </row>
    <row r="27" spans="1:27" ht="10.5" customHeight="1">
      <c r="A27" s="633"/>
      <c r="B27" s="496"/>
      <c r="C27" s="25"/>
      <c r="D27" s="25"/>
      <c r="E27" s="31"/>
      <c r="F27" s="31"/>
      <c r="G27" s="31"/>
      <c r="H27" s="23"/>
      <c r="I27" s="23"/>
      <c r="J27" s="23"/>
      <c r="K27" s="23"/>
      <c r="L27" s="23"/>
      <c r="M27" s="399"/>
      <c r="O27" s="3"/>
      <c r="P27" s="3"/>
      <c r="Q27" s="3"/>
      <c r="R27" s="3"/>
      <c r="S27" s="3"/>
      <c r="T27" s="3"/>
      <c r="U27" s="3"/>
      <c r="V27" s="3"/>
      <c r="AA27" s="634"/>
    </row>
    <row r="28" spans="1:27" ht="5.25" customHeight="1">
      <c r="A28" s="633"/>
      <c r="B28" s="496"/>
      <c r="C28" s="25"/>
      <c r="D28" s="25"/>
      <c r="E28" s="31"/>
      <c r="F28" s="31"/>
      <c r="G28" s="31"/>
      <c r="H28" s="23"/>
      <c r="I28" s="23"/>
      <c r="J28" s="23"/>
      <c r="K28" s="23"/>
      <c r="L28" s="23"/>
      <c r="M28" s="399"/>
      <c r="N28" s="23"/>
      <c r="O28" s="23"/>
      <c r="P28" s="23"/>
      <c r="Q28" s="23"/>
      <c r="R28" s="23"/>
      <c r="S28" s="23"/>
      <c r="T28" s="23"/>
      <c r="U28" s="23"/>
      <c r="V28" s="23"/>
      <c r="W28" s="23"/>
      <c r="X28" s="23"/>
      <c r="Y28" s="23"/>
      <c r="Z28" s="23"/>
      <c r="AA28" s="634"/>
    </row>
    <row r="29" spans="1:27" ht="11.25" customHeight="1">
      <c r="A29" s="633"/>
      <c r="B29" s="496"/>
      <c r="C29" s="26"/>
      <c r="D29" s="26" t="s">
        <v>3454</v>
      </c>
      <c r="E29" s="26" t="s">
        <v>4314</v>
      </c>
      <c r="F29" s="31"/>
      <c r="G29" s="31"/>
      <c r="H29" s="31"/>
      <c r="I29" s="23"/>
      <c r="J29" s="23"/>
      <c r="K29" s="23"/>
      <c r="L29" s="23"/>
      <c r="M29" s="399"/>
      <c r="N29" s="178"/>
      <c r="O29" s="286"/>
      <c r="P29" s="286"/>
      <c r="Q29" s="286"/>
      <c r="R29" s="286"/>
      <c r="S29" s="286"/>
      <c r="T29" s="178"/>
      <c r="U29" s="26"/>
      <c r="V29" s="3818" t="s">
        <v>99</v>
      </c>
      <c r="W29" s="3792"/>
      <c r="X29" s="3825"/>
      <c r="Y29" s="3826"/>
      <c r="Z29" s="3827"/>
      <c r="AA29" s="634"/>
    </row>
    <row r="30" spans="1:27" ht="11.25" customHeight="1">
      <c r="A30" s="633"/>
      <c r="B30" s="68"/>
      <c r="C30" s="68"/>
      <c r="D30" s="68"/>
      <c r="E30" s="22" t="s">
        <v>4313</v>
      </c>
      <c r="G30" s="22"/>
      <c r="H30" s="22"/>
      <c r="I30" s="22"/>
      <c r="J30" s="22"/>
      <c r="K30" s="22"/>
      <c r="L30" s="22"/>
      <c r="M30" s="400"/>
      <c r="N30" s="178"/>
      <c r="O30" s="286"/>
      <c r="P30" s="286"/>
      <c r="Q30" s="286"/>
      <c r="R30" s="286"/>
      <c r="S30" s="286"/>
      <c r="T30" s="26"/>
      <c r="U30" s="26"/>
      <c r="V30" s="3792"/>
      <c r="W30" s="3792"/>
      <c r="X30" s="3828"/>
      <c r="Y30" s="3829"/>
      <c r="Z30" s="3830"/>
      <c r="AA30" s="634"/>
    </row>
    <row r="31" spans="1:27" ht="10.5" customHeight="1">
      <c r="A31" s="633"/>
      <c r="B31" s="68"/>
      <c r="C31" s="68"/>
      <c r="D31" s="68"/>
      <c r="E31" s="24" t="s">
        <v>3460</v>
      </c>
      <c r="G31" s="22"/>
      <c r="H31" s="22"/>
      <c r="I31" s="22"/>
      <c r="J31" s="22"/>
      <c r="K31" s="22"/>
      <c r="L31" s="22"/>
      <c r="M31" s="400"/>
      <c r="N31" s="178"/>
      <c r="O31" s="286"/>
      <c r="P31" s="286"/>
      <c r="Q31" s="286"/>
      <c r="R31" s="286"/>
      <c r="S31" s="286"/>
      <c r="T31" s="26"/>
      <c r="U31" s="26"/>
      <c r="V31" s="493"/>
      <c r="W31" s="493"/>
      <c r="X31" s="403"/>
      <c r="Y31" s="403"/>
      <c r="Z31" s="403"/>
      <c r="AA31" s="634"/>
    </row>
    <row r="32" spans="1:27" ht="7.5" customHeight="1">
      <c r="A32" s="633"/>
      <c r="B32" s="496"/>
      <c r="C32" s="68"/>
      <c r="D32" s="69"/>
      <c r="F32" s="69"/>
      <c r="G32" s="68"/>
      <c r="H32" s="68"/>
      <c r="I32" s="68"/>
      <c r="J32" s="68"/>
      <c r="K32" s="68"/>
      <c r="L32" s="68"/>
      <c r="M32" s="396"/>
      <c r="O32" s="3"/>
      <c r="P32" s="3"/>
      <c r="Q32" s="3"/>
      <c r="R32" s="3"/>
      <c r="S32" s="3"/>
      <c r="T32" s="3"/>
      <c r="U32" s="3"/>
      <c r="V32" s="3"/>
      <c r="AA32" s="634"/>
    </row>
    <row r="33" spans="1:27" ht="11.25" customHeight="1">
      <c r="A33" s="633"/>
      <c r="B33" s="68"/>
      <c r="C33" s="26" t="s">
        <v>240</v>
      </c>
      <c r="D33" s="83" t="s">
        <v>4310</v>
      </c>
      <c r="E33" s="404"/>
      <c r="F33" s="404"/>
      <c r="G33" s="404"/>
      <c r="H33" s="404"/>
      <c r="I33" s="404"/>
      <c r="J33" s="404"/>
      <c r="K33" s="404"/>
      <c r="L33" s="404"/>
      <c r="M33" s="397"/>
      <c r="N33" s="3818" t="s">
        <v>100</v>
      </c>
      <c r="O33" s="3819"/>
      <c r="P33" s="3820"/>
      <c r="Q33" s="3820"/>
      <c r="R33" s="3820"/>
      <c r="S33" s="3820"/>
      <c r="T33" s="3820"/>
      <c r="U33" s="3820"/>
      <c r="V33" s="3820"/>
      <c r="W33" s="3820"/>
      <c r="X33" s="3820"/>
      <c r="Y33" s="3820"/>
      <c r="Z33" s="3821"/>
      <c r="AA33" s="634"/>
    </row>
    <row r="34" spans="1:27" ht="11.25" customHeight="1">
      <c r="A34" s="633"/>
      <c r="B34" s="68"/>
      <c r="C34" s="31"/>
      <c r="D34" s="83" t="s">
        <v>3780</v>
      </c>
      <c r="E34" s="404"/>
      <c r="F34" s="404"/>
      <c r="G34" s="404"/>
      <c r="H34" s="404"/>
      <c r="I34" s="404"/>
      <c r="J34" s="404"/>
      <c r="K34" s="404"/>
      <c r="L34" s="404"/>
      <c r="M34" s="397"/>
      <c r="N34" s="3818"/>
      <c r="O34" s="3822"/>
      <c r="P34" s="3823"/>
      <c r="Q34" s="3823"/>
      <c r="R34" s="3823"/>
      <c r="S34" s="3823"/>
      <c r="T34" s="3823"/>
      <c r="U34" s="3823"/>
      <c r="V34" s="3823"/>
      <c r="W34" s="3823"/>
      <c r="X34" s="3823"/>
      <c r="Y34" s="3823"/>
      <c r="Z34" s="3824"/>
      <c r="AA34" s="634"/>
    </row>
    <row r="35" spans="1:27" ht="11.25" customHeight="1">
      <c r="A35" s="633"/>
      <c r="B35" s="496"/>
      <c r="C35" s="25"/>
      <c r="D35" s="25" t="s">
        <v>3782</v>
      </c>
      <c r="E35" s="31"/>
      <c r="F35" s="31"/>
      <c r="G35" s="31"/>
      <c r="H35" s="23"/>
      <c r="I35" s="23"/>
      <c r="J35" s="23"/>
      <c r="K35" s="23"/>
      <c r="L35" s="23"/>
      <c r="M35" s="399"/>
      <c r="O35" s="3"/>
      <c r="P35" s="3"/>
      <c r="Q35" s="3"/>
      <c r="R35" s="3"/>
      <c r="S35" s="3"/>
      <c r="T35" s="3"/>
      <c r="U35" s="3"/>
      <c r="V35" s="3"/>
      <c r="AA35" s="634"/>
    </row>
    <row r="36" spans="1:27" ht="5.25" customHeight="1">
      <c r="A36" s="633"/>
      <c r="B36" s="496"/>
      <c r="C36" s="25"/>
      <c r="D36" s="25"/>
      <c r="E36" s="31"/>
      <c r="F36" s="31"/>
      <c r="G36" s="31"/>
      <c r="H36" s="23"/>
      <c r="I36" s="23"/>
      <c r="J36" s="23"/>
      <c r="K36" s="23"/>
      <c r="L36" s="23"/>
      <c r="M36" s="399"/>
      <c r="N36" s="23"/>
      <c r="O36" s="23"/>
      <c r="P36" s="23"/>
      <c r="Q36" s="23"/>
      <c r="R36" s="23"/>
      <c r="S36" s="23"/>
      <c r="T36" s="23"/>
      <c r="U36" s="23"/>
      <c r="V36" s="23"/>
      <c r="W36" s="23"/>
      <c r="X36" s="23"/>
      <c r="Y36" s="23"/>
      <c r="Z36" s="23"/>
      <c r="AA36" s="634"/>
    </row>
    <row r="37" spans="1:27" ht="11.25" customHeight="1">
      <c r="A37" s="633"/>
      <c r="B37" s="496"/>
      <c r="C37" s="26"/>
      <c r="D37" s="26" t="s">
        <v>3455</v>
      </c>
      <c r="E37" s="26" t="s">
        <v>4315</v>
      </c>
      <c r="F37" s="31"/>
      <c r="G37" s="31"/>
      <c r="H37" s="23"/>
      <c r="I37" s="23"/>
      <c r="J37" s="23"/>
      <c r="K37" s="23"/>
      <c r="L37" s="23"/>
      <c r="M37" s="399"/>
      <c r="N37" s="178"/>
      <c r="O37" s="286"/>
      <c r="P37" s="286"/>
      <c r="Q37" s="286"/>
      <c r="R37" s="286"/>
      <c r="S37" s="286"/>
      <c r="T37" s="178"/>
      <c r="U37" s="26"/>
      <c r="V37" s="3818" t="s">
        <v>102</v>
      </c>
      <c r="W37" s="3792"/>
      <c r="X37" s="3825"/>
      <c r="Y37" s="3826"/>
      <c r="Z37" s="3827"/>
      <c r="AA37" s="634"/>
    </row>
    <row r="38" spans="1:27" ht="11.25" customHeight="1">
      <c r="A38" s="633"/>
      <c r="B38" s="68"/>
      <c r="C38" s="68"/>
      <c r="D38" s="68"/>
      <c r="E38" s="22" t="s">
        <v>4316</v>
      </c>
      <c r="F38" s="22"/>
      <c r="G38" s="22"/>
      <c r="H38" s="22"/>
      <c r="I38" s="22"/>
      <c r="J38" s="22"/>
      <c r="K38" s="22"/>
      <c r="L38" s="22"/>
      <c r="M38" s="400"/>
      <c r="N38" s="178"/>
      <c r="O38" s="286"/>
      <c r="P38" s="286"/>
      <c r="Q38" s="286"/>
      <c r="R38" s="286"/>
      <c r="S38" s="286"/>
      <c r="T38" s="26"/>
      <c r="U38" s="26"/>
      <c r="V38" s="3792"/>
      <c r="W38" s="3792"/>
      <c r="X38" s="3828"/>
      <c r="Y38" s="3829"/>
      <c r="Z38" s="3830"/>
      <c r="AA38" s="634"/>
    </row>
    <row r="39" spans="1:27" ht="10.5" customHeight="1">
      <c r="A39" s="633"/>
      <c r="B39" s="68"/>
      <c r="C39" s="68"/>
      <c r="D39" s="68"/>
      <c r="E39" s="24" t="s">
        <v>864</v>
      </c>
      <c r="F39" s="22"/>
      <c r="G39" s="22"/>
      <c r="H39" s="22"/>
      <c r="I39" s="22"/>
      <c r="J39" s="22"/>
      <c r="K39" s="22"/>
      <c r="L39" s="22"/>
      <c r="M39" s="400"/>
      <c r="N39" s="178"/>
      <c r="O39" s="286"/>
      <c r="P39" s="286"/>
      <c r="Q39" s="286"/>
      <c r="R39" s="286"/>
      <c r="S39" s="286"/>
      <c r="T39" s="26"/>
      <c r="U39" s="26"/>
      <c r="V39" s="493"/>
      <c r="W39" s="493"/>
      <c r="X39" s="403"/>
      <c r="Y39" s="403"/>
      <c r="Z39" s="403"/>
      <c r="AA39" s="634"/>
    </row>
    <row r="40" spans="1:27" ht="10.5" customHeight="1">
      <c r="A40" s="633"/>
      <c r="B40" s="68"/>
      <c r="C40" s="68"/>
      <c r="D40" s="68"/>
      <c r="E40" s="24" t="s">
        <v>865</v>
      </c>
      <c r="F40" s="22"/>
      <c r="G40" s="22"/>
      <c r="H40" s="22"/>
      <c r="I40" s="22"/>
      <c r="J40" s="22"/>
      <c r="K40" s="22"/>
      <c r="L40" s="22"/>
      <c r="M40" s="400"/>
      <c r="N40" s="178"/>
      <c r="O40" s="286"/>
      <c r="P40" s="286"/>
      <c r="Q40" s="286"/>
      <c r="R40" s="286"/>
      <c r="S40" s="286"/>
      <c r="T40" s="26"/>
      <c r="U40" s="26"/>
      <c r="V40" s="493"/>
      <c r="W40" s="493"/>
      <c r="X40" s="403"/>
      <c r="Y40" s="403"/>
      <c r="Z40" s="403"/>
      <c r="AA40" s="634"/>
    </row>
    <row r="41" spans="1:27" ht="9.75" customHeight="1">
      <c r="A41" s="633"/>
      <c r="B41" s="496"/>
      <c r="C41" s="68"/>
      <c r="D41" s="69"/>
      <c r="F41" s="69"/>
      <c r="G41" s="68"/>
      <c r="H41" s="68"/>
      <c r="I41" s="68"/>
      <c r="J41" s="68"/>
      <c r="K41" s="68"/>
      <c r="L41" s="68"/>
      <c r="M41" s="396"/>
      <c r="O41" s="3"/>
      <c r="P41" s="3"/>
      <c r="Q41" s="3"/>
      <c r="R41" s="3"/>
      <c r="S41" s="3"/>
      <c r="T41" s="3"/>
      <c r="U41" s="3"/>
      <c r="V41" s="3"/>
      <c r="Y41" s="3869" t="s">
        <v>3492</v>
      </c>
      <c r="Z41" s="3870"/>
      <c r="AA41" s="634"/>
    </row>
    <row r="42" spans="1:27" ht="11.25" customHeight="1">
      <c r="A42" s="633"/>
      <c r="B42" s="68"/>
      <c r="C42" s="1902" t="s">
        <v>241</v>
      </c>
      <c r="D42" s="1900" t="s">
        <v>3457</v>
      </c>
      <c r="E42" s="397"/>
      <c r="F42" s="397"/>
      <c r="G42" s="397"/>
      <c r="H42" s="397"/>
      <c r="I42" s="397"/>
      <c r="J42" s="397"/>
      <c r="K42" s="397"/>
      <c r="L42" s="397"/>
      <c r="M42" s="397"/>
      <c r="N42" s="3859" t="s">
        <v>86</v>
      </c>
      <c r="O42" s="3872"/>
      <c r="P42" s="3873"/>
      <c r="Q42" s="3873"/>
      <c r="R42" s="3873"/>
      <c r="S42" s="3873"/>
      <c r="T42" s="3873"/>
      <c r="U42" s="3873"/>
      <c r="V42" s="3873"/>
      <c r="W42" s="3873"/>
      <c r="X42" s="3873"/>
      <c r="Y42" s="3873"/>
      <c r="Z42" s="3874"/>
      <c r="AA42" s="634"/>
    </row>
    <row r="43" spans="1:27" ht="11.25" customHeight="1">
      <c r="A43" s="633"/>
      <c r="B43" s="68"/>
      <c r="C43" s="1792"/>
      <c r="D43" s="1901" t="s">
        <v>3458</v>
      </c>
      <c r="E43" s="397"/>
      <c r="F43" s="397"/>
      <c r="G43" s="397"/>
      <c r="H43" s="397"/>
      <c r="I43" s="397"/>
      <c r="J43" s="397"/>
      <c r="K43" s="397"/>
      <c r="L43" s="397"/>
      <c r="M43" s="397"/>
      <c r="N43" s="3859"/>
      <c r="O43" s="3875"/>
      <c r="P43" s="3876"/>
      <c r="Q43" s="3876"/>
      <c r="R43" s="3876"/>
      <c r="S43" s="3876"/>
      <c r="T43" s="3876"/>
      <c r="U43" s="3876"/>
      <c r="V43" s="3876"/>
      <c r="W43" s="3876"/>
      <c r="X43" s="3876"/>
      <c r="Y43" s="3876"/>
      <c r="Z43" s="3877"/>
      <c r="AA43" s="634"/>
    </row>
    <row r="44" spans="1:27" ht="7.5" customHeight="1">
      <c r="A44" s="633"/>
      <c r="B44" s="68"/>
      <c r="C44" s="1792"/>
      <c r="D44" s="1901"/>
      <c r="E44" s="397"/>
      <c r="F44" s="397"/>
      <c r="G44" s="397"/>
      <c r="H44" s="397"/>
      <c r="I44" s="397"/>
      <c r="J44" s="397"/>
      <c r="K44" s="397"/>
      <c r="L44" s="397"/>
      <c r="M44" s="397"/>
      <c r="N44" s="1899"/>
      <c r="O44" s="1922"/>
      <c r="P44" s="1922"/>
      <c r="Q44" s="1922"/>
      <c r="R44" s="1922"/>
      <c r="S44" s="1922"/>
      <c r="T44" s="1922"/>
      <c r="U44" s="1922"/>
      <c r="V44" s="1922"/>
      <c r="W44" s="1922"/>
      <c r="X44" s="1922"/>
      <c r="Y44" s="1922"/>
      <c r="Z44" s="1922"/>
      <c r="AA44" s="1171"/>
    </row>
    <row r="45" spans="1:27" ht="7.5" customHeight="1">
      <c r="A45" s="633"/>
      <c r="B45" s="496"/>
      <c r="C45" s="398"/>
      <c r="D45" s="398"/>
      <c r="E45" s="1792"/>
      <c r="F45" s="1792"/>
      <c r="G45" s="1792"/>
      <c r="H45" s="399"/>
      <c r="I45" s="399"/>
      <c r="J45" s="399"/>
      <c r="K45" s="399"/>
      <c r="L45" s="399"/>
      <c r="M45" s="399"/>
      <c r="N45" s="23"/>
      <c r="O45" s="23"/>
      <c r="P45" s="23"/>
      <c r="Q45" s="23"/>
      <c r="R45" s="23"/>
      <c r="S45" s="23"/>
      <c r="T45" s="23"/>
      <c r="U45" s="23"/>
      <c r="V45" s="23"/>
      <c r="W45" s="23"/>
      <c r="X45" s="23"/>
      <c r="Y45" s="23"/>
      <c r="Z45" s="23"/>
      <c r="AA45" s="634"/>
    </row>
    <row r="46" spans="1:27" ht="11.25" customHeight="1">
      <c r="A46" s="633"/>
      <c r="B46" s="496"/>
      <c r="C46" s="1791"/>
      <c r="D46" s="1902" t="s">
        <v>3456</v>
      </c>
      <c r="E46" s="1902" t="s">
        <v>4311</v>
      </c>
      <c r="F46" s="1792"/>
      <c r="G46" s="1792"/>
      <c r="H46" s="399"/>
      <c r="I46" s="399"/>
      <c r="J46" s="399"/>
      <c r="K46" s="399"/>
      <c r="L46" s="399"/>
      <c r="M46" s="399"/>
      <c r="N46" s="178"/>
      <c r="O46" s="286"/>
      <c r="P46" s="286"/>
      <c r="Q46" s="286"/>
      <c r="R46" s="286"/>
      <c r="S46" s="286"/>
      <c r="T46" s="178"/>
      <c r="U46" s="26"/>
      <c r="V46" s="3859" t="s">
        <v>87</v>
      </c>
      <c r="W46" s="3860"/>
      <c r="X46" s="3861"/>
      <c r="Y46" s="3862"/>
      <c r="Z46" s="3863"/>
      <c r="AA46" s="634"/>
    </row>
    <row r="47" spans="1:27" ht="11.25" customHeight="1">
      <c r="A47" s="633"/>
      <c r="B47" s="68"/>
      <c r="C47" s="396"/>
      <c r="D47" s="396"/>
      <c r="E47" s="1903" t="s">
        <v>4312</v>
      </c>
      <c r="F47" s="400"/>
      <c r="G47" s="400"/>
      <c r="H47" s="400"/>
      <c r="I47" s="400"/>
      <c r="J47" s="400"/>
      <c r="K47" s="400"/>
      <c r="L47" s="400"/>
      <c r="M47" s="400"/>
      <c r="N47" s="178"/>
      <c r="O47" s="286"/>
      <c r="P47" s="286"/>
      <c r="Q47" s="286"/>
      <c r="R47" s="286"/>
      <c r="S47" s="286"/>
      <c r="T47" s="26"/>
      <c r="U47" s="26"/>
      <c r="V47" s="3860"/>
      <c r="W47" s="3860"/>
      <c r="X47" s="3864"/>
      <c r="Y47" s="3865"/>
      <c r="Z47" s="3866"/>
      <c r="AA47" s="634"/>
    </row>
    <row r="48" spans="1:27" ht="10.5" customHeight="1">
      <c r="A48" s="633"/>
      <c r="B48" s="68"/>
      <c r="C48" s="396"/>
      <c r="D48" s="396"/>
      <c r="E48" s="1904" t="s">
        <v>3459</v>
      </c>
      <c r="F48" s="400"/>
      <c r="G48" s="400"/>
      <c r="H48" s="400"/>
      <c r="I48" s="400"/>
      <c r="J48" s="400"/>
      <c r="K48" s="400"/>
      <c r="L48" s="400"/>
      <c r="M48" s="400"/>
      <c r="N48" s="178"/>
      <c r="O48" s="286"/>
      <c r="P48" s="286"/>
      <c r="Q48" s="286"/>
      <c r="R48" s="286"/>
      <c r="S48" s="286"/>
      <c r="T48" s="26"/>
      <c r="U48" s="26"/>
      <c r="V48" s="493"/>
      <c r="W48" s="493"/>
      <c r="X48" s="403"/>
      <c r="Y48" s="403"/>
      <c r="Z48" s="403"/>
      <c r="AA48" s="634"/>
    </row>
    <row r="49" spans="1:32" ht="10.5" customHeight="1">
      <c r="A49" s="635"/>
      <c r="B49" s="636"/>
      <c r="C49" s="637"/>
      <c r="D49" s="637"/>
      <c r="E49" s="637"/>
      <c r="F49" s="637"/>
      <c r="G49" s="637"/>
      <c r="H49" s="638"/>
      <c r="I49" s="638"/>
      <c r="J49" s="638"/>
      <c r="K49" s="638"/>
      <c r="L49" s="638"/>
      <c r="M49" s="638"/>
      <c r="N49" s="639"/>
      <c r="O49" s="639"/>
      <c r="P49" s="639"/>
      <c r="Q49" s="639"/>
      <c r="R49" s="639"/>
      <c r="S49" s="639"/>
      <c r="T49" s="639"/>
      <c r="U49" s="639"/>
      <c r="V49" s="639"/>
      <c r="W49" s="639"/>
      <c r="X49" s="639"/>
      <c r="Y49" s="639"/>
      <c r="Z49" s="639"/>
      <c r="AA49" s="640"/>
    </row>
    <row r="50" spans="1:32" ht="10.5" customHeight="1">
      <c r="A50" s="1795"/>
      <c r="B50" s="1796"/>
      <c r="C50" s="1797"/>
      <c r="D50" s="1797"/>
      <c r="E50" s="1797"/>
      <c r="F50" s="1797"/>
      <c r="G50" s="1797"/>
      <c r="H50" s="1798"/>
      <c r="I50" s="1798"/>
      <c r="J50" s="1798"/>
      <c r="K50" s="1798"/>
      <c r="L50" s="1798"/>
      <c r="M50" s="1798"/>
      <c r="N50" s="1799"/>
      <c r="O50" s="1799"/>
      <c r="P50" s="1799"/>
      <c r="Q50" s="1799"/>
      <c r="R50" s="1799"/>
      <c r="S50" s="1799"/>
      <c r="T50" s="1799"/>
      <c r="U50" s="1799"/>
      <c r="V50" s="1799"/>
      <c r="W50" s="1799"/>
      <c r="X50" s="1799"/>
      <c r="Y50" s="1799"/>
      <c r="Z50" s="1799"/>
      <c r="AA50" s="1800"/>
    </row>
    <row r="51" spans="1:32" ht="12" customHeight="1">
      <c r="A51" s="1430"/>
      <c r="B51" s="68">
        <v>8.3000000000000007</v>
      </c>
      <c r="C51" s="22" t="s">
        <v>242</v>
      </c>
      <c r="D51" s="1793"/>
      <c r="E51" s="402"/>
      <c r="F51" s="402"/>
      <c r="G51" s="402"/>
      <c r="H51" s="402"/>
      <c r="I51" s="402"/>
      <c r="J51" s="402"/>
      <c r="K51" s="402"/>
      <c r="L51" s="401"/>
      <c r="M51" s="401"/>
      <c r="N51" s="83"/>
      <c r="O51" s="83"/>
      <c r="P51" s="83"/>
      <c r="Q51" s="83"/>
      <c r="R51" s="83"/>
      <c r="S51" s="83"/>
      <c r="T51" s="83"/>
      <c r="U51" s="83"/>
      <c r="V51" s="83"/>
      <c r="W51" s="1794"/>
      <c r="X51" s="1794"/>
      <c r="Y51" s="3793" t="s">
        <v>236</v>
      </c>
      <c r="Z51" s="3794"/>
      <c r="AA51" s="1790"/>
    </row>
    <row r="52" spans="1:32" ht="12" customHeight="1">
      <c r="A52" s="633"/>
      <c r="B52" s="34"/>
      <c r="C52" s="93" t="s">
        <v>243</v>
      </c>
      <c r="D52" s="402"/>
      <c r="E52" s="402"/>
      <c r="F52" s="402"/>
      <c r="G52" s="402"/>
      <c r="H52" s="402"/>
      <c r="I52" s="402"/>
      <c r="J52" s="402"/>
      <c r="K52" s="402"/>
      <c r="L52" s="401"/>
      <c r="M52" s="401"/>
      <c r="N52" s="3818" t="s">
        <v>103</v>
      </c>
      <c r="O52" s="3871"/>
      <c r="P52" s="3787"/>
      <c r="Q52" s="3787"/>
      <c r="R52" s="3787"/>
      <c r="S52" s="3787"/>
      <c r="T52" s="3787"/>
      <c r="U52" s="3787"/>
      <c r="V52" s="3787"/>
      <c r="W52" s="3787"/>
      <c r="X52" s="3787"/>
      <c r="Y52" s="3787"/>
      <c r="Z52" s="3788"/>
      <c r="AA52" s="634"/>
    </row>
    <row r="53" spans="1:32" s="89" customFormat="1" ht="12" customHeight="1">
      <c r="A53" s="641"/>
      <c r="B53" s="93"/>
      <c r="C53" s="25" t="s">
        <v>983</v>
      </c>
      <c r="D53" s="25"/>
      <c r="E53" s="25"/>
      <c r="F53" s="25"/>
      <c r="G53" s="25"/>
      <c r="H53" s="25"/>
      <c r="I53" s="25"/>
      <c r="J53" s="25"/>
      <c r="K53" s="25"/>
      <c r="L53" s="25"/>
      <c r="M53" s="25"/>
      <c r="N53" s="3792"/>
      <c r="O53" s="3789"/>
      <c r="P53" s="3790"/>
      <c r="Q53" s="3790"/>
      <c r="R53" s="3790"/>
      <c r="S53" s="3790"/>
      <c r="T53" s="3790"/>
      <c r="U53" s="3790"/>
      <c r="V53" s="3790"/>
      <c r="W53" s="3790"/>
      <c r="X53" s="3790"/>
      <c r="Y53" s="3790"/>
      <c r="Z53" s="3791"/>
      <c r="AA53" s="642"/>
      <c r="AB53" s="97"/>
      <c r="AC53" s="97"/>
      <c r="AD53" s="97"/>
      <c r="AE53" s="97"/>
      <c r="AF53" s="97"/>
    </row>
    <row r="54" spans="1:32" s="89" customFormat="1" ht="12" customHeight="1">
      <c r="A54" s="641"/>
      <c r="B54" s="93"/>
      <c r="C54" s="3807" t="s">
        <v>244</v>
      </c>
      <c r="D54" s="3807"/>
      <c r="E54" s="3807"/>
      <c r="F54" s="3807"/>
      <c r="G54" s="3807"/>
      <c r="H54" s="492"/>
      <c r="I54" s="492"/>
      <c r="J54" s="492"/>
      <c r="K54" s="492"/>
      <c r="L54" s="492"/>
      <c r="M54" s="492"/>
      <c r="N54" s="84"/>
      <c r="O54" s="84"/>
      <c r="P54" s="84"/>
      <c r="Q54" s="84"/>
      <c r="R54" s="84"/>
      <c r="S54" s="84"/>
      <c r="T54" s="84"/>
      <c r="U54" s="84"/>
      <c r="V54" s="84"/>
      <c r="W54" s="84"/>
      <c r="X54" s="84"/>
      <c r="Y54" s="84"/>
      <c r="Z54" s="84"/>
      <c r="AA54" s="642"/>
      <c r="AB54" s="97"/>
      <c r="AC54" s="97"/>
      <c r="AD54" s="97"/>
      <c r="AE54" s="97"/>
      <c r="AF54" s="97"/>
    </row>
    <row r="55" spans="1:32" ht="11.25" customHeight="1">
      <c r="A55" s="635"/>
      <c r="B55" s="643"/>
      <c r="C55" s="644"/>
      <c r="D55" s="644"/>
      <c r="E55" s="637"/>
      <c r="F55" s="637"/>
      <c r="G55" s="637"/>
      <c r="H55" s="638"/>
      <c r="I55" s="638"/>
      <c r="J55" s="638"/>
      <c r="K55" s="638"/>
      <c r="L55" s="638"/>
      <c r="M55" s="638"/>
      <c r="N55" s="639"/>
      <c r="O55" s="639"/>
      <c r="P55" s="639"/>
      <c r="Q55" s="639"/>
      <c r="R55" s="639"/>
      <c r="S55" s="639"/>
      <c r="T55" s="639"/>
      <c r="U55" s="639"/>
      <c r="V55" s="639"/>
      <c r="W55" s="639"/>
      <c r="X55" s="639"/>
      <c r="Y55" s="639"/>
      <c r="Z55" s="639"/>
      <c r="AA55" s="640"/>
    </row>
    <row r="56" spans="1:32" ht="12" customHeight="1">
      <c r="A56" s="1430"/>
      <c r="B56" s="1802"/>
      <c r="C56" s="1803"/>
      <c r="D56" s="1803"/>
      <c r="E56" s="1797"/>
      <c r="F56" s="1797"/>
      <c r="G56" s="1797"/>
      <c r="H56" s="1798"/>
      <c r="I56" s="1798"/>
      <c r="J56" s="1798"/>
      <c r="K56" s="1798"/>
      <c r="L56" s="1798"/>
      <c r="M56" s="1798"/>
      <c r="N56" s="1799"/>
      <c r="O56" s="1799"/>
      <c r="P56" s="1799"/>
      <c r="Q56" s="1799"/>
      <c r="R56" s="1799"/>
      <c r="S56" s="1799"/>
      <c r="T56" s="1799"/>
      <c r="U56" s="1799"/>
      <c r="V56" s="1799"/>
      <c r="W56" s="1799"/>
      <c r="X56" s="1799"/>
      <c r="Y56" s="1799"/>
      <c r="Z56" s="1799"/>
      <c r="AA56" s="1800"/>
    </row>
    <row r="57" spans="1:32" ht="12" customHeight="1">
      <c r="A57" s="633"/>
      <c r="B57" s="68">
        <v>8.4</v>
      </c>
      <c r="C57" s="22" t="s">
        <v>819</v>
      </c>
      <c r="D57" s="1793"/>
      <c r="E57" s="402"/>
      <c r="F57" s="402"/>
      <c r="G57" s="402"/>
      <c r="H57" s="402"/>
      <c r="I57" s="402"/>
      <c r="J57" s="402"/>
      <c r="K57" s="402"/>
      <c r="L57" s="401"/>
      <c r="M57" s="401"/>
      <c r="N57" s="83"/>
      <c r="O57" s="83"/>
      <c r="P57" s="83"/>
      <c r="Q57" s="83"/>
      <c r="R57" s="83"/>
      <c r="S57" s="83"/>
      <c r="T57" s="83"/>
      <c r="U57" s="83"/>
      <c r="V57" s="83"/>
      <c r="W57" s="1794"/>
      <c r="X57" s="1794"/>
      <c r="Y57" s="1794"/>
      <c r="Z57" s="1794"/>
      <c r="AA57" s="1790"/>
    </row>
    <row r="58" spans="1:32" ht="12" customHeight="1">
      <c r="A58" s="633"/>
      <c r="B58" s="34"/>
      <c r="C58" s="93" t="s">
        <v>245</v>
      </c>
      <c r="D58" s="402"/>
      <c r="E58" s="402"/>
      <c r="F58" s="402"/>
      <c r="G58" s="402"/>
      <c r="H58" s="402"/>
      <c r="I58" s="402"/>
      <c r="J58" s="402"/>
      <c r="K58" s="402"/>
      <c r="L58" s="401"/>
      <c r="M58" s="401"/>
      <c r="N58" s="3814" t="s">
        <v>106</v>
      </c>
      <c r="O58" s="3831"/>
      <c r="P58" s="3832"/>
      <c r="Q58" s="3832"/>
      <c r="R58" s="3832"/>
      <c r="S58" s="3832"/>
      <c r="T58" s="3832"/>
      <c r="U58" s="3832"/>
      <c r="V58" s="3832"/>
      <c r="W58" s="3832"/>
      <c r="X58" s="3832"/>
      <c r="Y58" s="3832"/>
      <c r="Z58" s="3833"/>
      <c r="AA58" s="634"/>
    </row>
    <row r="59" spans="1:32" s="89" customFormat="1" ht="12" customHeight="1">
      <c r="A59" s="641"/>
      <c r="B59" s="93"/>
      <c r="C59" s="25" t="s">
        <v>820</v>
      </c>
      <c r="D59" s="215"/>
      <c r="E59" s="215"/>
      <c r="F59" s="215"/>
      <c r="G59" s="215"/>
      <c r="H59" s="215"/>
      <c r="I59" s="215"/>
      <c r="J59" s="215"/>
      <c r="K59" s="215"/>
      <c r="L59" s="215"/>
      <c r="M59" s="215"/>
      <c r="N59" s="3815"/>
      <c r="O59" s="3834"/>
      <c r="P59" s="3835"/>
      <c r="Q59" s="3835"/>
      <c r="R59" s="3835"/>
      <c r="S59" s="3835"/>
      <c r="T59" s="3835"/>
      <c r="U59" s="3835"/>
      <c r="V59" s="3835"/>
      <c r="W59" s="3835"/>
      <c r="X59" s="3835"/>
      <c r="Y59" s="3835"/>
      <c r="Z59" s="3836"/>
      <c r="AA59" s="642"/>
      <c r="AB59" s="97"/>
      <c r="AC59" s="97"/>
      <c r="AD59" s="97"/>
      <c r="AE59" s="97"/>
      <c r="AF59" s="97"/>
    </row>
    <row r="60" spans="1:32" s="89" customFormat="1" ht="12" customHeight="1">
      <c r="A60" s="641"/>
      <c r="B60" s="93"/>
      <c r="C60" s="27" t="s">
        <v>801</v>
      </c>
      <c r="D60" s="27"/>
      <c r="E60" s="27"/>
      <c r="F60" s="27"/>
      <c r="G60" s="27"/>
      <c r="H60" s="492"/>
      <c r="I60" s="492"/>
      <c r="J60" s="492"/>
      <c r="K60" s="492"/>
      <c r="L60" s="492"/>
      <c r="M60" s="492"/>
      <c r="N60" s="84"/>
      <c r="O60" s="84"/>
      <c r="P60" s="84"/>
      <c r="Q60" s="84"/>
      <c r="R60" s="84"/>
      <c r="S60" s="84"/>
      <c r="T60" s="84"/>
      <c r="U60" s="84"/>
      <c r="V60" s="84"/>
      <c r="W60" s="84"/>
      <c r="X60" s="84"/>
      <c r="Y60" s="84"/>
      <c r="Z60" s="84"/>
      <c r="AA60" s="642"/>
      <c r="AB60" s="97"/>
      <c r="AC60" s="97"/>
      <c r="AD60" s="97"/>
      <c r="AE60" s="97"/>
      <c r="AF60" s="97"/>
    </row>
    <row r="61" spans="1:32" s="89" customFormat="1" ht="6.75" customHeight="1">
      <c r="A61" s="641"/>
      <c r="B61" s="93"/>
      <c r="C61" s="3838"/>
      <c r="D61" s="3838"/>
      <c r="E61" s="3838"/>
      <c r="F61" s="3838"/>
      <c r="G61" s="3838"/>
      <c r="H61" s="3838"/>
      <c r="I61" s="3838"/>
      <c r="J61" s="3838"/>
      <c r="K61" s="3838"/>
      <c r="L61" s="3838"/>
      <c r="M61" s="492"/>
      <c r="N61" s="84"/>
      <c r="O61" s="84"/>
      <c r="P61" s="84"/>
      <c r="Q61" s="84"/>
      <c r="R61" s="84"/>
      <c r="S61" s="84"/>
      <c r="T61" s="84"/>
      <c r="U61" s="84"/>
      <c r="V61" s="84"/>
      <c r="W61" s="84"/>
      <c r="X61" s="84"/>
      <c r="Y61" s="84"/>
      <c r="Z61" s="84"/>
      <c r="AA61" s="642"/>
      <c r="AB61" s="97"/>
      <c r="AC61" s="97"/>
      <c r="AD61" s="97"/>
      <c r="AE61" s="97"/>
      <c r="AF61" s="97"/>
    </row>
    <row r="62" spans="1:32" s="89" customFormat="1" ht="6.75" customHeight="1">
      <c r="A62" s="641"/>
      <c r="B62" s="93"/>
      <c r="C62" s="3839"/>
      <c r="D62" s="3839"/>
      <c r="E62" s="3839"/>
      <c r="F62" s="3839"/>
      <c r="G62" s="3839"/>
      <c r="H62" s="3839"/>
      <c r="I62" s="3839"/>
      <c r="J62" s="3839"/>
      <c r="K62" s="3839"/>
      <c r="L62" s="3839"/>
      <c r="M62" s="492"/>
      <c r="N62" s="84"/>
      <c r="O62" s="84"/>
      <c r="P62" s="84"/>
      <c r="Q62" s="84"/>
      <c r="R62" s="84"/>
      <c r="S62" s="84"/>
      <c r="T62" s="84"/>
      <c r="U62" s="84"/>
      <c r="V62" s="84"/>
      <c r="W62" s="84"/>
      <c r="X62" s="84"/>
      <c r="Y62" s="84"/>
      <c r="Z62" s="84"/>
      <c r="AA62" s="642"/>
      <c r="AB62" s="97"/>
      <c r="AC62" s="97"/>
      <c r="AD62" s="97"/>
      <c r="AE62" s="97"/>
      <c r="AF62" s="97"/>
    </row>
    <row r="63" spans="1:32" ht="11.25" customHeight="1">
      <c r="A63" s="635"/>
      <c r="B63" s="643"/>
      <c r="C63" s="644"/>
      <c r="D63" s="644"/>
      <c r="E63" s="637"/>
      <c r="F63" s="637"/>
      <c r="G63" s="637"/>
      <c r="H63" s="638"/>
      <c r="I63" s="638"/>
      <c r="J63" s="638"/>
      <c r="K63" s="638"/>
      <c r="L63" s="638"/>
      <c r="M63" s="638"/>
      <c r="N63" s="639"/>
      <c r="O63" s="639"/>
      <c r="P63" s="639"/>
      <c r="Q63" s="639"/>
      <c r="R63" s="639"/>
      <c r="S63" s="639"/>
      <c r="T63" s="639"/>
      <c r="U63" s="639"/>
      <c r="V63" s="639"/>
      <c r="W63" s="639"/>
      <c r="X63" s="639"/>
      <c r="Y63" s="639"/>
      <c r="Z63" s="639"/>
      <c r="AA63" s="640"/>
    </row>
    <row r="64" spans="1:32" ht="11.25" customHeight="1">
      <c r="A64" s="1795"/>
      <c r="B64" s="1802"/>
      <c r="C64" s="1803"/>
      <c r="D64" s="1803"/>
      <c r="E64" s="1797"/>
      <c r="F64" s="1797"/>
      <c r="G64" s="1797"/>
      <c r="H64" s="1798"/>
      <c r="I64" s="1798"/>
      <c r="J64" s="1798"/>
      <c r="K64" s="1798"/>
      <c r="L64" s="1798"/>
      <c r="M64" s="1798"/>
      <c r="N64" s="1799"/>
      <c r="O64" s="1799"/>
      <c r="P64" s="1799"/>
      <c r="Q64" s="1799"/>
      <c r="R64" s="1799"/>
      <c r="S64" s="1799"/>
      <c r="T64" s="1799"/>
      <c r="U64" s="1799"/>
      <c r="V64" s="1799"/>
      <c r="W64" s="1799"/>
      <c r="X64" s="1799"/>
      <c r="Y64" s="1799"/>
      <c r="Z64" s="1799"/>
      <c r="AA64" s="1800"/>
    </row>
    <row r="65" spans="1:32" ht="11.25" customHeight="1">
      <c r="A65" s="1430"/>
      <c r="B65" s="68">
        <v>8.5</v>
      </c>
      <c r="C65" s="22" t="s">
        <v>802</v>
      </c>
      <c r="D65" s="1793"/>
      <c r="E65" s="402"/>
      <c r="F65" s="402"/>
      <c r="G65" s="402"/>
      <c r="H65" s="402"/>
      <c r="I65" s="402"/>
      <c r="J65" s="402"/>
      <c r="K65" s="402"/>
      <c r="L65" s="401"/>
      <c r="M65" s="401"/>
      <c r="N65" s="83"/>
      <c r="O65" s="83"/>
      <c r="P65" s="83"/>
      <c r="Q65" s="83"/>
      <c r="R65" s="83"/>
      <c r="S65" s="83"/>
      <c r="T65" s="83"/>
      <c r="U65" s="83"/>
      <c r="V65" s="83"/>
      <c r="W65" s="1794"/>
      <c r="X65" s="1794"/>
      <c r="Y65" s="1794"/>
      <c r="Z65" s="1794"/>
      <c r="AA65" s="1790"/>
    </row>
    <row r="66" spans="1:32" ht="11.25" customHeight="1">
      <c r="A66" s="633"/>
      <c r="B66" s="34"/>
      <c r="C66" s="93" t="s">
        <v>245</v>
      </c>
      <c r="D66" s="402"/>
      <c r="E66" s="402"/>
      <c r="F66" s="402"/>
      <c r="G66" s="402"/>
      <c r="H66" s="402"/>
      <c r="I66" s="402"/>
      <c r="J66" s="402"/>
      <c r="K66" s="402"/>
      <c r="L66" s="401"/>
      <c r="M66" s="401"/>
      <c r="N66" s="3814" t="s">
        <v>107</v>
      </c>
      <c r="O66" s="3831"/>
      <c r="P66" s="3832"/>
      <c r="Q66" s="3832"/>
      <c r="R66" s="3832"/>
      <c r="S66" s="3832"/>
      <c r="T66" s="3832"/>
      <c r="U66" s="3832"/>
      <c r="V66" s="3832"/>
      <c r="W66" s="3832"/>
      <c r="X66" s="3832"/>
      <c r="Y66" s="3832"/>
      <c r="Z66" s="3833"/>
      <c r="AA66" s="634"/>
    </row>
    <row r="67" spans="1:32" s="89" customFormat="1" ht="11.25" customHeight="1">
      <c r="A67" s="641"/>
      <c r="B67" s="93"/>
      <c r="C67" s="25" t="s">
        <v>4255</v>
      </c>
      <c r="D67" s="25"/>
      <c r="E67" s="25"/>
      <c r="F67" s="25"/>
      <c r="G67" s="25"/>
      <c r="H67" s="25"/>
      <c r="I67" s="25"/>
      <c r="J67" s="25"/>
      <c r="K67" s="25"/>
      <c r="L67" s="25"/>
      <c r="M67" s="25"/>
      <c r="N67" s="3815"/>
      <c r="O67" s="3834"/>
      <c r="P67" s="3835"/>
      <c r="Q67" s="3835"/>
      <c r="R67" s="3835"/>
      <c r="S67" s="3835"/>
      <c r="T67" s="3835"/>
      <c r="U67" s="3835"/>
      <c r="V67" s="3835"/>
      <c r="W67" s="3835"/>
      <c r="X67" s="3835"/>
      <c r="Y67" s="3835"/>
      <c r="Z67" s="3836"/>
      <c r="AA67" s="642"/>
      <c r="AB67" s="97"/>
      <c r="AC67" s="97"/>
      <c r="AD67" s="97"/>
      <c r="AE67" s="97"/>
      <c r="AF67" s="97"/>
    </row>
    <row r="68" spans="1:32" s="89" customFormat="1" ht="11.25" customHeight="1">
      <c r="A68" s="641"/>
      <c r="B68" s="93"/>
      <c r="C68" s="27" t="s">
        <v>801</v>
      </c>
      <c r="D68" s="27"/>
      <c r="E68" s="27"/>
      <c r="F68" s="27"/>
      <c r="G68" s="27"/>
      <c r="H68" s="492"/>
      <c r="I68" s="492"/>
      <c r="J68" s="492"/>
      <c r="K68" s="492"/>
      <c r="L68" s="492"/>
      <c r="M68" s="492"/>
      <c r="N68" s="84"/>
      <c r="O68" s="84"/>
      <c r="P68" s="84"/>
      <c r="Q68" s="84"/>
      <c r="R68" s="84"/>
      <c r="S68" s="84"/>
      <c r="T68" s="84"/>
      <c r="U68" s="84"/>
      <c r="V68" s="84"/>
      <c r="W68" s="84"/>
      <c r="X68" s="84"/>
      <c r="Y68" s="84"/>
      <c r="Z68" s="84"/>
      <c r="AA68" s="642"/>
      <c r="AB68" s="97"/>
      <c r="AC68" s="97"/>
      <c r="AD68" s="97"/>
      <c r="AE68" s="97"/>
      <c r="AF68" s="97"/>
    </row>
    <row r="69" spans="1:32" s="89" customFormat="1" ht="6.75" customHeight="1">
      <c r="A69" s="641"/>
      <c r="B69" s="93"/>
      <c r="C69" s="3799"/>
      <c r="D69" s="3799"/>
      <c r="E69" s="3799"/>
      <c r="F69" s="3799"/>
      <c r="G69" s="3799"/>
      <c r="H69" s="3799"/>
      <c r="I69" s="3799"/>
      <c r="J69" s="3799"/>
      <c r="K69" s="3799"/>
      <c r="L69" s="3799"/>
      <c r="M69" s="492"/>
      <c r="N69" s="84"/>
      <c r="O69" s="84"/>
      <c r="P69" s="84"/>
      <c r="Q69" s="84"/>
      <c r="R69" s="84"/>
      <c r="S69" s="84"/>
      <c r="T69" s="84"/>
      <c r="U69" s="84"/>
      <c r="V69" s="84"/>
      <c r="W69" s="84"/>
      <c r="X69" s="84"/>
      <c r="Y69" s="84"/>
      <c r="Z69" s="84"/>
      <c r="AA69" s="642"/>
      <c r="AB69" s="97"/>
      <c r="AC69" s="97"/>
      <c r="AD69" s="97"/>
      <c r="AE69" s="97"/>
      <c r="AF69" s="97"/>
    </row>
    <row r="70" spans="1:32" s="89" customFormat="1" ht="6.75" customHeight="1">
      <c r="A70" s="641"/>
      <c r="B70" s="93"/>
      <c r="C70" s="3800"/>
      <c r="D70" s="3800"/>
      <c r="E70" s="3800"/>
      <c r="F70" s="3800"/>
      <c r="G70" s="3800"/>
      <c r="H70" s="3800"/>
      <c r="I70" s="3800"/>
      <c r="J70" s="3800"/>
      <c r="K70" s="3800"/>
      <c r="L70" s="3800"/>
      <c r="M70" s="492"/>
      <c r="N70" s="84"/>
      <c r="O70" s="84"/>
      <c r="P70" s="84"/>
      <c r="Q70" s="84"/>
      <c r="R70" s="84"/>
      <c r="S70" s="84"/>
      <c r="T70" s="84"/>
      <c r="U70" s="84"/>
      <c r="V70" s="84"/>
      <c r="W70" s="84"/>
      <c r="X70" s="84"/>
      <c r="Y70" s="84"/>
      <c r="Z70" s="84"/>
      <c r="AA70" s="642"/>
      <c r="AB70" s="97"/>
      <c r="AC70" s="97"/>
      <c r="AD70" s="97"/>
      <c r="AE70" s="97"/>
      <c r="AF70" s="97"/>
    </row>
    <row r="71" spans="1:32" ht="11.25" customHeight="1">
      <c r="A71" s="635"/>
      <c r="B71" s="643"/>
      <c r="C71" s="644"/>
      <c r="D71" s="644"/>
      <c r="E71" s="637"/>
      <c r="F71" s="637"/>
      <c r="G71" s="637"/>
      <c r="H71" s="638"/>
      <c r="I71" s="638"/>
      <c r="J71" s="638"/>
      <c r="K71" s="638"/>
      <c r="L71" s="638"/>
      <c r="M71" s="638"/>
      <c r="N71" s="639"/>
      <c r="O71" s="639"/>
      <c r="P71" s="639"/>
      <c r="Q71" s="639"/>
      <c r="R71" s="639"/>
      <c r="S71" s="639"/>
      <c r="T71" s="639"/>
      <c r="U71" s="639"/>
      <c r="V71" s="639"/>
      <c r="W71" s="639"/>
      <c r="X71" s="639"/>
      <c r="Y71" s="639"/>
      <c r="Z71" s="639"/>
      <c r="AA71" s="640"/>
    </row>
    <row r="72" spans="1:32" ht="11.25" customHeight="1">
      <c r="A72" s="1430"/>
      <c r="B72" s="1801"/>
      <c r="C72" s="398"/>
      <c r="D72" s="398"/>
      <c r="E72" s="1792"/>
      <c r="F72" s="1792"/>
      <c r="G72" s="1792"/>
      <c r="H72" s="399"/>
      <c r="I72" s="399"/>
      <c r="J72" s="399"/>
      <c r="K72" s="399"/>
      <c r="L72" s="399"/>
      <c r="M72" s="399"/>
      <c r="N72" s="23"/>
      <c r="O72" s="23"/>
      <c r="P72" s="23"/>
      <c r="Q72" s="23"/>
      <c r="R72" s="23"/>
      <c r="S72" s="23"/>
      <c r="T72" s="23"/>
      <c r="U72" s="23"/>
      <c r="V72" s="23"/>
      <c r="W72" s="23"/>
      <c r="X72" s="23"/>
      <c r="Y72" s="23"/>
      <c r="Z72" s="23"/>
      <c r="AA72" s="1790"/>
    </row>
    <row r="73" spans="1:32" ht="11.25" customHeight="1">
      <c r="A73" s="633"/>
      <c r="B73" s="68">
        <v>8.6</v>
      </c>
      <c r="C73" s="22" t="s">
        <v>586</v>
      </c>
      <c r="D73" s="26"/>
      <c r="E73" s="31"/>
      <c r="F73" s="31"/>
      <c r="G73" s="31"/>
      <c r="H73" s="23"/>
      <c r="I73" s="23"/>
      <c r="J73" s="23"/>
      <c r="K73" s="23"/>
      <c r="L73" s="23"/>
      <c r="M73" s="23"/>
      <c r="N73" s="83"/>
      <c r="O73" s="83"/>
      <c r="P73" s="83"/>
      <c r="Q73" s="83"/>
      <c r="R73" s="83"/>
      <c r="S73" s="83"/>
      <c r="T73" s="83"/>
      <c r="U73" s="83"/>
      <c r="V73" s="83"/>
      <c r="W73" s="3837"/>
      <c r="X73" s="3837"/>
      <c r="Y73" s="3837"/>
      <c r="Z73" s="3837"/>
      <c r="AA73" s="634"/>
    </row>
    <row r="74" spans="1:32" ht="9" customHeight="1">
      <c r="A74" s="633"/>
      <c r="B74" s="34"/>
      <c r="C74" s="26" t="s">
        <v>967</v>
      </c>
      <c r="D74" s="26"/>
      <c r="E74" s="31"/>
      <c r="F74" s="94"/>
      <c r="G74" s="94"/>
      <c r="H74" s="94"/>
      <c r="I74" s="94"/>
      <c r="J74" s="94"/>
      <c r="K74" s="94"/>
      <c r="L74" s="94"/>
      <c r="N74" s="23"/>
      <c r="O74" s="23"/>
      <c r="P74" s="23"/>
      <c r="Q74" s="23"/>
      <c r="R74" s="23"/>
      <c r="S74" s="23"/>
      <c r="T74" s="23"/>
      <c r="U74" s="23"/>
      <c r="V74" s="23"/>
      <c r="W74" s="3837"/>
      <c r="X74" s="3837"/>
      <c r="Y74" s="3837"/>
      <c r="Z74" s="3837"/>
      <c r="AA74" s="634"/>
    </row>
    <row r="75" spans="1:32" ht="11.25" customHeight="1">
      <c r="A75" s="633"/>
      <c r="B75" s="34"/>
      <c r="C75" s="25" t="s">
        <v>587</v>
      </c>
      <c r="D75" s="25"/>
      <c r="E75" s="31"/>
      <c r="F75" s="31"/>
      <c r="G75" s="31"/>
      <c r="H75" s="23"/>
      <c r="I75" s="23"/>
      <c r="J75" s="23"/>
      <c r="K75" s="23"/>
      <c r="L75" s="23"/>
      <c r="M75" s="23"/>
      <c r="N75" s="3814" t="s">
        <v>279</v>
      </c>
      <c r="O75" s="3808"/>
      <c r="P75" s="3809"/>
      <c r="Q75" s="3809"/>
      <c r="R75" s="3809"/>
      <c r="S75" s="3809"/>
      <c r="T75" s="3809"/>
      <c r="U75" s="3809"/>
      <c r="V75" s="3809"/>
      <c r="W75" s="3809"/>
      <c r="X75" s="3809"/>
      <c r="Y75" s="3809"/>
      <c r="Z75" s="3810"/>
      <c r="AA75" s="634"/>
    </row>
    <row r="76" spans="1:32" ht="9.75" customHeight="1">
      <c r="A76" s="633"/>
      <c r="B76" s="34"/>
      <c r="C76" s="25" t="s">
        <v>968</v>
      </c>
      <c r="D76" s="24"/>
      <c r="E76" s="31"/>
      <c r="F76" s="94"/>
      <c r="G76" s="94"/>
      <c r="H76" s="94"/>
      <c r="I76" s="94"/>
      <c r="J76" s="94"/>
      <c r="K76" s="94"/>
      <c r="L76" s="94"/>
      <c r="N76" s="3815"/>
      <c r="O76" s="3811"/>
      <c r="P76" s="3812"/>
      <c r="Q76" s="3812"/>
      <c r="R76" s="3812"/>
      <c r="S76" s="3812"/>
      <c r="T76" s="3812"/>
      <c r="U76" s="3812"/>
      <c r="V76" s="3812"/>
      <c r="W76" s="3812"/>
      <c r="X76" s="3812"/>
      <c r="Y76" s="3812"/>
      <c r="Z76" s="3813"/>
      <c r="AA76" s="634"/>
    </row>
    <row r="77" spans="1:32" ht="10.5" customHeight="1">
      <c r="A77" s="635"/>
      <c r="B77" s="645"/>
      <c r="C77" s="646"/>
      <c r="D77" s="646"/>
      <c r="E77" s="646"/>
      <c r="F77" s="646"/>
      <c r="G77" s="646"/>
      <c r="H77" s="639"/>
      <c r="I77" s="639"/>
      <c r="J77" s="639"/>
      <c r="K77" s="639"/>
      <c r="L77" s="639"/>
      <c r="M77" s="639"/>
      <c r="N77" s="639"/>
      <c r="O77" s="639"/>
      <c r="P77" s="639"/>
      <c r="Q77" s="639"/>
      <c r="R77" s="639"/>
      <c r="S77" s="639"/>
      <c r="T77" s="639"/>
      <c r="U77" s="639"/>
      <c r="V77" s="639"/>
      <c r="W77" s="639"/>
      <c r="X77" s="639"/>
      <c r="Y77" s="639"/>
      <c r="Z77" s="639"/>
      <c r="AA77" s="640"/>
    </row>
    <row r="78" spans="1:32" ht="10.5" customHeight="1">
      <c r="A78" s="633"/>
      <c r="B78" s="496"/>
      <c r="C78" s="494"/>
      <c r="D78" s="24"/>
      <c r="F78" s="24"/>
      <c r="G78" s="23"/>
      <c r="H78" s="23"/>
      <c r="I78" s="23"/>
      <c r="J78" s="23"/>
      <c r="K78" s="23"/>
      <c r="L78" s="23"/>
      <c r="M78" s="23"/>
      <c r="N78" s="493"/>
      <c r="O78" s="499"/>
      <c r="P78" s="499"/>
      <c r="Q78" s="499"/>
      <c r="R78" s="499"/>
      <c r="S78" s="499"/>
      <c r="T78" s="499"/>
      <c r="U78" s="499"/>
      <c r="V78" s="499"/>
      <c r="W78" s="499"/>
      <c r="X78" s="499"/>
      <c r="Y78" s="499"/>
      <c r="Z78" s="499"/>
      <c r="AA78" s="634"/>
    </row>
    <row r="79" spans="1:32" ht="10.5" customHeight="1">
      <c r="A79" s="633"/>
      <c r="B79" s="68">
        <v>8.6999999999999993</v>
      </c>
      <c r="C79" s="22" t="s">
        <v>246</v>
      </c>
      <c r="D79" s="24"/>
      <c r="E79" s="23"/>
      <c r="F79" s="23"/>
      <c r="G79" s="23"/>
      <c r="H79" s="23"/>
      <c r="I79" s="23"/>
      <c r="J79" s="23"/>
      <c r="K79" s="23"/>
      <c r="L79" s="23"/>
      <c r="M79" s="23"/>
      <c r="N79" s="3797">
        <v>11</v>
      </c>
      <c r="O79" s="3801"/>
      <c r="P79" s="3802"/>
      <c r="Q79" s="3802"/>
      <c r="R79" s="3802"/>
      <c r="S79" s="3802"/>
      <c r="T79" s="3802"/>
      <c r="U79" s="3802"/>
      <c r="V79" s="3802"/>
      <c r="W79" s="3802"/>
      <c r="X79" s="3802"/>
      <c r="Y79" s="3802"/>
      <c r="Z79" s="3803"/>
      <c r="AA79" s="634"/>
    </row>
    <row r="80" spans="1:32" ht="10.5" customHeight="1">
      <c r="A80" s="1430"/>
      <c r="B80" s="32"/>
      <c r="C80" s="24" t="s">
        <v>248</v>
      </c>
      <c r="D80" s="24"/>
      <c r="E80" s="23"/>
      <c r="F80" s="23"/>
      <c r="G80" s="23"/>
      <c r="H80" s="23"/>
      <c r="I80" s="23"/>
      <c r="J80" s="23"/>
      <c r="K80" s="23"/>
      <c r="L80" s="23"/>
      <c r="M80" s="23"/>
      <c r="N80" s="3797"/>
      <c r="O80" s="3804"/>
      <c r="P80" s="3805"/>
      <c r="Q80" s="3805"/>
      <c r="R80" s="3805"/>
      <c r="S80" s="3805"/>
      <c r="T80" s="3805"/>
      <c r="U80" s="3805"/>
      <c r="V80" s="3805"/>
      <c r="W80" s="3805"/>
      <c r="X80" s="3805"/>
      <c r="Y80" s="3805"/>
      <c r="Z80" s="3806"/>
      <c r="AA80" s="1171"/>
    </row>
    <row r="81" spans="1:38" ht="11.25" customHeight="1">
      <c r="A81" s="23"/>
      <c r="B81" s="32"/>
      <c r="C81" s="24"/>
      <c r="D81" s="24"/>
      <c r="E81" s="23"/>
      <c r="F81" s="23"/>
      <c r="G81" s="23"/>
      <c r="H81" s="23"/>
      <c r="I81" s="23"/>
      <c r="J81" s="23"/>
      <c r="K81" s="23"/>
      <c r="L81" s="23"/>
      <c r="M81" s="23"/>
      <c r="N81" s="493"/>
      <c r="O81" s="499"/>
      <c r="P81" s="499"/>
      <c r="Q81" s="499"/>
      <c r="R81" s="499"/>
      <c r="S81" s="499"/>
      <c r="T81" s="499"/>
      <c r="U81" s="499"/>
      <c r="V81" s="499"/>
      <c r="W81" s="499"/>
      <c r="X81" s="499"/>
      <c r="Y81" s="499"/>
      <c r="Z81" s="499"/>
      <c r="AA81" s="23"/>
    </row>
    <row r="82" spans="1:38" ht="17.45" customHeight="1" thickBot="1">
      <c r="A82" s="1430"/>
      <c r="B82" s="32"/>
      <c r="C82" s="24"/>
      <c r="D82" s="24"/>
      <c r="E82" s="23"/>
      <c r="F82" s="23"/>
      <c r="G82" s="23"/>
      <c r="H82" s="23"/>
      <c r="I82" s="23"/>
      <c r="J82" s="23"/>
      <c r="K82" s="23"/>
      <c r="L82" s="23"/>
      <c r="M82" s="23"/>
      <c r="N82" s="493"/>
      <c r="O82" s="499"/>
      <c r="P82" s="499"/>
      <c r="Q82" s="499"/>
      <c r="R82" s="499"/>
      <c r="S82" s="499"/>
      <c r="T82" s="499"/>
      <c r="U82" s="499"/>
      <c r="V82" s="499"/>
      <c r="W82" s="499"/>
      <c r="X82" s="499"/>
      <c r="Y82" s="499"/>
      <c r="Z82" s="499"/>
      <c r="AA82" s="1790"/>
    </row>
    <row r="83" spans="1:38" ht="9.75" customHeight="1">
      <c r="A83" s="657"/>
      <c r="B83" s="658"/>
      <c r="C83" s="659"/>
      <c r="D83" s="660"/>
      <c r="E83" s="622"/>
      <c r="F83" s="660"/>
      <c r="G83" s="657"/>
      <c r="H83" s="657"/>
      <c r="I83" s="657"/>
      <c r="J83" s="657"/>
      <c r="K83" s="657"/>
      <c r="L83" s="657"/>
      <c r="M83" s="657"/>
      <c r="N83" s="661"/>
      <c r="O83" s="662"/>
      <c r="P83" s="662"/>
      <c r="Q83" s="662"/>
      <c r="R83" s="662"/>
      <c r="S83" s="662"/>
      <c r="T83" s="662"/>
      <c r="U83" s="662"/>
      <c r="V83" s="662"/>
      <c r="W83" s="662"/>
      <c r="X83" s="662"/>
      <c r="Y83" s="662"/>
      <c r="Z83" s="662"/>
      <c r="AA83" s="657"/>
    </row>
    <row r="84" spans="1:38" ht="9.75" customHeight="1">
      <c r="A84" s="3796">
        <v>16</v>
      </c>
      <c r="B84" s="3796"/>
      <c r="C84" s="3796"/>
      <c r="D84" s="3796"/>
      <c r="E84" s="3796"/>
      <c r="F84" s="3796"/>
      <c r="G84" s="3796"/>
      <c r="H84" s="3796"/>
      <c r="I84" s="3796"/>
      <c r="J84" s="3796"/>
      <c r="K84" s="3796"/>
      <c r="L84" s="3796"/>
      <c r="M84" s="3796"/>
      <c r="N84" s="3796"/>
      <c r="O84" s="3796"/>
      <c r="P84" s="3796"/>
      <c r="Q84" s="3796"/>
      <c r="R84" s="3796"/>
      <c r="S84" s="3796"/>
      <c r="T84" s="3796"/>
      <c r="U84" s="3796"/>
      <c r="V84" s="3796"/>
      <c r="W84" s="3796"/>
      <c r="X84" s="3796"/>
      <c r="Y84" s="3796"/>
      <c r="Z84" s="3796"/>
      <c r="AA84" s="3796"/>
    </row>
    <row r="85" spans="1:38" ht="9.75" customHeight="1" thickBot="1">
      <c r="A85" s="494"/>
      <c r="B85" s="494"/>
      <c r="C85" s="494"/>
      <c r="D85" s="494"/>
      <c r="E85" s="494"/>
      <c r="F85" s="494"/>
      <c r="G85" s="494"/>
      <c r="H85" s="494"/>
      <c r="I85" s="494"/>
      <c r="J85" s="494"/>
      <c r="K85" s="494"/>
      <c r="L85" s="494"/>
      <c r="M85" s="494"/>
      <c r="N85" s="494"/>
      <c r="O85" s="494"/>
      <c r="P85" s="494"/>
      <c r="Q85" s="494"/>
      <c r="R85" s="494"/>
      <c r="S85" s="494"/>
      <c r="T85" s="494"/>
      <c r="U85" s="494"/>
      <c r="V85" s="494"/>
      <c r="W85" s="494"/>
      <c r="X85" s="494"/>
      <c r="Y85" s="494"/>
      <c r="Z85" s="494"/>
      <c r="AA85" s="494"/>
    </row>
    <row r="86" spans="1:38" ht="11.25" customHeight="1">
      <c r="A86" s="621"/>
      <c r="B86" s="835"/>
      <c r="C86" s="835"/>
      <c r="D86" s="1828"/>
      <c r="E86" s="1571"/>
      <c r="F86" s="1571"/>
      <c r="G86" s="835"/>
      <c r="H86" s="835"/>
      <c r="I86" s="835"/>
      <c r="J86" s="835"/>
      <c r="K86" s="835"/>
      <c r="L86" s="835"/>
      <c r="M86" s="835"/>
      <c r="N86" s="835"/>
      <c r="O86" s="1829"/>
      <c r="P86" s="1829"/>
      <c r="Q86" s="3879"/>
      <c r="R86" s="3879"/>
      <c r="S86" s="3879"/>
      <c r="T86" s="2019"/>
      <c r="U86" s="3878"/>
      <c r="V86" s="3878"/>
      <c r="W86" s="3878"/>
      <c r="X86" s="2190"/>
      <c r="Y86" s="2969"/>
      <c r="Z86" s="2969"/>
      <c r="AA86" s="626"/>
    </row>
    <row r="87" spans="1:38" ht="13.15" customHeight="1">
      <c r="A87" s="1511"/>
      <c r="B87" s="1"/>
      <c r="C87" s="1"/>
      <c r="D87" s="1"/>
      <c r="E87" s="1"/>
      <c r="F87" s="21"/>
      <c r="G87" s="90" t="s">
        <v>234</v>
      </c>
      <c r="H87" s="90"/>
      <c r="I87" s="90"/>
      <c r="J87" s="90"/>
      <c r="K87" s="90"/>
      <c r="L87" s="90"/>
      <c r="M87" s="90"/>
      <c r="N87" s="38"/>
      <c r="O87" s="38"/>
      <c r="P87" s="38"/>
      <c r="Q87" s="38"/>
      <c r="R87" s="38"/>
      <c r="S87" s="38"/>
      <c r="T87" s="38"/>
      <c r="U87" s="38"/>
      <c r="V87" s="38"/>
      <c r="W87" s="38"/>
      <c r="X87" s="38"/>
      <c r="Y87" s="38"/>
      <c r="Z87" s="38"/>
      <c r="AA87" s="1831"/>
    </row>
    <row r="88" spans="1:38" ht="14.25" customHeight="1">
      <c r="A88" s="1442"/>
      <c r="B88" s="17"/>
      <c r="C88" s="17"/>
      <c r="D88" s="17"/>
      <c r="E88" s="1447" t="s">
        <v>1398</v>
      </c>
      <c r="F88" s="91"/>
      <c r="G88" s="92"/>
      <c r="H88" s="92"/>
      <c r="I88" s="92"/>
      <c r="J88" s="92"/>
      <c r="K88" s="92"/>
      <c r="L88" s="95"/>
      <c r="M88" s="52"/>
      <c r="N88" s="39"/>
      <c r="O88" s="39"/>
      <c r="P88" s="39"/>
      <c r="Q88" s="39"/>
      <c r="R88" s="39"/>
      <c r="S88" s="39"/>
      <c r="T88" s="39"/>
      <c r="U88" s="39"/>
      <c r="V88" s="39"/>
      <c r="W88" s="39"/>
      <c r="X88" s="39"/>
      <c r="Y88" s="39"/>
      <c r="Z88" s="39"/>
      <c r="AA88" s="1832"/>
      <c r="AB88" s="59"/>
      <c r="AC88" s="59"/>
      <c r="AD88" s="59"/>
      <c r="AE88" s="59"/>
      <c r="AF88" s="59"/>
      <c r="AG88" s="7"/>
      <c r="AH88" s="7"/>
      <c r="AI88" s="7"/>
      <c r="AJ88" s="7"/>
      <c r="AK88" s="7"/>
      <c r="AL88" s="7"/>
    </row>
    <row r="89" spans="1:38" s="4" customFormat="1" ht="14.25">
      <c r="A89" s="1833"/>
      <c r="B89" s="64"/>
      <c r="C89" s="64"/>
      <c r="D89" s="64"/>
      <c r="E89" s="1834" t="s">
        <v>3513</v>
      </c>
      <c r="F89" s="64"/>
      <c r="G89" s="31"/>
      <c r="H89" s="31"/>
      <c r="I89" s="31"/>
      <c r="J89" s="25"/>
      <c r="K89" s="31"/>
      <c r="L89" s="31"/>
      <c r="M89" s="31"/>
      <c r="N89" s="31"/>
      <c r="O89" s="31"/>
      <c r="P89" s="31"/>
      <c r="Q89" s="31"/>
      <c r="R89" s="31"/>
      <c r="AA89" s="1835"/>
      <c r="AB89" s="96"/>
      <c r="AC89" s="96"/>
      <c r="AD89" s="96"/>
      <c r="AE89" s="96"/>
      <c r="AF89" s="96"/>
    </row>
    <row r="90" spans="1:38" ht="5.25" customHeight="1">
      <c r="A90" s="1430"/>
      <c r="B90" s="496"/>
      <c r="C90" s="494"/>
      <c r="D90" s="24"/>
      <c r="F90" s="24"/>
      <c r="G90" s="23"/>
      <c r="H90" s="23"/>
      <c r="I90" s="23"/>
      <c r="J90" s="23"/>
      <c r="K90" s="23"/>
      <c r="L90" s="23"/>
      <c r="M90" s="23"/>
      <c r="N90" s="493"/>
      <c r="O90" s="499"/>
      <c r="P90" s="499"/>
      <c r="Q90" s="499"/>
      <c r="R90" s="499"/>
      <c r="S90" s="499"/>
      <c r="T90" s="499"/>
      <c r="U90" s="499"/>
      <c r="V90" s="499"/>
      <c r="W90" s="499"/>
      <c r="X90" s="499"/>
      <c r="Y90" s="499"/>
      <c r="Z90" s="499"/>
      <c r="AA90" s="1790"/>
    </row>
    <row r="91" spans="1:38" ht="12" customHeight="1">
      <c r="A91" s="1430"/>
      <c r="B91" s="496"/>
      <c r="C91" s="494"/>
      <c r="D91" s="24"/>
      <c r="F91" s="24"/>
      <c r="G91" s="23"/>
      <c r="H91" s="23"/>
      <c r="I91" s="23"/>
      <c r="J91" s="23"/>
      <c r="K91" s="23"/>
      <c r="L91" s="23"/>
      <c r="M91" s="23"/>
      <c r="N91" s="493"/>
      <c r="O91" s="499"/>
      <c r="P91" s="499"/>
      <c r="Q91" s="499"/>
      <c r="R91" s="499"/>
      <c r="S91" s="499"/>
      <c r="T91" s="499"/>
      <c r="U91" s="499"/>
      <c r="V91" s="499"/>
      <c r="W91" s="499"/>
      <c r="X91" s="499"/>
      <c r="Y91" s="499"/>
      <c r="Z91" s="499"/>
      <c r="AA91" s="1790"/>
    </row>
    <row r="92" spans="1:38" ht="11.25" customHeight="1">
      <c r="A92" s="633"/>
      <c r="B92" s="68">
        <v>8.8000000000000007</v>
      </c>
      <c r="C92" s="22" t="s">
        <v>249</v>
      </c>
      <c r="D92" s="26"/>
      <c r="E92" s="31"/>
      <c r="F92" s="31"/>
      <c r="G92" s="31"/>
      <c r="H92" s="23"/>
      <c r="I92" s="23"/>
      <c r="J92" s="23"/>
      <c r="K92" s="23"/>
      <c r="L92" s="23"/>
      <c r="M92" s="23"/>
      <c r="N92" s="23"/>
      <c r="O92" s="23"/>
      <c r="P92" s="23"/>
      <c r="Q92" s="23"/>
      <c r="R92" s="23"/>
      <c r="S92" s="23"/>
      <c r="T92" s="23" t="s">
        <v>3783</v>
      </c>
      <c r="U92" s="23"/>
      <c r="V92" s="23"/>
      <c r="W92" s="23"/>
      <c r="X92" s="23"/>
      <c r="Y92" s="23"/>
      <c r="Z92" s="23"/>
      <c r="AA92" s="634"/>
    </row>
    <row r="93" spans="1:38" ht="9.75" customHeight="1">
      <c r="A93" s="633"/>
      <c r="B93" s="496"/>
      <c r="C93" s="25" t="s">
        <v>250</v>
      </c>
      <c r="D93" s="25"/>
      <c r="E93" s="31"/>
      <c r="F93" s="31"/>
      <c r="G93" s="31"/>
      <c r="H93" s="23"/>
      <c r="I93" s="23"/>
      <c r="J93" s="23"/>
      <c r="K93" s="23"/>
      <c r="L93" s="23"/>
      <c r="M93" s="23"/>
      <c r="N93" s="23"/>
      <c r="O93" s="23"/>
      <c r="P93" s="23"/>
      <c r="Q93" s="23"/>
      <c r="R93" s="23"/>
      <c r="S93" s="23"/>
      <c r="T93" s="23"/>
      <c r="U93" s="22" t="s">
        <v>84</v>
      </c>
      <c r="V93" s="23"/>
      <c r="W93" s="23"/>
      <c r="X93" s="23"/>
      <c r="Y93" s="3880" t="s">
        <v>3784</v>
      </c>
      <c r="Z93" s="3880"/>
      <c r="AA93" s="634"/>
    </row>
    <row r="94" spans="1:38" ht="3" customHeight="1">
      <c r="A94" s="633"/>
      <c r="B94" s="496"/>
      <c r="C94" s="25"/>
      <c r="D94" s="25"/>
      <c r="E94" s="31"/>
      <c r="F94" s="31"/>
      <c r="G94" s="31"/>
      <c r="H94" s="23"/>
      <c r="I94" s="23"/>
      <c r="J94" s="23"/>
      <c r="K94" s="23"/>
      <c r="L94" s="23"/>
      <c r="M94" s="23"/>
      <c r="N94" s="23"/>
      <c r="O94" s="23"/>
      <c r="P94" s="23"/>
      <c r="Q94" s="23"/>
      <c r="R94" s="23"/>
      <c r="S94" s="23"/>
      <c r="T94" s="23"/>
      <c r="U94" s="23"/>
      <c r="V94" s="23"/>
      <c r="W94" s="23"/>
      <c r="X94" s="23"/>
      <c r="Y94" s="23"/>
      <c r="Z94" s="23"/>
      <c r="AA94" s="634"/>
    </row>
    <row r="95" spans="1:38" ht="11.25" customHeight="1">
      <c r="A95" s="633"/>
      <c r="B95" s="34"/>
      <c r="C95" s="494" t="s">
        <v>59</v>
      </c>
      <c r="D95" s="68" t="s">
        <v>251</v>
      </c>
      <c r="F95" s="22"/>
      <c r="G95" s="23"/>
      <c r="H95" s="23"/>
      <c r="I95" s="23"/>
      <c r="J95" s="23"/>
      <c r="K95" s="23"/>
      <c r="L95" s="23"/>
      <c r="M95" s="23"/>
      <c r="N95" s="3815">
        <v>12</v>
      </c>
      <c r="O95" s="3808"/>
      <c r="P95" s="3809"/>
      <c r="Q95" s="3809"/>
      <c r="R95" s="3809"/>
      <c r="S95" s="3809"/>
      <c r="T95" s="3809"/>
      <c r="U95" s="3809"/>
      <c r="V95" s="3809"/>
      <c r="W95" s="3809"/>
      <c r="X95" s="3809"/>
      <c r="Y95" s="3809"/>
      <c r="Z95" s="3810"/>
      <c r="AA95" s="634"/>
    </row>
    <row r="96" spans="1:38" ht="11.25" customHeight="1">
      <c r="A96" s="633"/>
      <c r="B96" s="34"/>
      <c r="C96" s="28"/>
      <c r="D96" s="24" t="s">
        <v>252</v>
      </c>
      <c r="F96" s="24"/>
      <c r="G96" s="23"/>
      <c r="H96" s="23"/>
      <c r="I96" s="24"/>
      <c r="J96" s="23"/>
      <c r="K96" s="23"/>
      <c r="L96" s="23"/>
      <c r="M96" s="23"/>
      <c r="N96" s="3815"/>
      <c r="O96" s="3811"/>
      <c r="P96" s="3812"/>
      <c r="Q96" s="3812"/>
      <c r="R96" s="3812"/>
      <c r="S96" s="3812"/>
      <c r="T96" s="3812"/>
      <c r="U96" s="3812"/>
      <c r="V96" s="3812"/>
      <c r="W96" s="3812"/>
      <c r="X96" s="3812"/>
      <c r="Y96" s="3812"/>
      <c r="Z96" s="3813"/>
      <c r="AA96" s="634"/>
    </row>
    <row r="97" spans="1:27" ht="5.25" customHeight="1">
      <c r="A97" s="633"/>
      <c r="B97" s="34"/>
      <c r="C97" s="500"/>
      <c r="D97" s="500"/>
      <c r="E97" s="25"/>
      <c r="F97" s="25"/>
      <c r="G97" s="23"/>
      <c r="H97" s="23"/>
      <c r="I97" s="23"/>
      <c r="J97" s="23"/>
      <c r="K97" s="23"/>
      <c r="L97" s="23"/>
      <c r="M97" s="23"/>
      <c r="N97" s="23"/>
      <c r="O97" s="23"/>
      <c r="P97" s="23"/>
      <c r="Q97" s="23"/>
      <c r="R97" s="23"/>
      <c r="S97" s="23"/>
      <c r="T97" s="23"/>
      <c r="U97" s="23"/>
      <c r="V97" s="23"/>
      <c r="W97" s="23"/>
      <c r="X97" s="23"/>
      <c r="Y97" s="23"/>
      <c r="Z97" s="23"/>
      <c r="AA97" s="634"/>
    </row>
    <row r="98" spans="1:27" ht="11.25" customHeight="1">
      <c r="A98" s="633"/>
      <c r="B98" s="496"/>
      <c r="C98" s="494" t="s">
        <v>62</v>
      </c>
      <c r="D98" s="22" t="s">
        <v>484</v>
      </c>
      <c r="F98" s="22"/>
      <c r="G98" s="23"/>
      <c r="H98" s="23"/>
      <c r="I98" s="23"/>
      <c r="J98" s="23"/>
      <c r="K98" s="23"/>
      <c r="L98" s="23"/>
      <c r="M98" s="23"/>
      <c r="N98" s="3815">
        <v>34</v>
      </c>
      <c r="O98" s="3808"/>
      <c r="P98" s="3809"/>
      <c r="Q98" s="3809"/>
      <c r="R98" s="3809"/>
      <c r="S98" s="3809"/>
      <c r="T98" s="3809"/>
      <c r="U98" s="3809"/>
      <c r="V98" s="3809"/>
      <c r="W98" s="3809"/>
      <c r="X98" s="3809"/>
      <c r="Y98" s="3809"/>
      <c r="Z98" s="3810"/>
      <c r="AA98" s="634"/>
    </row>
    <row r="99" spans="1:27" ht="11.25" customHeight="1">
      <c r="A99" s="633"/>
      <c r="B99" s="496"/>
      <c r="C99" s="28"/>
      <c r="D99" s="24" t="s">
        <v>485</v>
      </c>
      <c r="F99" s="24"/>
      <c r="G99" s="23"/>
      <c r="H99" s="23"/>
      <c r="I99" s="23"/>
      <c r="J99" s="23"/>
      <c r="K99" s="23"/>
      <c r="L99" s="23"/>
      <c r="M99" s="23"/>
      <c r="N99" s="3815"/>
      <c r="O99" s="3811"/>
      <c r="P99" s="3812"/>
      <c r="Q99" s="3812"/>
      <c r="R99" s="3812"/>
      <c r="S99" s="3812"/>
      <c r="T99" s="3812"/>
      <c r="U99" s="3812"/>
      <c r="V99" s="3812"/>
      <c r="W99" s="3812"/>
      <c r="X99" s="3812"/>
      <c r="Y99" s="3812"/>
      <c r="Z99" s="3813"/>
      <c r="AA99" s="634"/>
    </row>
    <row r="100" spans="1:27" ht="5.25" customHeight="1">
      <c r="A100" s="633"/>
      <c r="B100" s="496"/>
      <c r="C100" s="494"/>
      <c r="D100" s="24"/>
      <c r="F100" s="24"/>
      <c r="G100" s="23"/>
      <c r="H100" s="23"/>
      <c r="I100" s="23"/>
      <c r="J100" s="23"/>
      <c r="K100" s="23"/>
      <c r="L100" s="23"/>
      <c r="M100" s="23"/>
      <c r="N100" s="493"/>
      <c r="O100" s="499"/>
      <c r="P100" s="499"/>
      <c r="Q100" s="499"/>
      <c r="R100" s="499"/>
      <c r="S100" s="499"/>
      <c r="T100" s="499"/>
      <c r="U100" s="499"/>
      <c r="V100" s="499"/>
      <c r="W100" s="499"/>
      <c r="X100" s="499"/>
      <c r="Y100" s="499"/>
      <c r="Z100" s="499"/>
      <c r="AA100" s="634"/>
    </row>
    <row r="101" spans="1:27" ht="11.25" customHeight="1">
      <c r="A101" s="633"/>
      <c r="B101" s="496"/>
      <c r="C101" s="494" t="s">
        <v>72</v>
      </c>
      <c r="D101" s="22" t="s">
        <v>482</v>
      </c>
      <c r="F101" s="22"/>
      <c r="G101" s="23"/>
      <c r="H101" s="23"/>
      <c r="I101" s="23"/>
      <c r="J101" s="23"/>
      <c r="K101" s="23"/>
      <c r="L101" s="23"/>
      <c r="M101" s="23"/>
      <c r="N101" s="3815">
        <v>35</v>
      </c>
      <c r="O101" s="3808"/>
      <c r="P101" s="3809"/>
      <c r="Q101" s="3809"/>
      <c r="R101" s="3809"/>
      <c r="S101" s="3809"/>
      <c r="T101" s="3809"/>
      <c r="U101" s="3809"/>
      <c r="V101" s="3809"/>
      <c r="W101" s="3809"/>
      <c r="X101" s="3809"/>
      <c r="Y101" s="3809"/>
      <c r="Z101" s="3810"/>
      <c r="AA101" s="634"/>
    </row>
    <row r="102" spans="1:27" ht="11.25" customHeight="1">
      <c r="A102" s="633"/>
      <c r="B102" s="496"/>
      <c r="C102" s="28"/>
      <c r="D102" s="24" t="s">
        <v>483</v>
      </c>
      <c r="F102" s="24"/>
      <c r="G102" s="23"/>
      <c r="H102" s="23"/>
      <c r="I102" s="23"/>
      <c r="J102" s="23"/>
      <c r="K102" s="23"/>
      <c r="L102" s="23"/>
      <c r="M102" s="23"/>
      <c r="N102" s="3815"/>
      <c r="O102" s="3811"/>
      <c r="P102" s="3812"/>
      <c r="Q102" s="3812"/>
      <c r="R102" s="3812"/>
      <c r="S102" s="3812"/>
      <c r="T102" s="3812"/>
      <c r="U102" s="3812"/>
      <c r="V102" s="3812"/>
      <c r="W102" s="3812"/>
      <c r="X102" s="3812"/>
      <c r="Y102" s="3812"/>
      <c r="Z102" s="3813"/>
      <c r="AA102" s="634"/>
    </row>
    <row r="103" spans="1:27" ht="5.25" customHeight="1">
      <c r="A103" s="633"/>
      <c r="B103" s="496"/>
      <c r="C103" s="494"/>
      <c r="D103" s="24"/>
      <c r="F103" s="24"/>
      <c r="G103" s="23"/>
      <c r="H103" s="23"/>
      <c r="I103" s="23"/>
      <c r="J103" s="23"/>
      <c r="K103" s="23"/>
      <c r="L103" s="23"/>
      <c r="M103" s="23"/>
      <c r="N103" s="493"/>
      <c r="O103" s="499"/>
      <c r="P103" s="499"/>
      <c r="Q103" s="499"/>
      <c r="R103" s="499"/>
      <c r="S103" s="499"/>
      <c r="T103" s="499"/>
      <c r="U103" s="499"/>
      <c r="V103" s="499"/>
      <c r="W103" s="499"/>
      <c r="X103" s="499"/>
      <c r="Y103" s="499"/>
      <c r="Z103" s="499"/>
      <c r="AA103" s="634"/>
    </row>
    <row r="104" spans="1:27" ht="11.25" customHeight="1">
      <c r="A104" s="633"/>
      <c r="B104" s="496"/>
      <c r="C104" s="494" t="s">
        <v>73</v>
      </c>
      <c r="D104" s="22" t="s">
        <v>486</v>
      </c>
      <c r="F104" s="22"/>
      <c r="G104" s="23"/>
      <c r="H104" s="23"/>
      <c r="I104" s="23"/>
      <c r="J104" s="23"/>
      <c r="K104" s="23"/>
      <c r="L104" s="23"/>
      <c r="M104" s="23"/>
      <c r="N104" s="3815">
        <v>39</v>
      </c>
      <c r="O104" s="3808"/>
      <c r="P104" s="3809"/>
      <c r="Q104" s="3809"/>
      <c r="R104" s="3809"/>
      <c r="S104" s="3809"/>
      <c r="T104" s="3809"/>
      <c r="U104" s="3809"/>
      <c r="V104" s="3809"/>
      <c r="W104" s="3809"/>
      <c r="X104" s="3809"/>
      <c r="Y104" s="3809"/>
      <c r="Z104" s="3810"/>
      <c r="AA104" s="634"/>
    </row>
    <row r="105" spans="1:27" ht="11.25" customHeight="1">
      <c r="A105" s="633"/>
      <c r="B105" s="496"/>
      <c r="C105" s="28"/>
      <c r="D105" s="24" t="s">
        <v>487</v>
      </c>
      <c r="F105" s="24"/>
      <c r="G105" s="23"/>
      <c r="H105" s="23"/>
      <c r="I105" s="23"/>
      <c r="J105" s="23"/>
      <c r="K105" s="23"/>
      <c r="L105" s="23"/>
      <c r="M105" s="23"/>
      <c r="N105" s="3815"/>
      <c r="O105" s="3811"/>
      <c r="P105" s="3812"/>
      <c r="Q105" s="3812"/>
      <c r="R105" s="3812"/>
      <c r="S105" s="3812"/>
      <c r="T105" s="3812"/>
      <c r="U105" s="3812"/>
      <c r="V105" s="3812"/>
      <c r="W105" s="3812"/>
      <c r="X105" s="3812"/>
      <c r="Y105" s="3812"/>
      <c r="Z105" s="3813"/>
      <c r="AA105" s="634"/>
    </row>
    <row r="106" spans="1:27" ht="5.25" customHeight="1">
      <c r="A106" s="633"/>
      <c r="B106" s="496"/>
      <c r="C106" s="494"/>
      <c r="D106" s="24"/>
      <c r="F106" s="24"/>
      <c r="G106" s="23"/>
      <c r="H106" s="23"/>
      <c r="I106" s="23"/>
      <c r="J106" s="23"/>
      <c r="K106" s="23"/>
      <c r="L106" s="23"/>
      <c r="M106" s="23"/>
      <c r="N106" s="493"/>
      <c r="O106" s="499"/>
      <c r="P106" s="499"/>
      <c r="Q106" s="499"/>
      <c r="R106" s="499"/>
      <c r="S106" s="499"/>
      <c r="T106" s="499"/>
      <c r="U106" s="499"/>
      <c r="V106" s="499"/>
      <c r="W106" s="499"/>
      <c r="X106" s="499"/>
      <c r="Y106" s="499"/>
      <c r="Z106" s="499"/>
      <c r="AA106" s="634"/>
    </row>
    <row r="107" spans="1:27" ht="11.25" customHeight="1">
      <c r="A107" s="633"/>
      <c r="B107" s="496"/>
      <c r="C107" s="494" t="s">
        <v>74</v>
      </c>
      <c r="D107" s="22" t="s">
        <v>161</v>
      </c>
      <c r="F107" s="22"/>
      <c r="G107" s="23"/>
      <c r="H107" s="23"/>
      <c r="I107" s="23"/>
      <c r="J107" s="23"/>
      <c r="K107" s="23"/>
      <c r="L107" s="23"/>
      <c r="M107" s="23"/>
      <c r="N107" s="3815">
        <v>61</v>
      </c>
      <c r="O107" s="3808"/>
      <c r="P107" s="3809"/>
      <c r="Q107" s="3809"/>
      <c r="R107" s="3809"/>
      <c r="S107" s="3809"/>
      <c r="T107" s="3809"/>
      <c r="U107" s="3809"/>
      <c r="V107" s="3809"/>
      <c r="W107" s="3809"/>
      <c r="X107" s="3809"/>
      <c r="Y107" s="3809"/>
      <c r="Z107" s="3810"/>
      <c r="AA107" s="634"/>
    </row>
    <row r="108" spans="1:27" ht="11.25" customHeight="1">
      <c r="A108" s="633"/>
      <c r="B108" s="496"/>
      <c r="C108" s="28"/>
      <c r="D108" s="24" t="s">
        <v>162</v>
      </c>
      <c r="F108" s="24"/>
      <c r="G108" s="23"/>
      <c r="H108" s="23"/>
      <c r="I108" s="23"/>
      <c r="J108" s="23"/>
      <c r="K108" s="23"/>
      <c r="L108" s="23"/>
      <c r="M108" s="23"/>
      <c r="N108" s="3815"/>
      <c r="O108" s="3811"/>
      <c r="P108" s="3812"/>
      <c r="Q108" s="3812"/>
      <c r="R108" s="3812"/>
      <c r="S108" s="3812"/>
      <c r="T108" s="3812"/>
      <c r="U108" s="3812"/>
      <c r="V108" s="3812"/>
      <c r="W108" s="3812"/>
      <c r="X108" s="3812"/>
      <c r="Y108" s="3812"/>
      <c r="Z108" s="3813"/>
      <c r="AA108" s="634"/>
    </row>
    <row r="109" spans="1:27" ht="5.25" customHeight="1">
      <c r="A109" s="633"/>
      <c r="B109" s="496"/>
      <c r="C109" s="494"/>
      <c r="D109" s="24"/>
      <c r="F109" s="24"/>
      <c r="G109" s="23"/>
      <c r="H109" s="23"/>
      <c r="I109" s="23"/>
      <c r="J109" s="23"/>
      <c r="K109" s="23"/>
      <c r="L109" s="23"/>
      <c r="M109" s="23"/>
      <c r="N109" s="493"/>
      <c r="O109" s="499"/>
      <c r="P109" s="499"/>
      <c r="Q109" s="499"/>
      <c r="R109" s="499"/>
      <c r="S109" s="499"/>
      <c r="T109" s="499"/>
      <c r="U109" s="499"/>
      <c r="V109" s="499"/>
      <c r="W109" s="499"/>
      <c r="X109" s="499"/>
      <c r="Y109" s="499"/>
      <c r="Z109" s="499"/>
      <c r="AA109" s="634"/>
    </row>
    <row r="110" spans="1:27" ht="11.25" customHeight="1">
      <c r="A110" s="633"/>
      <c r="B110" s="496"/>
      <c r="C110" s="494" t="s">
        <v>75</v>
      </c>
      <c r="D110" s="22" t="s">
        <v>488</v>
      </c>
      <c r="F110" s="22"/>
      <c r="G110" s="23"/>
      <c r="H110" s="23"/>
      <c r="I110" s="23"/>
      <c r="J110" s="23"/>
      <c r="K110" s="23"/>
      <c r="L110" s="23"/>
      <c r="M110" s="23"/>
      <c r="N110" s="3815">
        <v>62</v>
      </c>
      <c r="O110" s="3808"/>
      <c r="P110" s="3809"/>
      <c r="Q110" s="3809"/>
      <c r="R110" s="3809"/>
      <c r="S110" s="3809"/>
      <c r="T110" s="3809"/>
      <c r="U110" s="3809"/>
      <c r="V110" s="3809"/>
      <c r="W110" s="3809"/>
      <c r="X110" s="3809"/>
      <c r="Y110" s="3809"/>
      <c r="Z110" s="3810"/>
      <c r="AA110" s="634"/>
    </row>
    <row r="111" spans="1:27" ht="11.25" customHeight="1">
      <c r="A111" s="633"/>
      <c r="B111" s="496"/>
      <c r="C111" s="28"/>
      <c r="D111" s="24" t="s">
        <v>489</v>
      </c>
      <c r="F111" s="24"/>
      <c r="G111" s="23"/>
      <c r="H111" s="23"/>
      <c r="I111" s="23"/>
      <c r="J111" s="23"/>
      <c r="K111" s="23"/>
      <c r="L111" s="23"/>
      <c r="M111" s="23"/>
      <c r="N111" s="3815"/>
      <c r="O111" s="3811"/>
      <c r="P111" s="3812"/>
      <c r="Q111" s="3812"/>
      <c r="R111" s="3812"/>
      <c r="S111" s="3812"/>
      <c r="T111" s="3812"/>
      <c r="U111" s="3812"/>
      <c r="V111" s="3812"/>
      <c r="W111" s="3812"/>
      <c r="X111" s="3812"/>
      <c r="Y111" s="3812"/>
      <c r="Z111" s="3813"/>
      <c r="AA111" s="634"/>
    </row>
    <row r="112" spans="1:27" ht="5.25" customHeight="1">
      <c r="A112" s="633"/>
      <c r="B112" s="496"/>
      <c r="C112" s="494"/>
      <c r="D112" s="24"/>
      <c r="F112" s="24"/>
      <c r="G112" s="23"/>
      <c r="H112" s="23"/>
      <c r="I112" s="23"/>
      <c r="J112" s="23"/>
      <c r="K112" s="23"/>
      <c r="L112" s="23"/>
      <c r="M112" s="23"/>
      <c r="N112" s="493"/>
      <c r="O112" s="499"/>
      <c r="P112" s="499"/>
      <c r="Q112" s="499"/>
      <c r="R112" s="499"/>
      <c r="S112" s="499"/>
      <c r="T112" s="499"/>
      <c r="U112" s="499"/>
      <c r="V112" s="499"/>
      <c r="W112" s="499"/>
      <c r="X112" s="499"/>
      <c r="Y112" s="499"/>
      <c r="Z112" s="499"/>
      <c r="AA112" s="634"/>
    </row>
    <row r="113" spans="1:27" ht="11.25" customHeight="1">
      <c r="A113" s="633"/>
      <c r="B113" s="496"/>
      <c r="C113" s="494" t="s">
        <v>76</v>
      </c>
      <c r="D113" s="22" t="s">
        <v>183</v>
      </c>
      <c r="F113" s="24"/>
      <c r="G113" s="23"/>
      <c r="H113" s="23"/>
      <c r="I113" s="23"/>
      <c r="J113" s="23"/>
      <c r="K113" s="23"/>
      <c r="L113" s="23"/>
      <c r="M113" s="23"/>
      <c r="N113" s="3792">
        <v>13</v>
      </c>
      <c r="O113" s="3786"/>
      <c r="P113" s="3787"/>
      <c r="Q113" s="3787"/>
      <c r="R113" s="3787"/>
      <c r="S113" s="3787"/>
      <c r="T113" s="3787"/>
      <c r="U113" s="3787"/>
      <c r="V113" s="3787"/>
      <c r="W113" s="3787"/>
      <c r="X113" s="3787"/>
      <c r="Y113" s="3787"/>
      <c r="Z113" s="3788"/>
      <c r="AA113" s="634"/>
    </row>
    <row r="114" spans="1:27" ht="11.25" customHeight="1">
      <c r="A114" s="633"/>
      <c r="B114" s="496"/>
      <c r="C114" s="494"/>
      <c r="D114" s="24" t="s">
        <v>188</v>
      </c>
      <c r="F114" s="24"/>
      <c r="G114" s="23"/>
      <c r="H114" s="23"/>
      <c r="I114" s="23"/>
      <c r="J114" s="23"/>
      <c r="K114" s="23"/>
      <c r="L114" s="23"/>
      <c r="M114" s="23"/>
      <c r="N114" s="3792"/>
      <c r="O114" s="3798"/>
      <c r="P114" s="3790"/>
      <c r="Q114" s="3790"/>
      <c r="R114" s="3790"/>
      <c r="S114" s="3790"/>
      <c r="T114" s="3790"/>
      <c r="U114" s="3790"/>
      <c r="V114" s="3790"/>
      <c r="W114" s="3790"/>
      <c r="X114" s="3790"/>
      <c r="Y114" s="3790"/>
      <c r="Z114" s="3791"/>
      <c r="AA114" s="634"/>
    </row>
    <row r="115" spans="1:27" ht="8.25" customHeight="1">
      <c r="A115" s="633"/>
      <c r="B115" s="496"/>
      <c r="C115" s="494"/>
      <c r="D115" s="24"/>
      <c r="F115" s="24"/>
      <c r="G115" s="23"/>
      <c r="H115" s="23"/>
      <c r="I115" s="23"/>
      <c r="J115" s="23"/>
      <c r="K115" s="23"/>
      <c r="L115" s="23"/>
      <c r="M115" s="23"/>
      <c r="N115" s="493"/>
      <c r="O115" s="3795"/>
      <c r="P115" s="3795"/>
      <c r="Q115" s="3795"/>
      <c r="R115" s="3795"/>
      <c r="S115" s="3795"/>
      <c r="T115" s="3795"/>
      <c r="U115" s="3795"/>
      <c r="V115" s="3795"/>
      <c r="W115" s="3795"/>
      <c r="X115" s="3795"/>
      <c r="Y115" s="3795"/>
      <c r="Z115" s="3795"/>
      <c r="AA115" s="1171"/>
    </row>
    <row r="116" spans="1:27" ht="3.75" customHeight="1">
      <c r="A116" s="633"/>
      <c r="B116" s="496"/>
      <c r="C116" s="494"/>
      <c r="D116" s="24"/>
      <c r="F116" s="24"/>
      <c r="G116" s="23"/>
      <c r="H116" s="23"/>
      <c r="I116" s="23"/>
      <c r="J116" s="23"/>
      <c r="K116" s="23"/>
      <c r="L116" s="23"/>
      <c r="M116" s="23"/>
      <c r="N116" s="493"/>
      <c r="O116" s="3796"/>
      <c r="P116" s="3796"/>
      <c r="Q116" s="3796"/>
      <c r="R116" s="3796"/>
      <c r="S116" s="3796"/>
      <c r="T116" s="3796"/>
      <c r="U116" s="3796"/>
      <c r="V116" s="3796"/>
      <c r="W116" s="3796"/>
      <c r="X116" s="3796"/>
      <c r="Y116" s="3796"/>
      <c r="Z116" s="3796"/>
      <c r="AA116" s="1171"/>
    </row>
    <row r="117" spans="1:27" ht="5.25" customHeight="1">
      <c r="A117" s="1430"/>
      <c r="B117" s="496"/>
      <c r="C117" s="494"/>
      <c r="D117" s="24"/>
      <c r="F117" s="24"/>
      <c r="G117" s="23"/>
      <c r="H117" s="23"/>
      <c r="I117" s="23"/>
      <c r="J117" s="23"/>
      <c r="K117" s="23"/>
      <c r="L117" s="23"/>
      <c r="M117" s="23"/>
      <c r="N117" s="493"/>
      <c r="O117" s="499"/>
      <c r="P117" s="499"/>
      <c r="Q117" s="499"/>
      <c r="R117" s="499"/>
      <c r="S117" s="499"/>
      <c r="T117" s="499"/>
      <c r="U117" s="499"/>
      <c r="V117" s="499"/>
      <c r="W117" s="499"/>
      <c r="X117" s="499"/>
      <c r="Y117" s="499"/>
      <c r="Z117" s="499"/>
      <c r="AA117" s="1790"/>
    </row>
    <row r="118" spans="1:27" ht="12" customHeight="1">
      <c r="A118" s="1971"/>
      <c r="B118" s="1972"/>
      <c r="C118" s="1973"/>
      <c r="D118" s="1974"/>
      <c r="E118" s="1975"/>
      <c r="F118" s="1974"/>
      <c r="G118" s="1976"/>
      <c r="H118" s="1976"/>
      <c r="I118" s="1976"/>
      <c r="J118" s="1976"/>
      <c r="K118" s="1976"/>
      <c r="L118" s="1976"/>
      <c r="M118" s="1976"/>
      <c r="N118" s="1977"/>
      <c r="O118" s="1978"/>
      <c r="P118" s="1978"/>
      <c r="Q118" s="1978"/>
      <c r="R118" s="1978"/>
      <c r="S118" s="1978"/>
      <c r="T118" s="1978"/>
      <c r="U118" s="1978"/>
      <c r="V118" s="1978"/>
      <c r="W118" s="1978"/>
      <c r="X118" s="1978"/>
      <c r="Y118" s="3852"/>
      <c r="Z118" s="3853"/>
      <c r="AA118" s="1315"/>
    </row>
    <row r="119" spans="1:27" ht="10.5" customHeight="1">
      <c r="A119" s="1430"/>
      <c r="B119" s="68">
        <v>8.9</v>
      </c>
      <c r="C119" s="22" t="s">
        <v>253</v>
      </c>
      <c r="D119" s="24"/>
      <c r="E119" s="23"/>
      <c r="F119" s="23"/>
      <c r="G119" s="23"/>
      <c r="H119" s="23"/>
      <c r="I119" s="23"/>
      <c r="J119" s="23"/>
      <c r="K119" s="23"/>
      <c r="L119" s="23"/>
      <c r="M119" s="23"/>
      <c r="N119" s="3797">
        <v>14</v>
      </c>
      <c r="O119" s="3786"/>
      <c r="P119" s="3787"/>
      <c r="Q119" s="3787"/>
      <c r="R119" s="3787"/>
      <c r="S119" s="3787"/>
      <c r="T119" s="3787"/>
      <c r="U119" s="3787"/>
      <c r="V119" s="3787"/>
      <c r="W119" s="3787"/>
      <c r="X119" s="3787"/>
      <c r="Y119" s="3787"/>
      <c r="Z119" s="3788"/>
      <c r="AA119" s="1790"/>
    </row>
    <row r="120" spans="1:27" ht="10.5" customHeight="1">
      <c r="A120" s="1430"/>
      <c r="B120" s="32"/>
      <c r="C120" s="24" t="s">
        <v>254</v>
      </c>
      <c r="D120" s="24"/>
      <c r="E120" s="23"/>
      <c r="F120" s="23"/>
      <c r="G120" s="23"/>
      <c r="H120" s="23"/>
      <c r="I120" s="23"/>
      <c r="J120" s="23"/>
      <c r="K120" s="23"/>
      <c r="L120" s="23"/>
      <c r="M120" s="23"/>
      <c r="N120" s="3797"/>
      <c r="O120" s="3798"/>
      <c r="P120" s="3790"/>
      <c r="Q120" s="3790"/>
      <c r="R120" s="3790"/>
      <c r="S120" s="3790"/>
      <c r="T120" s="3790"/>
      <c r="U120" s="3790"/>
      <c r="V120" s="3790"/>
      <c r="W120" s="3790"/>
      <c r="X120" s="3790"/>
      <c r="Y120" s="3790"/>
      <c r="Z120" s="3791"/>
      <c r="AA120" s="1790"/>
    </row>
    <row r="121" spans="1:27" ht="11.25" customHeight="1">
      <c r="A121" s="1275"/>
      <c r="B121" s="1836"/>
      <c r="C121" s="1673"/>
      <c r="D121" s="1673"/>
      <c r="E121" s="1432"/>
      <c r="F121" s="1432"/>
      <c r="G121" s="1432"/>
      <c r="H121" s="1432"/>
      <c r="I121" s="1432"/>
      <c r="J121" s="1432"/>
      <c r="K121" s="1432"/>
      <c r="L121" s="1432"/>
      <c r="M121" s="1432"/>
      <c r="N121" s="1674"/>
      <c r="O121" s="1837"/>
      <c r="P121" s="1837"/>
      <c r="Q121" s="1837"/>
      <c r="R121" s="1837"/>
      <c r="S121" s="1837"/>
      <c r="T121" s="1837"/>
      <c r="U121" s="1837"/>
      <c r="V121" s="1837"/>
      <c r="W121" s="1837"/>
      <c r="X121" s="1837"/>
      <c r="Y121" s="1837"/>
      <c r="Z121" s="1837"/>
      <c r="AA121" s="1283"/>
    </row>
    <row r="122" spans="1:27" ht="11.25" customHeight="1">
      <c r="A122" s="1430"/>
      <c r="B122" s="32"/>
      <c r="C122" s="24"/>
      <c r="D122" s="24"/>
      <c r="E122" s="23"/>
      <c r="F122" s="23"/>
      <c r="G122" s="23"/>
      <c r="H122" s="23"/>
      <c r="I122" s="23"/>
      <c r="J122" s="23"/>
      <c r="K122" s="23"/>
      <c r="L122" s="23"/>
      <c r="M122" s="23"/>
      <c r="N122" s="493"/>
      <c r="O122" s="499"/>
      <c r="P122" s="499"/>
      <c r="Q122" s="499"/>
      <c r="R122" s="499"/>
      <c r="S122" s="499"/>
      <c r="T122" s="499"/>
      <c r="U122" s="499"/>
      <c r="V122" s="499"/>
      <c r="W122" s="499"/>
      <c r="X122" s="499"/>
      <c r="Y122" s="499"/>
      <c r="Z122" s="499"/>
      <c r="AA122" s="1790"/>
    </row>
    <row r="123" spans="1:27" ht="11.25" customHeight="1">
      <c r="A123" s="1430"/>
      <c r="B123" s="1316">
        <v>8.1</v>
      </c>
      <c r="C123" s="22" t="s">
        <v>257</v>
      </c>
      <c r="D123" s="22"/>
      <c r="E123" s="23"/>
      <c r="F123" s="23"/>
      <c r="G123" s="23"/>
      <c r="H123" s="23"/>
      <c r="I123" s="23"/>
      <c r="J123" s="23"/>
      <c r="K123" s="23"/>
      <c r="L123" s="23"/>
      <c r="M123" s="23"/>
      <c r="N123" s="26"/>
      <c r="O123" s="74"/>
      <c r="P123" s="74"/>
      <c r="Q123" s="74"/>
      <c r="R123" s="74"/>
      <c r="S123" s="74"/>
      <c r="T123" s="74"/>
      <c r="U123" s="74"/>
      <c r="V123" s="74"/>
      <c r="W123" s="74"/>
      <c r="X123" s="74"/>
      <c r="Y123" s="74"/>
      <c r="Z123" s="1234"/>
      <c r="AA123" s="1790"/>
    </row>
    <row r="124" spans="1:27" ht="9.75" customHeight="1">
      <c r="A124" s="1430"/>
      <c r="B124" s="32"/>
      <c r="C124" s="24" t="s">
        <v>258</v>
      </c>
      <c r="D124" s="24"/>
      <c r="E124" s="23"/>
      <c r="F124" s="23"/>
      <c r="G124" s="23"/>
      <c r="H124" s="23"/>
      <c r="I124" s="23"/>
      <c r="J124" s="23"/>
      <c r="K124" s="23"/>
      <c r="L124" s="23"/>
      <c r="M124" s="23"/>
      <c r="N124" s="3856">
        <v>16</v>
      </c>
      <c r="O124" s="3857"/>
      <c r="P124" s="3787"/>
      <c r="Q124" s="3787"/>
      <c r="R124" s="3787"/>
      <c r="S124" s="3787"/>
      <c r="T124" s="3787"/>
      <c r="U124" s="3787"/>
      <c r="V124" s="3787"/>
      <c r="W124" s="3787"/>
      <c r="X124" s="3787"/>
      <c r="Y124" s="3787"/>
      <c r="Z124" s="3788"/>
      <c r="AA124" s="1790"/>
    </row>
    <row r="125" spans="1:27" ht="11.25" customHeight="1">
      <c r="A125" s="1430"/>
      <c r="B125" s="32"/>
      <c r="C125" s="3850"/>
      <c r="D125" s="3850"/>
      <c r="E125" s="3850"/>
      <c r="F125" s="3850"/>
      <c r="G125" s="3850"/>
      <c r="H125" s="3850"/>
      <c r="I125" s="3850"/>
      <c r="J125" s="3850"/>
      <c r="K125" s="3850"/>
      <c r="L125" s="23"/>
      <c r="M125" s="23"/>
      <c r="N125" s="3856"/>
      <c r="O125" s="3858"/>
      <c r="P125" s="3790"/>
      <c r="Q125" s="3790"/>
      <c r="R125" s="3790"/>
      <c r="S125" s="3790"/>
      <c r="T125" s="3790"/>
      <c r="U125" s="3790"/>
      <c r="V125" s="3790"/>
      <c r="W125" s="3790"/>
      <c r="X125" s="3790"/>
      <c r="Y125" s="3790"/>
      <c r="Z125" s="3791"/>
      <c r="AA125" s="1790"/>
    </row>
    <row r="126" spans="1:27" ht="7.5" customHeight="1">
      <c r="A126" s="1430"/>
      <c r="B126" s="32"/>
      <c r="C126" s="3851"/>
      <c r="D126" s="3851"/>
      <c r="E126" s="3851"/>
      <c r="F126" s="3851"/>
      <c r="G126" s="3851"/>
      <c r="H126" s="3851"/>
      <c r="I126" s="3851"/>
      <c r="J126" s="3851"/>
      <c r="K126" s="3851"/>
      <c r="L126" s="23"/>
      <c r="M126" s="23"/>
      <c r="N126" s="26"/>
      <c r="O126" s="499"/>
      <c r="P126" s="499"/>
      <c r="Q126" s="499"/>
      <c r="R126" s="499"/>
      <c r="S126" s="499"/>
      <c r="T126" s="499"/>
      <c r="U126" s="499"/>
      <c r="V126" s="499"/>
      <c r="W126" s="499"/>
      <c r="X126" s="499"/>
      <c r="Y126" s="499"/>
      <c r="Z126" s="499"/>
      <c r="AA126" s="1790"/>
    </row>
    <row r="127" spans="1:27" ht="11.25" customHeight="1">
      <c r="A127" s="1430"/>
      <c r="B127" s="32"/>
      <c r="C127" s="846"/>
      <c r="D127" s="846"/>
      <c r="E127" s="847"/>
      <c r="F127" s="847"/>
      <c r="G127" s="23"/>
      <c r="H127" s="23"/>
      <c r="I127" s="23"/>
      <c r="J127" s="847"/>
      <c r="K127" s="847"/>
      <c r="L127" s="23"/>
      <c r="M127" s="23"/>
      <c r="N127" s="26"/>
      <c r="O127" s="499"/>
      <c r="P127" s="499"/>
      <c r="Q127" s="499"/>
      <c r="R127" s="499"/>
      <c r="S127" s="499"/>
      <c r="T127" s="499"/>
      <c r="U127" s="499"/>
      <c r="V127" s="499"/>
      <c r="W127" s="499"/>
      <c r="X127" s="499"/>
      <c r="Y127" s="499"/>
      <c r="Z127" s="499"/>
      <c r="AA127" s="1790"/>
    </row>
    <row r="128" spans="1:27" ht="7.5" customHeight="1">
      <c r="A128" s="1182"/>
      <c r="B128" s="1183"/>
      <c r="C128" s="3816"/>
      <c r="D128" s="3817"/>
      <c r="E128" s="3817"/>
      <c r="F128" s="3817"/>
      <c r="G128" s="3817"/>
      <c r="H128" s="3817"/>
      <c r="I128" s="3817"/>
      <c r="J128" s="1184"/>
      <c r="K128" s="1184"/>
      <c r="L128" s="1184"/>
      <c r="M128" s="1185"/>
      <c r="N128" s="1184"/>
      <c r="O128" s="1184"/>
      <c r="P128" s="1184"/>
      <c r="Q128" s="1184"/>
      <c r="R128" s="1184"/>
      <c r="S128" s="1184"/>
      <c r="T128" s="1184"/>
      <c r="U128" s="1184"/>
      <c r="V128" s="1184"/>
      <c r="W128" s="1184"/>
      <c r="X128" s="1184"/>
      <c r="Y128" s="1184"/>
      <c r="Z128" s="1184"/>
      <c r="AA128" s="1186"/>
    </row>
    <row r="129" spans="1:27" ht="12" customHeight="1">
      <c r="A129" s="1838"/>
      <c r="B129" s="1173"/>
      <c r="C129" s="1343" t="s">
        <v>4253</v>
      </c>
      <c r="D129" s="1178" t="s">
        <v>1399</v>
      </c>
      <c r="E129" s="1174"/>
      <c r="F129" s="1174"/>
      <c r="G129" s="1174"/>
      <c r="H129" s="1174"/>
      <c r="I129" s="1174"/>
      <c r="J129" s="1175"/>
      <c r="K129" s="1175"/>
      <c r="L129" s="1175"/>
      <c r="M129" s="1176"/>
      <c r="N129" s="1175"/>
      <c r="O129" s="1175"/>
      <c r="P129" s="1175"/>
      <c r="Q129" s="1175"/>
      <c r="R129" s="1175"/>
      <c r="S129" s="1175"/>
      <c r="T129" s="1175"/>
      <c r="U129" s="1175"/>
      <c r="V129" s="1175"/>
      <c r="W129" s="1175"/>
      <c r="X129" s="1175"/>
      <c r="Y129" s="1175"/>
      <c r="Z129" s="1175"/>
      <c r="AA129" s="1839"/>
    </row>
    <row r="130" spans="1:27" ht="11.25" customHeight="1">
      <c r="A130" s="1838"/>
      <c r="B130" s="1173"/>
      <c r="C130" s="1339" t="s">
        <v>4254</v>
      </c>
      <c r="D130" s="1180" t="s">
        <v>1400</v>
      </c>
      <c r="E130" s="1179"/>
      <c r="F130" s="1179"/>
      <c r="G130" s="1179"/>
      <c r="H130" s="1179"/>
      <c r="I130" s="1179"/>
      <c r="J130" s="1179"/>
      <c r="K130" s="1179"/>
      <c r="L130" s="1179"/>
      <c r="M130" s="1176"/>
      <c r="N130" s="1175"/>
      <c r="O130" s="1175"/>
      <c r="P130" s="1175"/>
      <c r="Q130" s="1175"/>
      <c r="R130" s="1175"/>
      <c r="S130" s="1175"/>
      <c r="T130" s="1175"/>
      <c r="U130" s="1175"/>
      <c r="V130" s="1175"/>
      <c r="W130" s="1175"/>
      <c r="X130" s="1175"/>
      <c r="Y130" s="1175"/>
      <c r="Z130" s="1175"/>
      <c r="AA130" s="1839"/>
    </row>
    <row r="131" spans="1:27" ht="7.5" customHeight="1">
      <c r="A131" s="1808"/>
      <c r="B131" s="1804"/>
      <c r="C131" s="1805"/>
      <c r="D131" s="1805"/>
      <c r="E131" s="1805"/>
      <c r="F131" s="1805"/>
      <c r="G131" s="1805"/>
      <c r="H131" s="1805"/>
      <c r="I131" s="1805"/>
      <c r="J131" s="1805"/>
      <c r="K131" s="1805"/>
      <c r="L131" s="1805"/>
      <c r="M131" s="1805"/>
      <c r="N131" s="1806"/>
      <c r="O131" s="1806"/>
      <c r="P131" s="1806"/>
      <c r="Q131" s="1806"/>
      <c r="R131" s="1806"/>
      <c r="S131" s="1806"/>
      <c r="T131" s="1806"/>
      <c r="U131" s="1806"/>
      <c r="V131" s="1806"/>
      <c r="W131" s="1806"/>
      <c r="X131" s="1806"/>
      <c r="Y131" s="1806"/>
      <c r="Z131" s="1806"/>
      <c r="AA131" s="1807"/>
    </row>
    <row r="132" spans="1:27" ht="11.25" customHeight="1">
      <c r="A132" s="1430"/>
      <c r="B132" s="32"/>
      <c r="C132" s="24"/>
      <c r="D132" s="24"/>
      <c r="E132" s="23"/>
      <c r="F132" s="23"/>
      <c r="G132" s="23"/>
      <c r="H132" s="23"/>
      <c r="I132" s="23"/>
      <c r="J132" s="23"/>
      <c r="K132" s="23"/>
      <c r="L132" s="23"/>
      <c r="M132" s="23"/>
      <c r="N132" s="493"/>
      <c r="O132" s="499"/>
      <c r="P132" s="499"/>
      <c r="Q132" s="499"/>
      <c r="R132" s="499"/>
      <c r="S132" s="499"/>
      <c r="T132" s="499"/>
      <c r="U132" s="499"/>
      <c r="V132" s="499"/>
      <c r="W132" s="499"/>
      <c r="X132" s="499"/>
      <c r="Y132" s="499"/>
      <c r="Z132" s="499"/>
      <c r="AA132" s="1790"/>
    </row>
    <row r="133" spans="1:27" ht="10.5" customHeight="1">
      <c r="A133" s="1430"/>
      <c r="B133" s="1840">
        <v>8.11</v>
      </c>
      <c r="C133" s="22" t="s">
        <v>255</v>
      </c>
      <c r="D133" s="24"/>
      <c r="E133" s="23"/>
      <c r="F133" s="23"/>
      <c r="G133" s="23"/>
      <c r="H133" s="23"/>
      <c r="I133" s="23"/>
      <c r="J133" s="23"/>
      <c r="K133" s="23"/>
      <c r="L133" s="23"/>
      <c r="M133" s="23"/>
      <c r="O133" s="3"/>
      <c r="P133" s="3"/>
      <c r="Q133" s="3"/>
      <c r="R133" s="3"/>
      <c r="S133" s="3"/>
      <c r="T133" s="3"/>
      <c r="U133" s="3"/>
      <c r="V133" s="3"/>
      <c r="AA133" s="1790"/>
    </row>
    <row r="134" spans="1:27" ht="10.5" customHeight="1">
      <c r="A134" s="1430"/>
      <c r="B134" s="32"/>
      <c r="C134" s="24" t="s">
        <v>256</v>
      </c>
      <c r="D134" s="24"/>
      <c r="E134" s="23"/>
      <c r="F134" s="23"/>
      <c r="G134" s="23"/>
      <c r="H134" s="23"/>
      <c r="I134" s="23"/>
      <c r="J134" s="23"/>
      <c r="K134" s="23"/>
      <c r="L134" s="23"/>
      <c r="M134" s="23"/>
      <c r="O134" s="3"/>
      <c r="P134" s="3"/>
      <c r="Q134" s="3"/>
      <c r="R134" s="3"/>
      <c r="S134" s="3"/>
      <c r="T134" s="3"/>
      <c r="U134" s="3"/>
      <c r="V134" s="3"/>
      <c r="AA134" s="1790"/>
    </row>
    <row r="135" spans="1:27" ht="5.25" customHeight="1">
      <c r="A135" s="1430"/>
      <c r="B135" s="32"/>
      <c r="C135" s="24"/>
      <c r="D135" s="24"/>
      <c r="E135" s="23"/>
      <c r="F135" s="23"/>
      <c r="G135" s="23"/>
      <c r="H135" s="23"/>
      <c r="I135" s="23"/>
      <c r="J135" s="23"/>
      <c r="K135" s="23"/>
      <c r="L135" s="23"/>
      <c r="M135" s="23"/>
      <c r="N135" s="493"/>
      <c r="O135" s="499"/>
      <c r="P135" s="499"/>
      <c r="Q135" s="499"/>
      <c r="R135" s="499"/>
      <c r="S135" s="499"/>
      <c r="T135" s="499"/>
      <c r="U135" s="499"/>
      <c r="V135" s="499"/>
      <c r="W135" s="499"/>
      <c r="X135" s="499"/>
      <c r="Y135" s="499"/>
      <c r="Z135" s="499"/>
      <c r="AA135" s="1790"/>
    </row>
    <row r="136" spans="1:27" ht="10.5" customHeight="1">
      <c r="A136" s="1430"/>
      <c r="B136" s="68"/>
      <c r="C136" s="494" t="s">
        <v>59</v>
      </c>
      <c r="D136" s="22" t="s">
        <v>491</v>
      </c>
      <c r="E136" s="23"/>
      <c r="F136" s="23"/>
      <c r="G136" s="23"/>
      <c r="H136" s="23"/>
      <c r="I136" s="23"/>
      <c r="J136" s="23"/>
      <c r="K136" s="23"/>
      <c r="L136" s="23"/>
      <c r="M136" s="23"/>
      <c r="N136" s="3797">
        <v>65</v>
      </c>
      <c r="O136" s="3786"/>
      <c r="P136" s="3787"/>
      <c r="Q136" s="3787"/>
      <c r="R136" s="3787"/>
      <c r="S136" s="3787"/>
      <c r="T136" s="3787"/>
      <c r="U136" s="3787"/>
      <c r="V136" s="3787"/>
      <c r="W136" s="3787"/>
      <c r="X136" s="3787"/>
      <c r="Y136" s="3787"/>
      <c r="Z136" s="3788"/>
      <c r="AA136" s="1790"/>
    </row>
    <row r="137" spans="1:27" ht="10.5" customHeight="1">
      <c r="A137" s="1430"/>
      <c r="B137" s="32"/>
      <c r="C137" s="24"/>
      <c r="D137" s="24" t="s">
        <v>492</v>
      </c>
      <c r="E137" s="23"/>
      <c r="F137" s="23"/>
      <c r="G137" s="23"/>
      <c r="H137" s="23"/>
      <c r="I137" s="23"/>
      <c r="J137" s="23"/>
      <c r="K137" s="23"/>
      <c r="L137" s="23"/>
      <c r="M137" s="23"/>
      <c r="N137" s="3797"/>
      <c r="O137" s="3789"/>
      <c r="P137" s="3790"/>
      <c r="Q137" s="3790"/>
      <c r="R137" s="3790"/>
      <c r="S137" s="3790"/>
      <c r="T137" s="3790"/>
      <c r="U137" s="3790"/>
      <c r="V137" s="3790"/>
      <c r="W137" s="3790"/>
      <c r="X137" s="3790"/>
      <c r="Y137" s="3790"/>
      <c r="Z137" s="3791"/>
      <c r="AA137" s="1790"/>
    </row>
    <row r="138" spans="1:27" ht="9" customHeight="1">
      <c r="A138" s="1430"/>
      <c r="B138" s="32"/>
      <c r="C138" s="24"/>
      <c r="D138" s="24"/>
      <c r="E138" s="23"/>
      <c r="F138" s="23"/>
      <c r="G138" s="23"/>
      <c r="H138" s="23"/>
      <c r="I138" s="23"/>
      <c r="J138" s="23"/>
      <c r="K138" s="23"/>
      <c r="L138" s="23"/>
      <c r="M138" s="23"/>
      <c r="N138" s="493"/>
      <c r="O138" s="499"/>
      <c r="P138" s="499"/>
      <c r="Q138" s="499"/>
      <c r="R138" s="499"/>
      <c r="S138" s="499"/>
      <c r="T138" s="499"/>
      <c r="U138" s="499"/>
      <c r="V138" s="499"/>
      <c r="W138" s="499"/>
      <c r="X138" s="499"/>
      <c r="Y138" s="499"/>
      <c r="Z138" s="499"/>
      <c r="AA138" s="1790"/>
    </row>
    <row r="139" spans="1:27" ht="10.5" customHeight="1">
      <c r="A139" s="1430"/>
      <c r="B139" s="32"/>
      <c r="C139" s="494" t="s">
        <v>62</v>
      </c>
      <c r="D139" s="22" t="s">
        <v>493</v>
      </c>
      <c r="E139" s="23"/>
      <c r="F139" s="23"/>
      <c r="G139" s="23"/>
      <c r="H139" s="23"/>
      <c r="I139" s="23"/>
      <c r="J139" s="23"/>
      <c r="K139" s="23"/>
      <c r="L139" s="3792"/>
      <c r="N139" s="3792">
        <v>66</v>
      </c>
      <c r="O139" s="3786"/>
      <c r="P139" s="3787"/>
      <c r="Q139" s="3787"/>
      <c r="R139" s="3787"/>
      <c r="S139" s="3787"/>
      <c r="T139" s="3787"/>
      <c r="U139" s="3787"/>
      <c r="V139" s="3787"/>
      <c r="W139" s="3787"/>
      <c r="X139" s="3787"/>
      <c r="Y139" s="3787"/>
      <c r="Z139" s="3788"/>
      <c r="AA139" s="1790"/>
    </row>
    <row r="140" spans="1:27" ht="10.5" customHeight="1">
      <c r="A140" s="1430"/>
      <c r="B140" s="32"/>
      <c r="C140" s="24"/>
      <c r="D140" s="24" t="s">
        <v>494</v>
      </c>
      <c r="E140" s="23"/>
      <c r="F140" s="23"/>
      <c r="G140" s="23"/>
      <c r="H140" s="23"/>
      <c r="I140" s="23"/>
      <c r="J140" s="23"/>
      <c r="K140" s="23"/>
      <c r="L140" s="3792"/>
      <c r="M140" s="74"/>
      <c r="N140" s="3792"/>
      <c r="O140" s="3789"/>
      <c r="P140" s="3790"/>
      <c r="Q140" s="3790"/>
      <c r="R140" s="3790"/>
      <c r="S140" s="3790"/>
      <c r="T140" s="3790"/>
      <c r="U140" s="3790"/>
      <c r="V140" s="3790"/>
      <c r="W140" s="3790"/>
      <c r="X140" s="3790"/>
      <c r="Y140" s="3790"/>
      <c r="Z140" s="3791"/>
      <c r="AA140" s="1790"/>
    </row>
    <row r="141" spans="1:27" ht="9" customHeight="1">
      <c r="A141" s="1430"/>
      <c r="B141" s="32"/>
      <c r="C141" s="24"/>
      <c r="D141" s="24"/>
      <c r="E141" s="23"/>
      <c r="F141" s="23"/>
      <c r="G141" s="23"/>
      <c r="H141" s="23"/>
      <c r="I141" s="23"/>
      <c r="J141" s="23"/>
      <c r="K141" s="23"/>
      <c r="L141" s="23"/>
      <c r="M141" s="23"/>
      <c r="N141" s="493"/>
      <c r="O141" s="499"/>
      <c r="P141" s="499"/>
      <c r="Q141" s="499"/>
      <c r="R141" s="499"/>
      <c r="S141" s="499"/>
      <c r="T141" s="499"/>
      <c r="U141" s="499"/>
      <c r="V141" s="499"/>
      <c r="W141" s="499"/>
      <c r="X141" s="499"/>
      <c r="Y141" s="499"/>
      <c r="Z141" s="499"/>
      <c r="AA141" s="1790"/>
    </row>
    <row r="142" spans="1:27" ht="10.5" customHeight="1">
      <c r="A142" s="1430"/>
      <c r="B142" s="68"/>
      <c r="C142" s="494" t="s">
        <v>74</v>
      </c>
      <c r="D142" s="22" t="s">
        <v>495</v>
      </c>
      <c r="E142" s="23"/>
      <c r="F142" s="23"/>
      <c r="G142" s="23"/>
      <c r="H142" s="23"/>
      <c r="I142" s="23"/>
      <c r="J142" s="23"/>
      <c r="K142" s="23"/>
      <c r="L142" s="23"/>
      <c r="M142" s="23"/>
      <c r="N142" s="3797">
        <v>69</v>
      </c>
      <c r="O142" s="3786"/>
      <c r="P142" s="3787"/>
      <c r="Q142" s="3787"/>
      <c r="R142" s="3787"/>
      <c r="S142" s="3787"/>
      <c r="T142" s="3787"/>
      <c r="U142" s="3787"/>
      <c r="V142" s="3787"/>
      <c r="W142" s="3787"/>
      <c r="X142" s="3787"/>
      <c r="Y142" s="3787"/>
      <c r="Z142" s="3788"/>
      <c r="AA142" s="1790"/>
    </row>
    <row r="143" spans="1:27" ht="10.5" customHeight="1">
      <c r="A143" s="1430"/>
      <c r="B143" s="32"/>
      <c r="C143" s="24"/>
      <c r="D143" s="24" t="s">
        <v>496</v>
      </c>
      <c r="E143" s="23"/>
      <c r="F143" s="23"/>
      <c r="G143" s="23"/>
      <c r="H143" s="23"/>
      <c r="I143" s="23"/>
      <c r="J143" s="23"/>
      <c r="K143" s="23"/>
      <c r="L143" s="23"/>
      <c r="M143" s="23"/>
      <c r="N143" s="3797"/>
      <c r="O143" s="3789"/>
      <c r="P143" s="3790"/>
      <c r="Q143" s="3790"/>
      <c r="R143" s="3790"/>
      <c r="S143" s="3790"/>
      <c r="T143" s="3790"/>
      <c r="U143" s="3790"/>
      <c r="V143" s="3790"/>
      <c r="W143" s="3790"/>
      <c r="X143" s="3790"/>
      <c r="Y143" s="3790"/>
      <c r="Z143" s="3791"/>
      <c r="AA143" s="1790"/>
    </row>
    <row r="144" spans="1:27" ht="9" customHeight="1">
      <c r="A144" s="1430"/>
      <c r="B144" s="32"/>
      <c r="C144" s="24"/>
      <c r="D144" s="24"/>
      <c r="E144" s="23"/>
      <c r="F144" s="23"/>
      <c r="G144" s="23"/>
      <c r="H144" s="23"/>
      <c r="I144" s="23"/>
      <c r="J144" s="23"/>
      <c r="K144" s="23"/>
      <c r="L144" s="23"/>
      <c r="M144" s="23"/>
      <c r="N144" s="493"/>
      <c r="O144" s="499"/>
      <c r="P144" s="499"/>
      <c r="Q144" s="499"/>
      <c r="R144" s="499"/>
      <c r="S144" s="499"/>
      <c r="T144" s="499"/>
      <c r="U144" s="499"/>
      <c r="V144" s="499"/>
      <c r="W144" s="499"/>
      <c r="X144" s="499"/>
      <c r="Y144" s="499"/>
      <c r="Z144" s="499"/>
      <c r="AA144" s="1790"/>
    </row>
    <row r="145" spans="1:27" ht="10.5" customHeight="1">
      <c r="A145" s="1430"/>
      <c r="B145" s="68"/>
      <c r="C145" s="494" t="s">
        <v>75</v>
      </c>
      <c r="D145" s="22" t="s">
        <v>497</v>
      </c>
      <c r="E145" s="23"/>
      <c r="F145" s="23"/>
      <c r="G145" s="23"/>
      <c r="H145" s="23"/>
      <c r="I145" s="23"/>
      <c r="J145" s="23"/>
      <c r="K145" s="23"/>
      <c r="L145" s="23"/>
      <c r="M145" s="23"/>
      <c r="N145" s="3797">
        <v>70</v>
      </c>
      <c r="O145" s="3786"/>
      <c r="P145" s="3787"/>
      <c r="Q145" s="3787"/>
      <c r="R145" s="3787"/>
      <c r="S145" s="3787"/>
      <c r="T145" s="3787"/>
      <c r="U145" s="3787"/>
      <c r="V145" s="3787"/>
      <c r="W145" s="3787"/>
      <c r="X145" s="3787"/>
      <c r="Y145" s="3787"/>
      <c r="Z145" s="3788"/>
      <c r="AA145" s="1790"/>
    </row>
    <row r="146" spans="1:27" ht="10.5" customHeight="1">
      <c r="A146" s="1430"/>
      <c r="B146" s="32"/>
      <c r="C146" s="24"/>
      <c r="D146" s="24" t="s">
        <v>498</v>
      </c>
      <c r="E146" s="23"/>
      <c r="F146" s="23"/>
      <c r="G146" s="23"/>
      <c r="H146" s="23"/>
      <c r="I146" s="23"/>
      <c r="J146" s="23"/>
      <c r="K146" s="23"/>
      <c r="L146" s="23"/>
      <c r="M146" s="23"/>
      <c r="N146" s="3797"/>
      <c r="O146" s="3789"/>
      <c r="P146" s="3790"/>
      <c r="Q146" s="3790"/>
      <c r="R146" s="3790"/>
      <c r="S146" s="3790"/>
      <c r="T146" s="3790"/>
      <c r="U146" s="3790"/>
      <c r="V146" s="3790"/>
      <c r="W146" s="3790"/>
      <c r="X146" s="3790"/>
      <c r="Y146" s="3790"/>
      <c r="Z146" s="3791"/>
      <c r="AA146" s="1790"/>
    </row>
    <row r="147" spans="1:27" ht="9" customHeight="1">
      <c r="A147" s="1430"/>
      <c r="B147" s="32"/>
      <c r="C147" s="24"/>
      <c r="D147" s="24"/>
      <c r="E147" s="23"/>
      <c r="F147" s="23"/>
      <c r="G147" s="23"/>
      <c r="H147" s="23"/>
      <c r="I147" s="23"/>
      <c r="J147" s="23"/>
      <c r="K147" s="23"/>
      <c r="L147" s="23"/>
      <c r="M147" s="23"/>
      <c r="N147" s="493"/>
      <c r="O147" s="499"/>
      <c r="P147" s="499"/>
      <c r="Q147" s="499"/>
      <c r="R147" s="499"/>
      <c r="S147" s="499"/>
      <c r="T147" s="499"/>
      <c r="U147" s="499"/>
      <c r="V147" s="499"/>
      <c r="W147" s="499"/>
      <c r="X147" s="499"/>
      <c r="Y147" s="499"/>
      <c r="Z147" s="499"/>
      <c r="AA147" s="1790"/>
    </row>
    <row r="148" spans="1:27" ht="10.5" customHeight="1">
      <c r="A148" s="1430"/>
      <c r="B148" s="68"/>
      <c r="C148" s="494" t="s">
        <v>331</v>
      </c>
      <c r="D148" s="22" t="s">
        <v>862</v>
      </c>
      <c r="E148" s="23"/>
      <c r="F148" s="23"/>
      <c r="G148" s="23"/>
      <c r="H148" s="23"/>
      <c r="I148" s="23"/>
      <c r="J148" s="23"/>
      <c r="K148" s="23"/>
      <c r="L148" s="23"/>
      <c r="M148" s="23"/>
      <c r="N148" s="3797">
        <v>74</v>
      </c>
      <c r="O148" s="3786"/>
      <c r="P148" s="3787"/>
      <c r="Q148" s="3787"/>
      <c r="R148" s="3787"/>
      <c r="S148" s="3787"/>
      <c r="T148" s="3787"/>
      <c r="U148" s="3787"/>
      <c r="V148" s="3787"/>
      <c r="W148" s="3787"/>
      <c r="X148" s="3787"/>
      <c r="Y148" s="3787"/>
      <c r="Z148" s="3788"/>
      <c r="AA148" s="1790"/>
    </row>
    <row r="149" spans="1:27" ht="10.5" customHeight="1">
      <c r="A149" s="1430"/>
      <c r="B149" s="32"/>
      <c r="C149" s="24"/>
      <c r="D149" s="24" t="s">
        <v>863</v>
      </c>
      <c r="E149" s="23"/>
      <c r="F149" s="23"/>
      <c r="G149" s="23"/>
      <c r="H149" s="23"/>
      <c r="I149" s="23"/>
      <c r="J149" s="23"/>
      <c r="K149" s="23"/>
      <c r="L149" s="23"/>
      <c r="M149" s="23"/>
      <c r="N149" s="3797"/>
      <c r="O149" s="3789"/>
      <c r="P149" s="3790"/>
      <c r="Q149" s="3790"/>
      <c r="R149" s="3790"/>
      <c r="S149" s="3790"/>
      <c r="T149" s="3790"/>
      <c r="U149" s="3790"/>
      <c r="V149" s="3790"/>
      <c r="W149" s="3790"/>
      <c r="X149" s="3790"/>
      <c r="Y149" s="3790"/>
      <c r="Z149" s="3791"/>
      <c r="AA149" s="1790"/>
    </row>
    <row r="150" spans="1:27" ht="10.5" customHeight="1">
      <c r="A150" s="1430"/>
      <c r="B150" s="32"/>
      <c r="C150" s="24"/>
      <c r="D150" s="3850" t="s">
        <v>4328</v>
      </c>
      <c r="E150" s="3850"/>
      <c r="F150" s="3850"/>
      <c r="G150" s="3850"/>
      <c r="H150" s="3850"/>
      <c r="I150" s="3850"/>
      <c r="J150" s="3850"/>
      <c r="K150" s="3850"/>
      <c r="L150" s="23"/>
      <c r="M150" s="23"/>
      <c r="N150" s="493"/>
      <c r="O150" s="499"/>
      <c r="P150" s="499"/>
      <c r="Q150" s="499"/>
      <c r="R150" s="499"/>
      <c r="S150" s="499"/>
      <c r="T150" s="499"/>
      <c r="U150" s="499"/>
      <c r="V150" s="499"/>
      <c r="W150" s="499"/>
      <c r="X150" s="499"/>
      <c r="Y150" s="499"/>
      <c r="Z150" s="499"/>
      <c r="AA150" s="1790"/>
    </row>
    <row r="151" spans="1:27" ht="6.75" customHeight="1">
      <c r="A151" s="1430"/>
      <c r="B151" s="32"/>
      <c r="C151" s="24"/>
      <c r="D151" s="3851"/>
      <c r="E151" s="3851"/>
      <c r="F151" s="3851"/>
      <c r="G151" s="3851"/>
      <c r="H151" s="3851"/>
      <c r="I151" s="3851"/>
      <c r="J151" s="3851"/>
      <c r="K151" s="3851"/>
      <c r="L151" s="23"/>
      <c r="M151" s="23"/>
      <c r="N151" s="493"/>
      <c r="O151" s="499"/>
      <c r="P151" s="499"/>
      <c r="Q151" s="499"/>
      <c r="R151" s="499"/>
      <c r="S151" s="499"/>
      <c r="T151" s="499"/>
      <c r="U151" s="499"/>
      <c r="V151" s="499"/>
      <c r="W151" s="499"/>
      <c r="X151" s="499"/>
      <c r="Y151" s="499"/>
      <c r="Z151" s="499"/>
      <c r="AA151" s="1790"/>
    </row>
    <row r="152" spans="1:27" ht="6.75" customHeight="1">
      <c r="A152" s="1430"/>
      <c r="B152" s="32"/>
      <c r="C152" s="24"/>
      <c r="D152" s="32"/>
      <c r="E152" s="32"/>
      <c r="F152" s="32"/>
      <c r="G152" s="32"/>
      <c r="H152" s="32"/>
      <c r="I152" s="32"/>
      <c r="J152" s="32"/>
      <c r="K152" s="32"/>
      <c r="L152" s="23"/>
      <c r="M152" s="23"/>
      <c r="N152" s="493"/>
      <c r="O152" s="499"/>
      <c r="P152" s="499"/>
      <c r="Q152" s="499"/>
      <c r="R152" s="499"/>
      <c r="S152" s="499"/>
      <c r="T152" s="499"/>
      <c r="U152" s="499"/>
      <c r="V152" s="499"/>
      <c r="W152" s="499"/>
      <c r="X152" s="499"/>
      <c r="Y152" s="499"/>
      <c r="Z152" s="499"/>
      <c r="AA152" s="1790"/>
    </row>
    <row r="153" spans="1:27" ht="12.75" customHeight="1">
      <c r="A153" s="1430"/>
      <c r="B153" s="32"/>
      <c r="C153" s="24"/>
      <c r="D153" s="32"/>
      <c r="E153" s="32"/>
      <c r="F153" s="32"/>
      <c r="G153" s="32"/>
      <c r="H153" s="32"/>
      <c r="I153" s="32"/>
      <c r="J153" s="32"/>
      <c r="K153" s="32"/>
      <c r="L153" s="23"/>
      <c r="M153" s="23"/>
      <c r="N153" s="493"/>
      <c r="O153" s="499"/>
      <c r="P153" s="499"/>
      <c r="Q153" s="499"/>
      <c r="R153" s="499"/>
      <c r="S153" s="499"/>
      <c r="T153" s="499"/>
      <c r="U153" s="499"/>
      <c r="V153" s="499"/>
      <c r="W153" s="499"/>
      <c r="X153" s="499"/>
      <c r="Y153" s="499"/>
      <c r="Z153" s="499"/>
      <c r="AA153" s="1790"/>
    </row>
    <row r="154" spans="1:27" ht="6.75" customHeight="1">
      <c r="A154" s="1430"/>
      <c r="B154" s="32"/>
      <c r="C154" s="24"/>
      <c r="D154" s="32"/>
      <c r="E154" s="32"/>
      <c r="F154" s="32"/>
      <c r="G154" s="32"/>
      <c r="H154" s="32"/>
      <c r="I154" s="32"/>
      <c r="J154" s="32"/>
      <c r="K154" s="32"/>
      <c r="L154" s="23"/>
      <c r="M154" s="23"/>
      <c r="N154" s="493"/>
      <c r="O154" s="499"/>
      <c r="P154" s="499"/>
      <c r="Q154" s="499"/>
      <c r="R154" s="499"/>
      <c r="S154" s="499"/>
      <c r="T154" s="499"/>
      <c r="U154" s="499"/>
      <c r="V154" s="499"/>
      <c r="W154" s="499"/>
      <c r="X154" s="499"/>
      <c r="Y154" s="499"/>
      <c r="Z154" s="499"/>
      <c r="AA154" s="1790"/>
    </row>
    <row r="155" spans="1:27" ht="6.75" customHeight="1">
      <c r="A155" s="1430"/>
      <c r="B155" s="32"/>
      <c r="C155" s="24"/>
      <c r="D155" s="32"/>
      <c r="E155" s="32"/>
      <c r="F155" s="32"/>
      <c r="G155" s="32"/>
      <c r="H155" s="32"/>
      <c r="I155" s="32"/>
      <c r="J155" s="32"/>
      <c r="K155" s="32"/>
      <c r="L155" s="23"/>
      <c r="M155" s="23"/>
      <c r="N155" s="493"/>
      <c r="O155" s="499"/>
      <c r="P155" s="499"/>
      <c r="Q155" s="499"/>
      <c r="R155" s="499"/>
      <c r="S155" s="499"/>
      <c r="T155" s="499"/>
      <c r="U155" s="499"/>
      <c r="V155" s="499"/>
      <c r="W155" s="499"/>
      <c r="X155" s="499"/>
      <c r="Y155" s="499"/>
      <c r="Z155" s="499"/>
      <c r="AA155" s="1790"/>
    </row>
    <row r="156" spans="1:27" ht="6.75" customHeight="1">
      <c r="A156" s="1430"/>
      <c r="B156" s="32"/>
      <c r="C156" s="24"/>
      <c r="D156" s="32"/>
      <c r="E156" s="32"/>
      <c r="F156" s="32"/>
      <c r="G156" s="32"/>
      <c r="H156" s="32"/>
      <c r="I156" s="32"/>
      <c r="J156" s="32"/>
      <c r="K156" s="32"/>
      <c r="L156" s="23"/>
      <c r="M156" s="23"/>
      <c r="N156" s="493"/>
      <c r="O156" s="499"/>
      <c r="P156" s="499"/>
      <c r="Q156" s="499"/>
      <c r="R156" s="499"/>
      <c r="S156" s="499"/>
      <c r="T156" s="499"/>
      <c r="U156" s="499"/>
      <c r="V156" s="499"/>
      <c r="W156" s="499"/>
      <c r="X156" s="499"/>
      <c r="Y156" s="499"/>
      <c r="Z156" s="499"/>
      <c r="AA156" s="1790"/>
    </row>
    <row r="157" spans="1:27" ht="6.75" customHeight="1">
      <c r="A157" s="1430"/>
      <c r="B157" s="32"/>
      <c r="C157" s="24"/>
      <c r="D157" s="32"/>
      <c r="E157" s="32"/>
      <c r="F157" s="32"/>
      <c r="G157" s="32"/>
      <c r="H157" s="32"/>
      <c r="I157" s="32"/>
      <c r="J157" s="32"/>
      <c r="K157" s="32"/>
      <c r="L157" s="23"/>
      <c r="M157" s="23"/>
      <c r="N157" s="493"/>
      <c r="O157" s="499"/>
      <c r="P157" s="499"/>
      <c r="Q157" s="499"/>
      <c r="R157" s="499"/>
      <c r="S157" s="499"/>
      <c r="T157" s="499"/>
      <c r="U157" s="499"/>
      <c r="V157" s="499"/>
      <c r="W157" s="499"/>
      <c r="X157" s="499"/>
      <c r="Y157" s="499"/>
      <c r="Z157" s="499"/>
      <c r="AA157" s="1790"/>
    </row>
    <row r="158" spans="1:27" ht="6.75" customHeight="1">
      <c r="A158" s="1430"/>
      <c r="B158" s="32"/>
      <c r="C158" s="24"/>
      <c r="D158" s="32"/>
      <c r="E158" s="32"/>
      <c r="F158" s="32"/>
      <c r="G158" s="32"/>
      <c r="H158" s="32"/>
      <c r="I158" s="32"/>
      <c r="J158" s="32"/>
      <c r="K158" s="32"/>
      <c r="L158" s="23"/>
      <c r="M158" s="23"/>
      <c r="N158" s="493"/>
      <c r="O158" s="499"/>
      <c r="P158" s="499"/>
      <c r="Q158" s="499"/>
      <c r="R158" s="499"/>
      <c r="S158" s="499"/>
      <c r="T158" s="499"/>
      <c r="U158" s="499"/>
      <c r="V158" s="499"/>
      <c r="W158" s="499"/>
      <c r="X158" s="499"/>
      <c r="Y158" s="499"/>
      <c r="Z158" s="499"/>
      <c r="AA158" s="1790"/>
    </row>
    <row r="159" spans="1:27" ht="6.75" customHeight="1">
      <c r="A159" s="1430"/>
      <c r="B159" s="32"/>
      <c r="C159" s="24"/>
      <c r="D159" s="32"/>
      <c r="E159" s="32"/>
      <c r="F159" s="32"/>
      <c r="G159" s="32"/>
      <c r="H159" s="32"/>
      <c r="I159" s="32"/>
      <c r="J159" s="32"/>
      <c r="K159" s="32"/>
      <c r="L159" s="23"/>
      <c r="M159" s="23"/>
      <c r="N159" s="493"/>
      <c r="O159" s="499"/>
      <c r="P159" s="499"/>
      <c r="Q159" s="499"/>
      <c r="R159" s="499"/>
      <c r="S159" s="499"/>
      <c r="T159" s="499"/>
      <c r="U159" s="499"/>
      <c r="V159" s="499"/>
      <c r="W159" s="499"/>
      <c r="X159" s="499"/>
      <c r="Y159" s="499"/>
      <c r="Z159" s="499"/>
      <c r="AA159" s="1790"/>
    </row>
    <row r="160" spans="1:27" ht="12.75" customHeight="1">
      <c r="A160" s="1430"/>
      <c r="B160" s="32"/>
      <c r="C160" s="24"/>
      <c r="D160" s="32"/>
      <c r="E160" s="32"/>
      <c r="F160" s="32"/>
      <c r="G160" s="32"/>
      <c r="H160" s="32"/>
      <c r="I160" s="32"/>
      <c r="J160" s="32"/>
      <c r="K160" s="32"/>
      <c r="L160" s="23"/>
      <c r="M160" s="23"/>
      <c r="N160" s="493"/>
      <c r="O160" s="499"/>
      <c r="P160" s="499"/>
      <c r="Q160" s="499"/>
      <c r="R160" s="499"/>
      <c r="S160" s="499"/>
      <c r="T160" s="499"/>
      <c r="U160" s="499"/>
      <c r="V160" s="499"/>
      <c r="W160" s="499"/>
      <c r="X160" s="499"/>
      <c r="Y160" s="499"/>
      <c r="Z160" s="499"/>
      <c r="AA160" s="1790"/>
    </row>
    <row r="161" spans="1:27" ht="15" customHeight="1">
      <c r="A161" s="1275"/>
      <c r="B161" s="1836"/>
      <c r="C161" s="1673"/>
      <c r="D161" s="1673"/>
      <c r="E161" s="1432"/>
      <c r="F161" s="1432"/>
      <c r="G161" s="1432"/>
      <c r="H161" s="1432"/>
      <c r="I161" s="1432"/>
      <c r="J161" s="1432"/>
      <c r="K161" s="1432"/>
      <c r="L161" s="1432"/>
      <c r="M161" s="1432"/>
      <c r="N161" s="1674"/>
      <c r="O161" s="1837"/>
      <c r="P161" s="1837"/>
      <c r="Q161" s="1837"/>
      <c r="R161" s="1837"/>
      <c r="S161" s="1837"/>
      <c r="T161" s="1837"/>
      <c r="U161" s="1837"/>
      <c r="V161" s="1837"/>
      <c r="W161" s="1837"/>
      <c r="X161" s="1837"/>
      <c r="Y161" s="1837"/>
      <c r="Z161" s="1837"/>
      <c r="AA161" s="1283"/>
    </row>
    <row r="162" spans="1:27" ht="8.25" customHeight="1">
      <c r="A162" s="1487"/>
      <c r="B162" s="63"/>
      <c r="C162" s="7"/>
      <c r="N162" s="12"/>
      <c r="O162" s="12"/>
      <c r="P162" s="12"/>
      <c r="Q162" s="12"/>
      <c r="R162" s="12"/>
      <c r="S162" s="12"/>
      <c r="T162" s="12"/>
      <c r="U162" s="12"/>
      <c r="V162" s="12"/>
      <c r="AA162" s="1830"/>
    </row>
    <row r="163" spans="1:27" ht="8.25" customHeight="1">
      <c r="A163" s="1430"/>
      <c r="B163" s="32"/>
      <c r="C163" s="23"/>
      <c r="D163" s="23"/>
      <c r="E163" s="23"/>
      <c r="F163" s="23"/>
      <c r="G163" s="23"/>
      <c r="H163" s="23"/>
      <c r="I163" s="23"/>
      <c r="J163" s="23"/>
      <c r="K163" s="23"/>
      <c r="L163" s="23"/>
      <c r="M163" s="23"/>
      <c r="N163" s="26"/>
      <c r="O163" s="26"/>
      <c r="P163" s="26"/>
      <c r="Q163" s="26"/>
      <c r="R163" s="26"/>
      <c r="S163" s="26"/>
      <c r="T163" s="26"/>
      <c r="U163" s="26"/>
      <c r="V163" s="26"/>
      <c r="W163" s="23"/>
      <c r="X163" s="23"/>
      <c r="Y163" s="23"/>
      <c r="Z163" s="23"/>
      <c r="AA163" s="1790"/>
    </row>
    <row r="164" spans="1:27" ht="11.25" customHeight="1">
      <c r="A164" s="1430"/>
      <c r="B164" s="70">
        <v>8.1199999999999992</v>
      </c>
      <c r="C164" s="22" t="s">
        <v>3353</v>
      </c>
      <c r="D164" s="22"/>
      <c r="E164" s="23"/>
      <c r="F164" s="23"/>
      <c r="G164" s="23"/>
      <c r="H164" s="23"/>
      <c r="I164" s="23"/>
      <c r="J164" s="23"/>
      <c r="K164" s="3815">
        <v>89</v>
      </c>
      <c r="L164" s="3841">
        <f>O8+O25+O33+O52+O58+O66+O75+O79+O95+O98+O101+O104+O107+O110+O113+O119+O124+O136+O148+O139+O142+O145</f>
        <v>0</v>
      </c>
      <c r="M164" s="3842"/>
      <c r="N164" s="3842"/>
      <c r="O164" s="3842"/>
      <c r="P164" s="3842"/>
      <c r="Q164" s="3842"/>
      <c r="R164" s="3842"/>
      <c r="S164" s="3842"/>
      <c r="T164" s="3842"/>
      <c r="U164" s="3842"/>
      <c r="V164" s="3842"/>
      <c r="W164" s="3843"/>
      <c r="AA164" s="1790"/>
    </row>
    <row r="165" spans="1:27" ht="12" customHeight="1">
      <c r="A165" s="1430"/>
      <c r="B165" s="23"/>
      <c r="C165" s="25" t="s">
        <v>3354</v>
      </c>
      <c r="D165" s="24"/>
      <c r="E165" s="23"/>
      <c r="F165" s="23"/>
      <c r="G165" s="23"/>
      <c r="H165" s="23"/>
      <c r="I165" s="23"/>
      <c r="J165" s="23"/>
      <c r="K165" s="3815"/>
      <c r="L165" s="3847"/>
      <c r="M165" s="3848"/>
      <c r="N165" s="3848"/>
      <c r="O165" s="3848"/>
      <c r="P165" s="3848"/>
      <c r="Q165" s="3848"/>
      <c r="R165" s="3848"/>
      <c r="S165" s="3848"/>
      <c r="T165" s="3848"/>
      <c r="U165" s="3848"/>
      <c r="V165" s="3848"/>
      <c r="W165" s="3849"/>
      <c r="AA165" s="1790"/>
    </row>
    <row r="166" spans="1:27" ht="11.25" customHeight="1">
      <c r="A166" s="1275"/>
      <c r="B166" s="1432"/>
      <c r="C166" s="1432"/>
      <c r="D166" s="1432"/>
      <c r="E166" s="1432"/>
      <c r="F166" s="1432"/>
      <c r="G166" s="1432"/>
      <c r="H166" s="1432"/>
      <c r="I166" s="1432"/>
      <c r="J166" s="1432"/>
      <c r="K166" s="1432"/>
      <c r="L166" s="1432"/>
      <c r="M166" s="1432"/>
      <c r="N166" s="1841"/>
      <c r="O166" s="1842"/>
      <c r="P166" s="1842"/>
      <c r="Q166" s="1842"/>
      <c r="R166" s="1842"/>
      <c r="S166" s="1842"/>
      <c r="T166" s="1842"/>
      <c r="U166" s="1842"/>
      <c r="V166" s="1842"/>
      <c r="W166" s="1432"/>
      <c r="X166" s="1432"/>
      <c r="Y166" s="1432"/>
      <c r="Z166" s="1432"/>
      <c r="AA166" s="1283"/>
    </row>
    <row r="167" spans="1:27" ht="11.25" customHeight="1">
      <c r="A167" s="1430"/>
      <c r="D167" s="22"/>
      <c r="E167" s="22"/>
      <c r="F167" s="22"/>
      <c r="G167" s="23"/>
      <c r="H167" s="23"/>
      <c r="I167" s="23"/>
      <c r="J167" s="23"/>
      <c r="K167" s="23"/>
      <c r="L167" s="23"/>
      <c r="M167" s="23"/>
      <c r="N167" s="83"/>
      <c r="O167" s="1843"/>
      <c r="P167" s="1843"/>
      <c r="Q167" s="1843"/>
      <c r="R167" s="1843"/>
      <c r="S167" s="1843"/>
      <c r="T167" s="1843"/>
      <c r="U167" s="1843"/>
      <c r="V167" s="1843"/>
      <c r="W167" s="3837"/>
      <c r="X167" s="3837"/>
      <c r="Y167" s="3837"/>
      <c r="Z167" s="3837"/>
      <c r="AA167" s="1790"/>
    </row>
    <row r="168" spans="1:27" ht="12.75" customHeight="1">
      <c r="A168" s="1430"/>
      <c r="B168" s="70">
        <v>8.1300000000000008</v>
      </c>
      <c r="C168" s="22" t="s">
        <v>259</v>
      </c>
      <c r="D168" s="23"/>
      <c r="E168" s="23"/>
      <c r="F168" s="23"/>
      <c r="G168" s="23"/>
      <c r="H168" s="23"/>
      <c r="I168" s="23"/>
      <c r="J168" s="23"/>
      <c r="K168" s="23"/>
      <c r="L168" s="23"/>
      <c r="M168" s="23"/>
      <c r="N168" s="3815">
        <v>17</v>
      </c>
      <c r="O168" s="3831"/>
      <c r="P168" s="3832"/>
      <c r="Q168" s="3832"/>
      <c r="R168" s="3832"/>
      <c r="S168" s="3832"/>
      <c r="T168" s="3832"/>
      <c r="U168" s="3832"/>
      <c r="V168" s="3832"/>
      <c r="W168" s="3832"/>
      <c r="X168" s="3832"/>
      <c r="Y168" s="3832"/>
      <c r="Z168" s="3833"/>
      <c r="AA168" s="1790"/>
    </row>
    <row r="169" spans="1:27" ht="9.75" customHeight="1">
      <c r="A169" s="1430"/>
      <c r="B169" s="68"/>
      <c r="C169" s="24" t="s">
        <v>260</v>
      </c>
      <c r="D169" s="23"/>
      <c r="E169" s="23"/>
      <c r="F169" s="23"/>
      <c r="G169" s="23"/>
      <c r="H169" s="23"/>
      <c r="I169" s="23"/>
      <c r="J169" s="23"/>
      <c r="K169" s="23"/>
      <c r="L169" s="23"/>
      <c r="M169" s="23"/>
      <c r="N169" s="3815"/>
      <c r="O169" s="3834"/>
      <c r="P169" s="3835"/>
      <c r="Q169" s="3835"/>
      <c r="R169" s="3835"/>
      <c r="S169" s="3835"/>
      <c r="T169" s="3835"/>
      <c r="U169" s="3835"/>
      <c r="V169" s="3835"/>
      <c r="W169" s="3835"/>
      <c r="X169" s="3835"/>
      <c r="Y169" s="3835"/>
      <c r="Z169" s="3836"/>
      <c r="AA169" s="1790"/>
    </row>
    <row r="170" spans="1:27" ht="11.25" customHeight="1">
      <c r="A170" s="1356"/>
      <c r="B170" s="1844"/>
      <c r="C170" s="1845"/>
      <c r="D170" s="1846"/>
      <c r="E170" s="1846"/>
      <c r="F170" s="1846"/>
      <c r="G170" s="1846"/>
      <c r="H170" s="1846"/>
      <c r="I170" s="1846"/>
      <c r="J170" s="1846"/>
      <c r="K170" s="1846"/>
      <c r="L170" s="1846"/>
      <c r="M170" s="1846"/>
      <c r="N170" s="1847"/>
      <c r="O170" s="1846"/>
      <c r="P170" s="1846"/>
      <c r="Q170" s="1846"/>
      <c r="R170" s="1846"/>
      <c r="S170" s="1846"/>
      <c r="T170" s="1846"/>
      <c r="U170" s="1846"/>
      <c r="V170" s="1846"/>
      <c r="W170" s="1846"/>
      <c r="X170" s="1846"/>
      <c r="Y170" s="1846"/>
      <c r="Z170" s="1846"/>
      <c r="AA170" s="1365"/>
    </row>
    <row r="171" spans="1:27" ht="11.25" customHeight="1">
      <c r="A171" s="1430"/>
      <c r="B171" s="68"/>
      <c r="C171" s="24"/>
      <c r="D171" s="23"/>
      <c r="E171" s="23"/>
      <c r="F171" s="23"/>
      <c r="G171" s="23"/>
      <c r="H171" s="23"/>
      <c r="I171" s="23"/>
      <c r="J171" s="23"/>
      <c r="L171" s="23"/>
      <c r="M171" s="1848"/>
      <c r="N171" s="1849"/>
      <c r="O171" s="23"/>
      <c r="P171" s="23"/>
      <c r="Q171" s="23"/>
      <c r="R171" s="23"/>
      <c r="S171" s="23"/>
      <c r="T171" s="23"/>
      <c r="U171" s="23"/>
      <c r="V171" s="23"/>
      <c r="W171" s="23"/>
      <c r="X171" s="23"/>
      <c r="Y171" s="23"/>
      <c r="Z171" s="23"/>
      <c r="AA171" s="1790"/>
    </row>
    <row r="172" spans="1:27" ht="11.25" customHeight="1">
      <c r="A172" s="1430"/>
      <c r="B172" s="70">
        <v>8.14</v>
      </c>
      <c r="C172" s="22" t="s">
        <v>3355</v>
      </c>
      <c r="D172" s="22"/>
      <c r="E172" s="23"/>
      <c r="F172" s="23"/>
      <c r="G172" s="23"/>
      <c r="H172" s="23"/>
      <c r="I172" s="23"/>
      <c r="J172" s="23"/>
      <c r="K172" s="3815">
        <v>99</v>
      </c>
      <c r="L172" s="3841">
        <f>L164+O168</f>
        <v>0</v>
      </c>
      <c r="M172" s="3842"/>
      <c r="N172" s="3842"/>
      <c r="O172" s="3842"/>
      <c r="P172" s="3842"/>
      <c r="Q172" s="3842"/>
      <c r="R172" s="3842"/>
      <c r="S172" s="3842"/>
      <c r="T172" s="3842"/>
      <c r="U172" s="3842"/>
      <c r="V172" s="3842"/>
      <c r="W172" s="3843"/>
      <c r="AA172" s="1790"/>
    </row>
    <row r="173" spans="1:27" ht="9.75" customHeight="1">
      <c r="A173" s="1430"/>
      <c r="B173" s="32"/>
      <c r="C173" s="25" t="s">
        <v>3356</v>
      </c>
      <c r="D173" s="25"/>
      <c r="E173" s="25"/>
      <c r="F173" s="25"/>
      <c r="G173" s="25"/>
      <c r="H173" s="23"/>
      <c r="I173" s="23"/>
      <c r="J173" s="23"/>
      <c r="K173" s="3815"/>
      <c r="L173" s="3844"/>
      <c r="M173" s="3845"/>
      <c r="N173" s="3845"/>
      <c r="O173" s="3845"/>
      <c r="P173" s="3845"/>
      <c r="Q173" s="3845"/>
      <c r="R173" s="3845"/>
      <c r="S173" s="3845"/>
      <c r="T173" s="3845"/>
      <c r="U173" s="3845"/>
      <c r="V173" s="3845"/>
      <c r="W173" s="3846"/>
      <c r="AA173" s="1790"/>
    </row>
    <row r="174" spans="1:27" ht="9.75" customHeight="1">
      <c r="A174" s="1430"/>
      <c r="B174" s="32"/>
      <c r="C174" s="25"/>
      <c r="D174" s="25"/>
      <c r="E174" s="25"/>
      <c r="F174" s="25"/>
      <c r="G174" s="25"/>
      <c r="H174" s="23"/>
      <c r="I174" s="23"/>
      <c r="J174" s="23"/>
      <c r="K174" s="493"/>
      <c r="L174" s="1524"/>
      <c r="M174" s="1524"/>
      <c r="N174" s="1524"/>
      <c r="O174" s="1524"/>
      <c r="P174" s="1524"/>
      <c r="Q174" s="1524"/>
      <c r="R174" s="1524"/>
      <c r="S174" s="1524"/>
      <c r="T174" s="1524"/>
      <c r="U174" s="1524"/>
      <c r="V174" s="1524"/>
      <c r="W174" s="1524"/>
      <c r="AA174" s="1790"/>
    </row>
    <row r="175" spans="1:27" ht="11.25" customHeight="1" thickBot="1">
      <c r="A175" s="1266"/>
      <c r="B175" s="1850"/>
      <c r="C175" s="1268"/>
      <c r="D175" s="1268"/>
      <c r="E175" s="1268"/>
      <c r="F175" s="1268"/>
      <c r="G175" s="1268"/>
      <c r="H175" s="1268"/>
      <c r="I175" s="1268"/>
      <c r="J175" s="1268"/>
      <c r="K175" s="1268"/>
      <c r="L175" s="1268"/>
      <c r="M175" s="1268"/>
      <c r="N175" s="1268"/>
      <c r="O175" s="1268"/>
      <c r="P175" s="1268"/>
      <c r="Q175" s="1268"/>
      <c r="R175" s="1268"/>
      <c r="S175" s="1268"/>
      <c r="T175" s="1268"/>
      <c r="U175" s="1268"/>
      <c r="V175" s="1268"/>
      <c r="W175" s="1268"/>
      <c r="X175" s="1268"/>
      <c r="Y175" s="1268"/>
      <c r="Z175" s="1268"/>
      <c r="AA175" s="1269"/>
    </row>
    <row r="176" spans="1:27" ht="11.25" customHeight="1">
      <c r="A176" s="23"/>
      <c r="B176" s="32"/>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row>
    <row r="177" spans="1:27" ht="11.25" customHeight="1">
      <c r="A177" s="23"/>
      <c r="B177" s="32"/>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row>
    <row r="178" spans="1:27" ht="12" customHeight="1">
      <c r="A178" s="3840">
        <v>17</v>
      </c>
      <c r="B178" s="3840"/>
      <c r="C178" s="3840"/>
      <c r="D178" s="3840"/>
      <c r="E178" s="3840"/>
      <c r="F178" s="3840"/>
      <c r="G178" s="3840"/>
      <c r="H178" s="3840"/>
      <c r="I178" s="3840"/>
      <c r="J178" s="3840"/>
      <c r="K178" s="3840"/>
      <c r="L178" s="3840"/>
      <c r="M178" s="3840"/>
      <c r="N178" s="3840"/>
      <c r="O178" s="3840"/>
      <c r="P178" s="3840"/>
      <c r="Q178" s="3840"/>
      <c r="R178" s="3840"/>
      <c r="S178" s="3840"/>
      <c r="T178" s="3840"/>
      <c r="U178" s="3840"/>
      <c r="V178" s="3840"/>
      <c r="W178" s="3840"/>
      <c r="X178" s="3840"/>
      <c r="Y178" s="3840"/>
      <c r="Z178" s="3840"/>
      <c r="AA178" s="3840"/>
    </row>
    <row r="179" spans="1:27" ht="10.5" customHeight="1"/>
  </sheetData>
  <sheetProtection selectLockedCells="1" selectUnlockedCells="1"/>
  <mergeCells count="85">
    <mergeCell ref="U86:W86"/>
    <mergeCell ref="Y86:Z86"/>
    <mergeCell ref="Q86:S86"/>
    <mergeCell ref="O107:Z108"/>
    <mergeCell ref="N110:N111"/>
    <mergeCell ref="O110:Z111"/>
    <mergeCell ref="Y93:Z93"/>
    <mergeCell ref="N95:N96"/>
    <mergeCell ref="O95:Z96"/>
    <mergeCell ref="N98:N99"/>
    <mergeCell ref="O98:Z99"/>
    <mergeCell ref="U2:W2"/>
    <mergeCell ref="Y2:Z2"/>
    <mergeCell ref="Q2:S2"/>
    <mergeCell ref="N124:N125"/>
    <mergeCell ref="O124:Z125"/>
    <mergeCell ref="V46:W47"/>
    <mergeCell ref="X46:Z47"/>
    <mergeCell ref="S6:V6"/>
    <mergeCell ref="Y7:Z7"/>
    <mergeCell ref="N8:N9"/>
    <mergeCell ref="O8:Z9"/>
    <mergeCell ref="Y41:Z41"/>
    <mergeCell ref="N52:N53"/>
    <mergeCell ref="O52:Z53"/>
    <mergeCell ref="N42:N43"/>
    <mergeCell ref="O42:Z43"/>
    <mergeCell ref="C125:K126"/>
    <mergeCell ref="C128:I128"/>
    <mergeCell ref="Y118:Z118"/>
    <mergeCell ref="N101:N102"/>
    <mergeCell ref="O101:Z102"/>
    <mergeCell ref="N104:N105"/>
    <mergeCell ref="O104:Z105"/>
    <mergeCell ref="N107:N108"/>
    <mergeCell ref="N113:N114"/>
    <mergeCell ref="O113:Z114"/>
    <mergeCell ref="O139:Z140"/>
    <mergeCell ref="N145:N146"/>
    <mergeCell ref="O145:Z146"/>
    <mergeCell ref="A178:AA178"/>
    <mergeCell ref="K172:K173"/>
    <mergeCell ref="L172:W173"/>
    <mergeCell ref="W167:Z167"/>
    <mergeCell ref="N168:N169"/>
    <mergeCell ref="O168:Z169"/>
    <mergeCell ref="K164:K165"/>
    <mergeCell ref="L164:W165"/>
    <mergeCell ref="N148:N149"/>
    <mergeCell ref="O148:Z149"/>
    <mergeCell ref="D150:K151"/>
    <mergeCell ref="L139:L140"/>
    <mergeCell ref="N142:N143"/>
    <mergeCell ref="N75:N76"/>
    <mergeCell ref="C17:I17"/>
    <mergeCell ref="N22:N23"/>
    <mergeCell ref="N25:N26"/>
    <mergeCell ref="O33:Z34"/>
    <mergeCell ref="V37:W38"/>
    <mergeCell ref="X37:Z38"/>
    <mergeCell ref="V29:W30"/>
    <mergeCell ref="X29:Z30"/>
    <mergeCell ref="O25:Z26"/>
    <mergeCell ref="N33:N34"/>
    <mergeCell ref="O58:Z59"/>
    <mergeCell ref="W73:Z74"/>
    <mergeCell ref="C61:L62"/>
    <mergeCell ref="N66:N67"/>
    <mergeCell ref="O66:Z67"/>
    <mergeCell ref="O142:Z143"/>
    <mergeCell ref="N139:N140"/>
    <mergeCell ref="Y51:Z51"/>
    <mergeCell ref="O115:Z115"/>
    <mergeCell ref="O116:Z116"/>
    <mergeCell ref="N136:N137"/>
    <mergeCell ref="O136:Z137"/>
    <mergeCell ref="N119:N120"/>
    <mergeCell ref="O119:Z120"/>
    <mergeCell ref="A84:AA84"/>
    <mergeCell ref="C69:L70"/>
    <mergeCell ref="N79:N80"/>
    <mergeCell ref="O79:Z80"/>
    <mergeCell ref="C54:G54"/>
    <mergeCell ref="O75:Z76"/>
    <mergeCell ref="N58:N59"/>
  </mergeCells>
  <printOptions horizontalCentered="1"/>
  <pageMargins left="3.937007874015748E-2" right="3.937007874015748E-2" top="0.39370078740157483" bottom="3.937007874015748E-2" header="0.51181102362204722" footer="0.51181102362204722"/>
  <pageSetup paperSize="9" scale="73" firstPageNumber="9" orientation="portrait" useFirstPageNumber="1" horizontalDpi="300" verticalDpi="300" r:id="rId1"/>
  <headerFooter alignWithMargins="0"/>
  <rowBreaks count="1" manualBreakCount="1">
    <brk id="85" max="26"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B1:AM395"/>
  <sheetViews>
    <sheetView showGridLines="0" view="pageBreakPreview" zoomScale="140" zoomScaleNormal="100" zoomScaleSheetLayoutView="140" workbookViewId="0">
      <selection activeCell="F4" sqref="F4"/>
    </sheetView>
  </sheetViews>
  <sheetFormatPr defaultColWidth="9.140625" defaultRowHeight="11.25"/>
  <cols>
    <col min="1" max="1" width="0.5703125" style="3" customWidth="1"/>
    <col min="2" max="2" width="1.42578125" style="3" customWidth="1"/>
    <col min="3" max="3" width="4.85546875" style="3" customWidth="1"/>
    <col min="4" max="4" width="6.85546875" style="3" customWidth="1"/>
    <col min="5" max="5" width="4.28515625" style="3" customWidth="1"/>
    <col min="6" max="7" width="4.42578125" style="3" customWidth="1"/>
    <col min="8" max="8" width="14.42578125" style="3" customWidth="1"/>
    <col min="9" max="9" width="9.42578125" style="3" customWidth="1"/>
    <col min="10" max="10" width="4.28515625" style="3" customWidth="1"/>
    <col min="11" max="11" width="8.7109375" style="3" customWidth="1"/>
    <col min="12" max="12" width="14.140625" style="3" customWidth="1"/>
    <col min="13" max="13" width="3.85546875" style="19" customWidth="1"/>
    <col min="14" max="20" width="5" style="16" customWidth="1"/>
    <col min="21" max="21" width="3.42578125" style="3" customWidth="1"/>
    <col min="22" max="22" width="0.5703125" style="37" customWidth="1"/>
    <col min="23" max="23" width="12" style="37" customWidth="1"/>
    <col min="24" max="24" width="8.85546875" style="37" customWidth="1"/>
    <col min="25" max="26" width="9.140625" style="37"/>
    <col min="27" max="16384" width="9.140625" style="3"/>
  </cols>
  <sheetData>
    <row r="1" spans="2:39" ht="3.75" customHeight="1" thickBot="1"/>
    <row r="2" spans="2:39" ht="3.75" customHeight="1">
      <c r="B2" s="621"/>
      <c r="C2" s="674"/>
      <c r="D2" s="675"/>
      <c r="E2" s="623"/>
      <c r="F2" s="623"/>
      <c r="G2" s="622"/>
      <c r="H2" s="622"/>
      <c r="I2" s="622"/>
      <c r="J2" s="622"/>
      <c r="K2" s="622"/>
      <c r="L2" s="622"/>
      <c r="M2" s="676"/>
      <c r="N2" s="625"/>
      <c r="O2" s="625"/>
      <c r="P2" s="625"/>
      <c r="Q2" s="625"/>
      <c r="R2" s="625"/>
      <c r="S2" s="625"/>
      <c r="T2" s="625"/>
      <c r="U2" s="626"/>
    </row>
    <row r="3" spans="2:39" ht="12.75" customHeight="1">
      <c r="B3" s="663"/>
      <c r="C3" s="64"/>
      <c r="D3" s="65"/>
      <c r="E3" s="66"/>
      <c r="F3" s="66"/>
      <c r="U3" s="387"/>
    </row>
    <row r="4" spans="2:39" ht="12.75" customHeight="1">
      <c r="B4" s="663"/>
      <c r="C4" s="64"/>
      <c r="D4" s="65"/>
      <c r="E4" s="66"/>
      <c r="F4" s="181" t="s">
        <v>408</v>
      </c>
      <c r="U4" s="387"/>
    </row>
    <row r="5" spans="2:39" ht="12.75" customHeight="1">
      <c r="B5" s="627"/>
      <c r="C5" s="3884"/>
      <c r="D5" s="3884"/>
      <c r="E5" s="3884"/>
      <c r="F5" s="182" t="s">
        <v>409</v>
      </c>
      <c r="I5" s="67"/>
      <c r="J5" s="67"/>
      <c r="K5" s="67"/>
      <c r="L5" s="67"/>
      <c r="M5" s="67"/>
      <c r="N5" s="67"/>
      <c r="O5" s="71"/>
      <c r="P5" s="71"/>
      <c r="Q5" s="71"/>
      <c r="R5" s="71"/>
      <c r="S5" s="71"/>
      <c r="T5" s="71"/>
      <c r="U5" s="665"/>
    </row>
    <row r="6" spans="2:39" ht="8.25" customHeight="1">
      <c r="B6" s="629"/>
      <c r="C6" s="24"/>
      <c r="D6" s="24"/>
      <c r="E6" s="24"/>
      <c r="F6" s="24"/>
      <c r="G6" s="24"/>
      <c r="H6" s="24"/>
      <c r="I6" s="24"/>
      <c r="J6" s="24"/>
      <c r="K6" s="24"/>
      <c r="L6" s="24"/>
      <c r="M6" s="28"/>
      <c r="N6" s="72"/>
      <c r="O6" s="72"/>
      <c r="P6" s="72"/>
      <c r="Q6" s="72"/>
      <c r="R6" s="72"/>
      <c r="S6" s="75"/>
      <c r="T6" s="75"/>
      <c r="U6" s="677"/>
      <c r="V6" s="59"/>
      <c r="W6" s="59"/>
      <c r="X6" s="59"/>
      <c r="Y6" s="59"/>
      <c r="Z6" s="59"/>
      <c r="AA6" s="7"/>
      <c r="AB6" s="7"/>
      <c r="AC6" s="7"/>
      <c r="AD6" s="7"/>
      <c r="AE6" s="7"/>
      <c r="AF6" s="7"/>
      <c r="AG6" s="7"/>
      <c r="AH6" s="7"/>
      <c r="AI6" s="7"/>
      <c r="AJ6" s="7"/>
      <c r="AK6" s="7"/>
      <c r="AL6" s="7"/>
      <c r="AM6" s="7"/>
    </row>
    <row r="7" spans="2:39" ht="9.75" customHeight="1">
      <c r="B7" s="633"/>
      <c r="C7" s="68"/>
      <c r="D7" s="22"/>
      <c r="E7" s="23"/>
      <c r="F7" s="23"/>
      <c r="G7" s="23"/>
      <c r="H7" s="23"/>
      <c r="I7" s="23"/>
      <c r="J7" s="23"/>
      <c r="K7" s="23"/>
      <c r="L7" s="23"/>
      <c r="M7" s="3792"/>
      <c r="N7" s="73"/>
      <c r="O7" s="3895" t="s">
        <v>261</v>
      </c>
      <c r="P7" s="3895"/>
      <c r="Q7" s="3895"/>
      <c r="R7" s="3895"/>
      <c r="S7" s="73"/>
      <c r="T7" s="73"/>
      <c r="U7" s="665"/>
    </row>
    <row r="8" spans="2:39" ht="9.75" customHeight="1">
      <c r="B8" s="633"/>
      <c r="C8" s="69"/>
      <c r="D8" s="7"/>
      <c r="L8" s="23"/>
      <c r="M8" s="3792"/>
      <c r="N8" s="73"/>
      <c r="O8" s="73"/>
      <c r="P8" s="3885" t="s">
        <v>84</v>
      </c>
      <c r="Q8" s="3885"/>
      <c r="R8" s="73"/>
      <c r="S8" s="3880" t="s">
        <v>262</v>
      </c>
      <c r="T8" s="3886"/>
      <c r="U8" s="665"/>
    </row>
    <row r="9" spans="2:39" ht="10.5" customHeight="1">
      <c r="B9" s="633"/>
      <c r="C9" s="68">
        <v>9.1</v>
      </c>
      <c r="D9" s="22" t="s">
        <v>588</v>
      </c>
      <c r="E9" s="22"/>
      <c r="M9" s="3792" t="s">
        <v>86</v>
      </c>
      <c r="N9" s="3896"/>
      <c r="O9" s="3897"/>
      <c r="P9" s="3897"/>
      <c r="Q9" s="3897"/>
      <c r="R9" s="3897"/>
      <c r="S9" s="3897"/>
      <c r="T9" s="3898"/>
      <c r="U9" s="665"/>
    </row>
    <row r="10" spans="2:39" ht="10.5" customHeight="1">
      <c r="B10" s="633"/>
      <c r="C10" s="69"/>
      <c r="D10" s="7" t="s">
        <v>589</v>
      </c>
      <c r="E10" s="7"/>
      <c r="M10" s="3792"/>
      <c r="N10" s="3899"/>
      <c r="O10" s="3790"/>
      <c r="P10" s="3790"/>
      <c r="Q10" s="3790"/>
      <c r="R10" s="3790"/>
      <c r="S10" s="3790"/>
      <c r="T10" s="3791"/>
      <c r="U10" s="665"/>
    </row>
    <row r="11" spans="2:39" ht="9.75" customHeight="1">
      <c r="B11" s="633"/>
      <c r="C11" s="68"/>
      <c r="D11" s="5"/>
      <c r="E11" s="12"/>
      <c r="M11" s="10"/>
      <c r="N11" s="1212"/>
      <c r="O11" s="1212"/>
      <c r="P11" s="1212"/>
      <c r="Q11" s="1212"/>
      <c r="R11" s="1212"/>
      <c r="S11" s="1212"/>
      <c r="T11" s="1212"/>
      <c r="U11" s="665"/>
    </row>
    <row r="12" spans="2:39" ht="3" customHeight="1">
      <c r="B12" s="633"/>
      <c r="C12" s="68"/>
      <c r="D12" s="5"/>
      <c r="M12" s="10"/>
      <c r="N12" s="902"/>
      <c r="O12" s="902"/>
      <c r="P12" s="902"/>
      <c r="Q12" s="902"/>
      <c r="R12" s="902"/>
      <c r="S12" s="902"/>
      <c r="T12" s="902"/>
      <c r="U12" s="665"/>
    </row>
    <row r="13" spans="2:39" ht="11.25" customHeight="1">
      <c r="B13" s="633"/>
      <c r="C13" s="68"/>
      <c r="D13" s="5"/>
      <c r="E13" s="12"/>
      <c r="M13" s="10"/>
      <c r="N13" s="902"/>
      <c r="O13" s="902"/>
      <c r="P13" s="902"/>
      <c r="Q13" s="902"/>
      <c r="R13" s="902"/>
      <c r="S13" s="902"/>
      <c r="T13" s="902"/>
      <c r="U13" s="665"/>
    </row>
    <row r="14" spans="2:39" ht="11.25" customHeight="1">
      <c r="B14" s="633"/>
      <c r="C14" s="68"/>
      <c r="D14" s="5"/>
      <c r="E14" s="6"/>
      <c r="M14" s="10"/>
      <c r="N14" s="902"/>
      <c r="O14" s="902"/>
      <c r="P14" s="902"/>
      <c r="Q14" s="902"/>
      <c r="R14" s="902"/>
      <c r="S14" s="902"/>
      <c r="T14" s="902"/>
      <c r="U14" s="665"/>
    </row>
    <row r="15" spans="2:39" ht="3" customHeight="1">
      <c r="B15" s="633"/>
      <c r="C15" s="68"/>
      <c r="D15" s="5"/>
      <c r="M15" s="10"/>
      <c r="N15" s="902"/>
      <c r="O15" s="902"/>
      <c r="P15" s="902"/>
      <c r="Q15" s="902"/>
      <c r="R15" s="902"/>
      <c r="S15" s="902"/>
      <c r="T15" s="902"/>
      <c r="U15" s="665"/>
    </row>
    <row r="16" spans="2:39" ht="11.25" customHeight="1">
      <c r="B16" s="633"/>
      <c r="C16" s="68"/>
      <c r="D16" s="5"/>
      <c r="E16" s="12"/>
      <c r="M16" s="10"/>
      <c r="N16" s="902"/>
      <c r="O16" s="902"/>
      <c r="P16" s="902"/>
      <c r="Q16" s="902"/>
      <c r="R16" s="902"/>
      <c r="S16" s="902"/>
      <c r="T16" s="902"/>
      <c r="U16" s="665"/>
    </row>
    <row r="17" spans="2:26" ht="11.25" customHeight="1">
      <c r="B17" s="633"/>
      <c r="C17" s="68"/>
      <c r="D17" s="5"/>
      <c r="E17" s="6"/>
      <c r="M17" s="10"/>
      <c r="N17" s="902"/>
      <c r="O17" s="902"/>
      <c r="P17" s="902"/>
      <c r="Q17" s="902"/>
      <c r="R17" s="902"/>
      <c r="S17" s="902"/>
      <c r="T17" s="902"/>
      <c r="U17" s="665"/>
    </row>
    <row r="18" spans="2:26" ht="4.5" customHeight="1">
      <c r="B18" s="1430"/>
      <c r="C18" s="68"/>
      <c r="D18" s="5"/>
      <c r="E18" s="6"/>
      <c r="M18" s="10"/>
      <c r="N18" s="902"/>
      <c r="O18" s="902"/>
      <c r="P18" s="902"/>
      <c r="Q18" s="902"/>
      <c r="R18" s="902"/>
      <c r="S18" s="902"/>
      <c r="T18" s="902"/>
      <c r="U18" s="1171"/>
    </row>
    <row r="19" spans="2:26" ht="8.25" customHeight="1">
      <c r="B19" s="1667"/>
      <c r="C19" s="1292"/>
      <c r="D19" s="1288"/>
      <c r="E19" s="1668"/>
      <c r="F19" s="1289"/>
      <c r="G19" s="1289"/>
      <c r="H19" s="1289"/>
      <c r="I19" s="1289"/>
      <c r="J19" s="1289"/>
      <c r="K19" s="1289"/>
      <c r="L19" s="1289"/>
      <c r="M19" s="1570"/>
      <c r="N19" s="1669"/>
      <c r="O19" s="1669"/>
      <c r="P19" s="1669"/>
      <c r="Q19" s="1669"/>
      <c r="R19" s="1669"/>
      <c r="S19" s="1669"/>
      <c r="T19" s="1669"/>
      <c r="U19" s="1852"/>
    </row>
    <row r="20" spans="2:26" ht="11.25" customHeight="1">
      <c r="B20" s="1170"/>
      <c r="C20" s="1214"/>
      <c r="D20" s="1343" t="s">
        <v>4253</v>
      </c>
      <c r="E20" s="1215" t="s">
        <v>3436</v>
      </c>
      <c r="F20" s="1175"/>
      <c r="G20" s="1175"/>
      <c r="H20" s="1175"/>
      <c r="I20" s="1175"/>
      <c r="J20" s="1175"/>
      <c r="K20" s="1175"/>
      <c r="L20" s="1175"/>
      <c r="M20" s="1221"/>
      <c r="N20" s="1222"/>
      <c r="O20" s="1222"/>
      <c r="P20" s="1222"/>
      <c r="Q20" s="1222"/>
      <c r="R20" s="1222"/>
      <c r="S20" s="1222"/>
      <c r="T20" s="1222"/>
      <c r="U20" s="1177"/>
    </row>
    <row r="21" spans="2:26" s="63" customFormat="1" ht="9.75" customHeight="1">
      <c r="B21" s="1213"/>
      <c r="C21" s="1214"/>
      <c r="D21" s="1339" t="s">
        <v>4254</v>
      </c>
      <c r="E21" s="1219" t="s">
        <v>3437</v>
      </c>
      <c r="F21" s="1176"/>
      <c r="G21" s="1176"/>
      <c r="H21" s="1176"/>
      <c r="I21" s="1176"/>
      <c r="J21" s="1176"/>
      <c r="K21" s="1176"/>
      <c r="L21" s="1176"/>
      <c r="M21" s="1216"/>
      <c r="N21" s="1217"/>
      <c r="O21" s="1217"/>
      <c r="P21" s="1217"/>
      <c r="Q21" s="1217"/>
      <c r="R21" s="1217"/>
      <c r="S21" s="1217"/>
      <c r="T21" s="1217"/>
      <c r="U21" s="1218"/>
      <c r="V21" s="76"/>
      <c r="W21" s="76"/>
      <c r="X21" s="76"/>
      <c r="Y21" s="76"/>
      <c r="Z21" s="76"/>
    </row>
    <row r="22" spans="2:26" ht="8.25" customHeight="1">
      <c r="B22" s="1170"/>
      <c r="C22" s="1214"/>
      <c r="D22" s="1175"/>
      <c r="E22" s="1175"/>
      <c r="F22" s="1175"/>
      <c r="G22" s="1175"/>
      <c r="H22" s="1175"/>
      <c r="I22" s="1175"/>
      <c r="J22" s="1175"/>
      <c r="K22" s="1175"/>
      <c r="L22" s="1175"/>
      <c r="M22" s="1223"/>
      <c r="N22" s="1222"/>
      <c r="O22" s="1222"/>
      <c r="P22" s="1222"/>
      <c r="Q22" s="1222"/>
      <c r="R22" s="1222"/>
      <c r="S22" s="1222"/>
      <c r="T22" s="1222"/>
      <c r="U22" s="1177"/>
    </row>
    <row r="23" spans="2:26" ht="11.25" customHeight="1">
      <c r="B23" s="1270"/>
      <c r="C23" s="1271"/>
      <c r="D23" s="667"/>
      <c r="E23" s="667"/>
      <c r="F23" s="667"/>
      <c r="G23" s="667"/>
      <c r="H23" s="667"/>
      <c r="I23" s="667"/>
      <c r="J23" s="667"/>
      <c r="K23" s="667"/>
      <c r="L23" s="667"/>
      <c r="M23" s="1272"/>
      <c r="N23" s="1273"/>
      <c r="O23" s="1273"/>
      <c r="P23" s="1273"/>
      <c r="Q23" s="1273"/>
      <c r="R23" s="1273"/>
      <c r="S23" s="1273"/>
      <c r="T23" s="1273"/>
      <c r="U23" s="1274"/>
    </row>
    <row r="24" spans="2:26" ht="11.25" customHeight="1">
      <c r="B24" s="633"/>
      <c r="C24" s="68">
        <v>9.1999999999999993</v>
      </c>
      <c r="D24" s="22" t="s">
        <v>263</v>
      </c>
      <c r="E24" s="23"/>
      <c r="F24" s="23"/>
      <c r="G24" s="23"/>
      <c r="H24" s="23"/>
      <c r="I24" s="23"/>
      <c r="J24" s="23"/>
      <c r="K24" s="23"/>
      <c r="L24" s="23"/>
      <c r="M24" s="3814" t="s">
        <v>94</v>
      </c>
      <c r="N24" s="3831"/>
      <c r="O24" s="3832"/>
      <c r="P24" s="3832"/>
      <c r="Q24" s="3832"/>
      <c r="R24" s="3832"/>
      <c r="S24" s="3832"/>
      <c r="T24" s="3833"/>
      <c r="U24" s="665"/>
    </row>
    <row r="25" spans="2:26" ht="11.25" customHeight="1">
      <c r="B25" s="633"/>
      <c r="C25" s="68"/>
      <c r="D25" s="24" t="s">
        <v>264</v>
      </c>
      <c r="E25" s="23"/>
      <c r="F25" s="23"/>
      <c r="G25" s="23"/>
      <c r="H25" s="23"/>
      <c r="I25" s="23"/>
      <c r="J25" s="23"/>
      <c r="K25" s="23"/>
      <c r="L25" s="23"/>
      <c r="M25" s="3815"/>
      <c r="N25" s="3834"/>
      <c r="O25" s="3881"/>
      <c r="P25" s="3881"/>
      <c r="Q25" s="3881"/>
      <c r="R25" s="3881"/>
      <c r="S25" s="3881"/>
      <c r="T25" s="3836"/>
      <c r="U25" s="665"/>
    </row>
    <row r="26" spans="2:26" ht="11.25" customHeight="1">
      <c r="B26" s="669"/>
      <c r="C26" s="670"/>
      <c r="D26" s="671"/>
      <c r="E26" s="671"/>
      <c r="F26" s="671"/>
      <c r="G26" s="671"/>
      <c r="H26" s="671"/>
      <c r="I26" s="671"/>
      <c r="J26" s="671"/>
      <c r="K26" s="671"/>
      <c r="L26" s="671"/>
      <c r="M26" s="678"/>
      <c r="N26" s="903"/>
      <c r="O26" s="903"/>
      <c r="P26" s="903"/>
      <c r="Q26" s="903"/>
      <c r="R26" s="903"/>
      <c r="S26" s="903"/>
      <c r="T26" s="903"/>
      <c r="U26" s="672"/>
    </row>
    <row r="27" spans="2:26" ht="11.25" customHeight="1">
      <c r="B27" s="633"/>
      <c r="C27" s="68"/>
      <c r="D27" s="23"/>
      <c r="E27" s="23"/>
      <c r="F27" s="23"/>
      <c r="G27" s="23"/>
      <c r="H27" s="23"/>
      <c r="I27" s="23"/>
      <c r="J27" s="23"/>
      <c r="K27" s="673"/>
      <c r="L27" s="673"/>
      <c r="M27" s="680"/>
      <c r="N27" s="902"/>
      <c r="O27" s="902"/>
      <c r="P27" s="902"/>
      <c r="Q27" s="902"/>
      <c r="R27" s="902"/>
      <c r="S27" s="902"/>
      <c r="T27" s="902"/>
      <c r="U27" s="665"/>
    </row>
    <row r="28" spans="2:26" ht="11.25" customHeight="1">
      <c r="B28" s="633"/>
      <c r="C28" s="68">
        <v>9.3000000000000007</v>
      </c>
      <c r="D28" s="22" t="s">
        <v>265</v>
      </c>
      <c r="E28" s="23"/>
      <c r="F28" s="23"/>
      <c r="G28" s="23"/>
      <c r="H28" s="23"/>
      <c r="I28" s="23"/>
      <c r="J28" s="23"/>
      <c r="K28" s="23"/>
      <c r="L28" s="23"/>
      <c r="M28" s="3814" t="s">
        <v>100</v>
      </c>
      <c r="N28" s="3831"/>
      <c r="O28" s="3832"/>
      <c r="P28" s="3832"/>
      <c r="Q28" s="3832"/>
      <c r="R28" s="3832"/>
      <c r="S28" s="3832"/>
      <c r="T28" s="3833"/>
      <c r="U28" s="665"/>
    </row>
    <row r="29" spans="2:26" ht="11.25" customHeight="1">
      <c r="B29" s="633"/>
      <c r="C29" s="68"/>
      <c r="D29" s="24" t="s">
        <v>266</v>
      </c>
      <c r="E29" s="23"/>
      <c r="F29" s="23"/>
      <c r="G29" s="23"/>
      <c r="H29" s="23"/>
      <c r="I29" s="23"/>
      <c r="J29" s="23"/>
      <c r="K29" s="23"/>
      <c r="L29" s="23"/>
      <c r="M29" s="3815"/>
      <c r="N29" s="3834"/>
      <c r="O29" s="3881"/>
      <c r="P29" s="3881"/>
      <c r="Q29" s="3881"/>
      <c r="R29" s="3881"/>
      <c r="S29" s="3881"/>
      <c r="T29" s="3836"/>
      <c r="U29" s="665"/>
    </row>
    <row r="30" spans="2:26" ht="11.25" customHeight="1">
      <c r="B30" s="669"/>
      <c r="C30" s="670"/>
      <c r="D30" s="681"/>
      <c r="E30" s="671"/>
      <c r="F30" s="671"/>
      <c r="G30" s="671"/>
      <c r="H30" s="671"/>
      <c r="I30" s="671"/>
      <c r="J30" s="671"/>
      <c r="K30" s="671"/>
      <c r="L30" s="671"/>
      <c r="M30" s="682"/>
      <c r="N30" s="903"/>
      <c r="O30" s="903"/>
      <c r="P30" s="903"/>
      <c r="Q30" s="903"/>
      <c r="R30" s="903"/>
      <c r="S30" s="903"/>
      <c r="T30" s="903"/>
      <c r="U30" s="672"/>
    </row>
    <row r="31" spans="2:26" ht="11.25" customHeight="1">
      <c r="B31" s="633"/>
      <c r="C31" s="68"/>
      <c r="D31" s="24"/>
      <c r="E31" s="23"/>
      <c r="F31" s="23"/>
      <c r="G31" s="23"/>
      <c r="H31" s="23"/>
      <c r="I31" s="23"/>
      <c r="J31" s="23"/>
      <c r="K31" s="23"/>
      <c r="L31" s="23"/>
      <c r="M31" s="683"/>
      <c r="N31" s="902"/>
      <c r="O31" s="902"/>
      <c r="P31" s="902"/>
      <c r="Q31" s="902"/>
      <c r="R31" s="902"/>
      <c r="S31" s="902"/>
      <c r="T31" s="902"/>
      <c r="U31" s="665"/>
    </row>
    <row r="32" spans="2:26" ht="11.25" customHeight="1">
      <c r="B32" s="633"/>
      <c r="C32" s="68">
        <v>9.4</v>
      </c>
      <c r="D32" s="22" t="s">
        <v>267</v>
      </c>
      <c r="E32" s="23"/>
      <c r="F32" s="23"/>
      <c r="G32" s="23"/>
      <c r="H32" s="23"/>
      <c r="I32" s="23"/>
      <c r="J32" s="23"/>
      <c r="K32" s="23"/>
      <c r="L32" s="23"/>
      <c r="M32" s="3888" t="s">
        <v>102</v>
      </c>
      <c r="N32" s="3831"/>
      <c r="O32" s="3832"/>
      <c r="P32" s="3832"/>
      <c r="Q32" s="3832"/>
      <c r="R32" s="3832"/>
      <c r="S32" s="3832"/>
      <c r="T32" s="3833"/>
      <c r="U32" s="665"/>
    </row>
    <row r="33" spans="2:21" ht="11.25" customHeight="1">
      <c r="B33" s="633"/>
      <c r="C33" s="68"/>
      <c r="D33" s="24" t="s">
        <v>268</v>
      </c>
      <c r="E33" s="23"/>
      <c r="F33" s="23"/>
      <c r="G33" s="23"/>
      <c r="H33" s="23"/>
      <c r="I33" s="23"/>
      <c r="J33" s="23"/>
      <c r="K33" s="23"/>
      <c r="L33" s="23"/>
      <c r="M33" s="3889"/>
      <c r="N33" s="3834"/>
      <c r="O33" s="3881"/>
      <c r="P33" s="3881"/>
      <c r="Q33" s="3881"/>
      <c r="R33" s="3881"/>
      <c r="S33" s="3881"/>
      <c r="T33" s="3836"/>
      <c r="U33" s="665"/>
    </row>
    <row r="34" spans="2:21" ht="11.25" customHeight="1">
      <c r="B34" s="669"/>
      <c r="C34" s="670"/>
      <c r="D34" s="671"/>
      <c r="E34" s="671"/>
      <c r="F34" s="671"/>
      <c r="G34" s="671"/>
      <c r="H34" s="671"/>
      <c r="I34" s="671"/>
      <c r="J34" s="671"/>
      <c r="K34" s="671"/>
      <c r="L34" s="671"/>
      <c r="M34" s="682"/>
      <c r="N34" s="903"/>
      <c r="O34" s="903"/>
      <c r="P34" s="903"/>
      <c r="Q34" s="903"/>
      <c r="R34" s="903"/>
      <c r="S34" s="903"/>
      <c r="T34" s="903"/>
      <c r="U34" s="672"/>
    </row>
    <row r="35" spans="2:21" ht="11.25" customHeight="1">
      <c r="B35" s="633"/>
      <c r="C35" s="68"/>
      <c r="D35" s="23"/>
      <c r="E35" s="23"/>
      <c r="F35" s="23"/>
      <c r="G35" s="23"/>
      <c r="H35" s="23"/>
      <c r="I35" s="23"/>
      <c r="J35" s="23"/>
      <c r="K35" s="23"/>
      <c r="L35" s="23"/>
      <c r="M35" s="683"/>
      <c r="N35" s="902"/>
      <c r="O35" s="902"/>
      <c r="P35" s="902"/>
      <c r="Q35" s="902"/>
      <c r="R35" s="902"/>
      <c r="S35" s="902"/>
      <c r="T35" s="902"/>
      <c r="U35" s="665"/>
    </row>
    <row r="36" spans="2:21" ht="11.25" customHeight="1">
      <c r="B36" s="633"/>
      <c r="C36" s="68">
        <v>9.5</v>
      </c>
      <c r="D36" s="22" t="s">
        <v>269</v>
      </c>
      <c r="E36" s="23"/>
      <c r="F36" s="23"/>
      <c r="G36" s="23"/>
      <c r="H36" s="23"/>
      <c r="I36" s="23"/>
      <c r="J36" s="23"/>
      <c r="K36" s="23"/>
      <c r="L36" s="23"/>
      <c r="M36" s="3890" t="s">
        <v>103</v>
      </c>
      <c r="N36" s="3831"/>
      <c r="O36" s="3832"/>
      <c r="P36" s="3832"/>
      <c r="Q36" s="3832"/>
      <c r="R36" s="3832"/>
      <c r="S36" s="3832"/>
      <c r="T36" s="3833"/>
      <c r="U36" s="665"/>
    </row>
    <row r="37" spans="2:21" ht="11.25" customHeight="1">
      <c r="B37" s="633"/>
      <c r="C37" s="68"/>
      <c r="D37" s="24" t="s">
        <v>270</v>
      </c>
      <c r="E37" s="23"/>
      <c r="F37" s="23"/>
      <c r="G37" s="23"/>
      <c r="H37" s="23"/>
      <c r="I37" s="23"/>
      <c r="J37" s="23"/>
      <c r="K37" s="23"/>
      <c r="L37" s="23"/>
      <c r="M37" s="3891"/>
      <c r="N37" s="3834"/>
      <c r="O37" s="3881"/>
      <c r="P37" s="3881"/>
      <c r="Q37" s="3881"/>
      <c r="R37" s="3881"/>
      <c r="S37" s="3881"/>
      <c r="T37" s="3836"/>
      <c r="U37" s="665"/>
    </row>
    <row r="38" spans="2:21" ht="11.25" customHeight="1">
      <c r="B38" s="669"/>
      <c r="C38" s="670"/>
      <c r="D38" s="671"/>
      <c r="E38" s="671"/>
      <c r="F38" s="671"/>
      <c r="G38" s="671"/>
      <c r="H38" s="671"/>
      <c r="I38" s="671"/>
      <c r="J38" s="671"/>
      <c r="K38" s="671"/>
      <c r="L38" s="671"/>
      <c r="M38" s="682"/>
      <c r="N38" s="903"/>
      <c r="O38" s="903"/>
      <c r="P38" s="903"/>
      <c r="Q38" s="903"/>
      <c r="R38" s="903"/>
      <c r="S38" s="903"/>
      <c r="T38" s="903"/>
      <c r="U38" s="672"/>
    </row>
    <row r="39" spans="2:21" ht="11.25" customHeight="1">
      <c r="B39" s="633"/>
      <c r="C39" s="68"/>
      <c r="D39" s="23"/>
      <c r="E39" s="23"/>
      <c r="F39" s="23"/>
      <c r="G39" s="23"/>
      <c r="H39" s="23"/>
      <c r="I39" s="23"/>
      <c r="J39" s="23"/>
      <c r="K39" s="23"/>
      <c r="L39" s="23"/>
      <c r="M39" s="3892" t="s">
        <v>106</v>
      </c>
      <c r="N39" s="902"/>
      <c r="O39" s="902"/>
      <c r="P39" s="902"/>
      <c r="Q39" s="902"/>
      <c r="R39" s="902"/>
      <c r="S39" s="902"/>
      <c r="T39" s="902"/>
      <c r="U39" s="665"/>
    </row>
    <row r="40" spans="2:21" ht="11.25" customHeight="1">
      <c r="B40" s="633"/>
      <c r="C40" s="68">
        <v>9.6</v>
      </c>
      <c r="D40" s="22" t="s">
        <v>271</v>
      </c>
      <c r="E40" s="23"/>
      <c r="F40" s="23"/>
      <c r="G40" s="23"/>
      <c r="H40" s="23"/>
      <c r="I40" s="23"/>
      <c r="J40" s="23"/>
      <c r="K40" s="23"/>
      <c r="L40" s="23"/>
      <c r="M40" s="3893"/>
      <c r="N40" s="3831"/>
      <c r="O40" s="3832"/>
      <c r="P40" s="3832"/>
      <c r="Q40" s="3832"/>
      <c r="R40" s="3832"/>
      <c r="S40" s="3832"/>
      <c r="T40" s="3833"/>
      <c r="U40" s="665"/>
    </row>
    <row r="41" spans="2:21" ht="11.25" customHeight="1">
      <c r="B41" s="633"/>
      <c r="C41" s="68"/>
      <c r="D41" s="24" t="s">
        <v>272</v>
      </c>
      <c r="E41" s="23"/>
      <c r="F41" s="23"/>
      <c r="G41" s="23"/>
      <c r="H41" s="23"/>
      <c r="I41" s="23"/>
      <c r="J41" s="23"/>
      <c r="K41" s="23"/>
      <c r="L41" s="23"/>
      <c r="M41" s="3893"/>
      <c r="N41" s="3834"/>
      <c r="O41" s="3881"/>
      <c r="P41" s="3881"/>
      <c r="Q41" s="3881"/>
      <c r="R41" s="3881"/>
      <c r="S41" s="3881"/>
      <c r="T41" s="3836"/>
      <c r="U41" s="665"/>
    </row>
    <row r="42" spans="2:21" ht="11.25" customHeight="1">
      <c r="B42" s="669"/>
      <c r="C42" s="670"/>
      <c r="D42" s="671"/>
      <c r="E42" s="671"/>
      <c r="F42" s="671"/>
      <c r="G42" s="671"/>
      <c r="H42" s="671"/>
      <c r="I42" s="671"/>
      <c r="J42" s="671"/>
      <c r="K42" s="671"/>
      <c r="L42" s="671"/>
      <c r="M42" s="3893"/>
      <c r="N42" s="903"/>
      <c r="O42" s="903"/>
      <c r="P42" s="903"/>
      <c r="Q42" s="903"/>
      <c r="R42" s="903"/>
      <c r="S42" s="903"/>
      <c r="T42" s="903"/>
      <c r="U42" s="672"/>
    </row>
    <row r="43" spans="2:21" ht="11.25" customHeight="1">
      <c r="B43" s="633"/>
      <c r="C43" s="68"/>
      <c r="D43" s="23"/>
      <c r="E43" s="23"/>
      <c r="F43" s="23"/>
      <c r="G43" s="23"/>
      <c r="H43" s="23"/>
      <c r="I43" s="23"/>
      <c r="J43" s="23"/>
      <c r="K43" s="23"/>
      <c r="L43" s="23"/>
      <c r="M43" s="3893" t="s">
        <v>107</v>
      </c>
      <c r="N43" s="902"/>
      <c r="O43" s="902"/>
      <c r="P43" s="902"/>
      <c r="Q43" s="902"/>
      <c r="R43" s="902"/>
      <c r="S43" s="902"/>
      <c r="T43" s="902"/>
      <c r="U43" s="665"/>
    </row>
    <row r="44" spans="2:21" ht="11.25" customHeight="1">
      <c r="B44" s="633"/>
      <c r="C44" s="68">
        <v>9.6999999999999993</v>
      </c>
      <c r="D44" s="22" t="s">
        <v>273</v>
      </c>
      <c r="E44" s="23"/>
      <c r="F44" s="23"/>
      <c r="G44" s="23"/>
      <c r="H44" s="23"/>
      <c r="I44" s="23"/>
      <c r="J44" s="23"/>
      <c r="K44" s="23"/>
      <c r="L44" s="23"/>
      <c r="M44" s="3893"/>
      <c r="N44" s="902"/>
      <c r="O44" s="904"/>
      <c r="P44" s="905"/>
      <c r="Q44" s="905"/>
      <c r="R44" s="905"/>
      <c r="S44" s="905"/>
      <c r="T44" s="906"/>
      <c r="U44" s="665"/>
    </row>
    <row r="45" spans="2:21" ht="11.25" customHeight="1">
      <c r="B45" s="633"/>
      <c r="C45" s="68"/>
      <c r="D45" s="22" t="s">
        <v>274</v>
      </c>
      <c r="E45" s="23"/>
      <c r="F45" s="23"/>
      <c r="G45" s="23"/>
      <c r="H45" s="23"/>
      <c r="I45" s="23"/>
      <c r="J45" s="23"/>
      <c r="K45" s="23"/>
      <c r="L45" s="23"/>
      <c r="M45" s="3893"/>
      <c r="N45" s="3831"/>
      <c r="O45" s="3832"/>
      <c r="P45" s="3832"/>
      <c r="Q45" s="3832"/>
      <c r="R45" s="3832"/>
      <c r="S45" s="3832"/>
      <c r="T45" s="3833"/>
      <c r="U45" s="665"/>
    </row>
    <row r="46" spans="2:21" ht="11.25" customHeight="1">
      <c r="B46" s="633"/>
      <c r="C46" s="68"/>
      <c r="D46" s="27" t="s">
        <v>275</v>
      </c>
      <c r="E46" s="23"/>
      <c r="F46" s="23"/>
      <c r="G46" s="23"/>
      <c r="H46" s="23"/>
      <c r="I46" s="23"/>
      <c r="J46" s="23"/>
      <c r="K46" s="23"/>
      <c r="L46" s="23"/>
      <c r="M46" s="3893"/>
      <c r="N46" s="3834"/>
      <c r="O46" s="3881"/>
      <c r="P46" s="3881"/>
      <c r="Q46" s="3881"/>
      <c r="R46" s="3881"/>
      <c r="S46" s="3881"/>
      <c r="T46" s="3836"/>
      <c r="U46" s="665"/>
    </row>
    <row r="47" spans="2:21" ht="11.25" customHeight="1">
      <c r="B47" s="633"/>
      <c r="C47" s="68"/>
      <c r="D47" s="27" t="s">
        <v>276</v>
      </c>
      <c r="E47" s="23"/>
      <c r="F47" s="23"/>
      <c r="G47" s="23"/>
      <c r="H47" s="23"/>
      <c r="I47" s="23"/>
      <c r="J47" s="23"/>
      <c r="K47" s="23"/>
      <c r="L47" s="23"/>
      <c r="M47" s="3893"/>
      <c r="N47" s="902"/>
      <c r="O47" s="902"/>
      <c r="P47" s="902"/>
      <c r="Q47" s="902"/>
      <c r="R47" s="902"/>
      <c r="S47" s="902"/>
      <c r="T47" s="902"/>
      <c r="U47" s="665"/>
    </row>
    <row r="48" spans="2:21" ht="11.25" customHeight="1">
      <c r="B48" s="669"/>
      <c r="C48" s="670"/>
      <c r="D48" s="671"/>
      <c r="E48" s="671"/>
      <c r="F48" s="671"/>
      <c r="G48" s="684"/>
      <c r="H48" s="684"/>
      <c r="I48" s="684"/>
      <c r="J48" s="684"/>
      <c r="K48" s="684"/>
      <c r="L48" s="684"/>
      <c r="M48" s="3894"/>
      <c r="N48" s="907"/>
      <c r="O48" s="903"/>
      <c r="P48" s="903"/>
      <c r="Q48" s="903"/>
      <c r="R48" s="903"/>
      <c r="S48" s="903"/>
      <c r="T48" s="903"/>
      <c r="U48" s="672"/>
    </row>
    <row r="49" spans="2:21" ht="11.25" customHeight="1">
      <c r="B49" s="633"/>
      <c r="C49" s="68"/>
      <c r="D49" s="23"/>
      <c r="E49" s="23"/>
      <c r="F49" s="23"/>
      <c r="G49" s="23"/>
      <c r="H49" s="23"/>
      <c r="I49" s="23"/>
      <c r="J49" s="23"/>
      <c r="K49" s="23"/>
      <c r="L49" s="23"/>
      <c r="M49" s="685"/>
      <c r="N49" s="902"/>
      <c r="O49" s="902"/>
      <c r="P49" s="902"/>
      <c r="Q49" s="902"/>
      <c r="R49" s="902"/>
      <c r="S49" s="902"/>
      <c r="T49" s="902"/>
      <c r="U49" s="665"/>
    </row>
    <row r="50" spans="2:21" ht="11.25" customHeight="1">
      <c r="B50" s="633"/>
      <c r="C50" s="287">
        <v>9.8000000000000007</v>
      </c>
      <c r="D50" s="22" t="s">
        <v>277</v>
      </c>
      <c r="E50" s="23"/>
      <c r="F50" s="23"/>
      <c r="G50" s="23"/>
      <c r="H50" s="23"/>
      <c r="I50" s="23"/>
      <c r="J50" s="23"/>
      <c r="K50" s="23"/>
      <c r="L50" s="23"/>
      <c r="M50" s="12"/>
      <c r="N50" s="908"/>
      <c r="O50" s="908"/>
      <c r="P50" s="908"/>
      <c r="Q50" s="908"/>
      <c r="R50" s="908"/>
      <c r="S50" s="908"/>
      <c r="T50" s="908"/>
      <c r="U50" s="665"/>
    </row>
    <row r="51" spans="2:21" ht="11.25" customHeight="1">
      <c r="B51" s="633"/>
      <c r="C51" s="68"/>
      <c r="D51" s="22" t="s">
        <v>278</v>
      </c>
      <c r="E51" s="23"/>
      <c r="F51" s="23"/>
      <c r="G51" s="23"/>
      <c r="H51" s="23"/>
      <c r="I51" s="23"/>
      <c r="J51" s="23"/>
      <c r="K51" s="23"/>
      <c r="L51" s="23"/>
      <c r="M51" s="3889" t="s">
        <v>279</v>
      </c>
      <c r="N51" s="3831"/>
      <c r="O51" s="3832"/>
      <c r="P51" s="3832"/>
      <c r="Q51" s="3832"/>
      <c r="R51" s="3832"/>
      <c r="S51" s="3832"/>
      <c r="T51" s="3833"/>
      <c r="U51" s="665"/>
    </row>
    <row r="52" spans="2:21" ht="11.25" customHeight="1">
      <c r="B52" s="633"/>
      <c r="C52" s="68"/>
      <c r="D52" s="25" t="s">
        <v>280</v>
      </c>
      <c r="E52" s="23"/>
      <c r="F52" s="23"/>
      <c r="G52" s="22"/>
      <c r="H52" s="23"/>
      <c r="I52" s="35"/>
      <c r="J52" s="35"/>
      <c r="K52" s="35"/>
      <c r="L52" s="35"/>
      <c r="M52" s="3889"/>
      <c r="N52" s="3834"/>
      <c r="O52" s="3881"/>
      <c r="P52" s="3881"/>
      <c r="Q52" s="3881"/>
      <c r="R52" s="3881"/>
      <c r="S52" s="3881"/>
      <c r="T52" s="3836"/>
      <c r="U52" s="665"/>
    </row>
    <row r="53" spans="2:21" ht="11.25" customHeight="1">
      <c r="B53" s="633"/>
      <c r="C53" s="68"/>
      <c r="D53" s="25" t="s">
        <v>281</v>
      </c>
      <c r="E53" s="23"/>
      <c r="F53" s="23"/>
      <c r="G53" s="23"/>
      <c r="H53" s="23"/>
      <c r="I53" s="23"/>
      <c r="J53" s="23"/>
      <c r="K53" s="23"/>
      <c r="L53" s="23"/>
      <c r="M53" s="12"/>
      <c r="N53" s="909"/>
      <c r="O53" s="909"/>
      <c r="P53" s="909"/>
      <c r="Q53" s="909"/>
      <c r="R53" s="909"/>
      <c r="S53" s="909"/>
      <c r="T53" s="909"/>
      <c r="U53" s="665"/>
    </row>
    <row r="54" spans="2:21" ht="15.75" customHeight="1">
      <c r="B54" s="633"/>
      <c r="C54" s="68"/>
      <c r="D54" s="3887"/>
      <c r="E54" s="3887"/>
      <c r="F54" s="3887"/>
      <c r="G54" s="3887"/>
      <c r="H54" s="3887"/>
      <c r="I54" s="3887"/>
      <c r="J54" s="3887"/>
      <c r="K54" s="3887"/>
      <c r="L54" s="35"/>
      <c r="M54" s="12"/>
      <c r="N54" s="902"/>
      <c r="O54" s="902"/>
      <c r="P54" s="902"/>
      <c r="Q54" s="902"/>
      <c r="R54" s="902"/>
      <c r="S54" s="902"/>
      <c r="T54" s="902"/>
      <c r="U54" s="665"/>
    </row>
    <row r="55" spans="2:21" ht="11.25" customHeight="1">
      <c r="B55" s="669"/>
      <c r="C55" s="670"/>
      <c r="D55" s="686"/>
      <c r="E55" s="671"/>
      <c r="F55" s="671"/>
      <c r="G55" s="671"/>
      <c r="H55" s="671"/>
      <c r="I55" s="679"/>
      <c r="J55" s="679"/>
      <c r="K55" s="679"/>
      <c r="L55" s="679"/>
      <c r="M55" s="687"/>
      <c r="N55" s="903"/>
      <c r="O55" s="903"/>
      <c r="P55" s="903"/>
      <c r="Q55" s="903"/>
      <c r="R55" s="903"/>
      <c r="S55" s="903"/>
      <c r="T55" s="903"/>
      <c r="U55" s="672"/>
    </row>
    <row r="56" spans="2:21" ht="11.25" customHeight="1">
      <c r="B56" s="633"/>
      <c r="C56" s="68"/>
      <c r="D56" s="688"/>
      <c r="E56" s="673"/>
      <c r="F56" s="673"/>
      <c r="G56" s="673"/>
      <c r="H56" s="673"/>
      <c r="I56" s="689"/>
      <c r="J56" s="689"/>
      <c r="K56" s="689"/>
      <c r="L56" s="689"/>
      <c r="M56" s="685"/>
      <c r="N56" s="910"/>
      <c r="O56" s="910"/>
      <c r="P56" s="910"/>
      <c r="Q56" s="910"/>
      <c r="R56" s="910"/>
      <c r="S56" s="910"/>
      <c r="T56" s="910"/>
      <c r="U56" s="690"/>
    </row>
    <row r="57" spans="2:21" ht="11.25" customHeight="1">
      <c r="B57" s="633"/>
      <c r="C57" s="287">
        <v>9.9</v>
      </c>
      <c r="D57" s="22" t="s">
        <v>282</v>
      </c>
      <c r="E57" s="23"/>
      <c r="F57" s="23"/>
      <c r="G57" s="23"/>
      <c r="H57" s="23"/>
      <c r="I57" s="23"/>
      <c r="J57" s="23"/>
      <c r="K57" s="23"/>
      <c r="L57" s="23"/>
      <c r="M57" s="3889" t="s">
        <v>247</v>
      </c>
      <c r="N57" s="3831"/>
      <c r="O57" s="3832"/>
      <c r="P57" s="3832"/>
      <c r="Q57" s="3832"/>
      <c r="R57" s="3832"/>
      <c r="S57" s="3832"/>
      <c r="T57" s="3833"/>
      <c r="U57" s="665"/>
    </row>
    <row r="58" spans="2:21" ht="11.25" customHeight="1">
      <c r="B58" s="633"/>
      <c r="C58" s="68"/>
      <c r="D58" s="22" t="s">
        <v>283</v>
      </c>
      <c r="E58" s="23"/>
      <c r="F58" s="23"/>
      <c r="G58" s="23"/>
      <c r="H58" s="23"/>
      <c r="I58" s="23"/>
      <c r="J58" s="23"/>
      <c r="K58" s="23"/>
      <c r="L58" s="23"/>
      <c r="M58" s="3889"/>
      <c r="N58" s="3834"/>
      <c r="O58" s="3881"/>
      <c r="P58" s="3881"/>
      <c r="Q58" s="3881"/>
      <c r="R58" s="3881"/>
      <c r="S58" s="3881"/>
      <c r="T58" s="3836"/>
      <c r="U58" s="665"/>
    </row>
    <row r="59" spans="2:21" ht="11.25" customHeight="1">
      <c r="B59" s="633"/>
      <c r="C59" s="68"/>
      <c r="D59" s="24" t="s">
        <v>284</v>
      </c>
      <c r="E59" s="23"/>
      <c r="F59" s="23"/>
      <c r="G59" s="23"/>
      <c r="H59" s="23"/>
      <c r="I59" s="23"/>
      <c r="J59" s="23"/>
      <c r="K59" s="23"/>
      <c r="L59" s="23"/>
      <c r="M59" s="78"/>
      <c r="N59" s="35"/>
      <c r="O59" s="35"/>
      <c r="P59" s="35"/>
      <c r="Q59" s="35"/>
      <c r="R59" s="35"/>
      <c r="S59" s="35"/>
      <c r="T59" s="35"/>
      <c r="U59" s="665"/>
    </row>
    <row r="60" spans="2:21" ht="11.25" customHeight="1">
      <c r="B60" s="633"/>
      <c r="C60" s="68"/>
      <c r="D60" s="24" t="s">
        <v>285</v>
      </c>
      <c r="E60" s="23"/>
      <c r="F60" s="23"/>
      <c r="G60" s="23"/>
      <c r="H60" s="23"/>
      <c r="I60" s="23"/>
      <c r="J60" s="23"/>
      <c r="K60" s="23"/>
      <c r="L60" s="23"/>
      <c r="M60" s="78"/>
      <c r="N60" s="35"/>
      <c r="O60" s="35"/>
      <c r="P60" s="35"/>
      <c r="Q60" s="35"/>
      <c r="R60" s="35"/>
      <c r="S60" s="35"/>
      <c r="T60" s="35"/>
      <c r="U60" s="665"/>
    </row>
    <row r="61" spans="2:21" ht="5.25" customHeight="1">
      <c r="B61" s="633"/>
      <c r="C61" s="68"/>
      <c r="D61" s="23"/>
      <c r="E61" s="24"/>
      <c r="F61" s="23"/>
      <c r="G61" s="23"/>
      <c r="H61" s="23"/>
      <c r="I61" s="23"/>
      <c r="J61" s="23"/>
      <c r="K61" s="23"/>
      <c r="L61" s="23"/>
      <c r="M61" s="78"/>
      <c r="N61" s="35"/>
      <c r="O61" s="35"/>
      <c r="P61" s="35"/>
      <c r="Q61" s="35"/>
      <c r="R61" s="35"/>
      <c r="S61" s="35"/>
      <c r="T61" s="35"/>
      <c r="U61" s="665"/>
    </row>
    <row r="62" spans="2:21" ht="1.5" customHeight="1">
      <c r="B62" s="633"/>
      <c r="C62" s="68"/>
      <c r="M62" s="78"/>
      <c r="U62" s="665"/>
    </row>
    <row r="63" spans="2:21" ht="12.75" customHeight="1">
      <c r="B63" s="633"/>
      <c r="C63" s="68"/>
      <c r="M63" s="78"/>
      <c r="U63" s="1171"/>
    </row>
    <row r="64" spans="2:21" ht="12.75" customHeight="1">
      <c r="B64" s="633"/>
      <c r="C64" s="68"/>
      <c r="M64" s="78"/>
      <c r="U64" s="1171"/>
    </row>
    <row r="65" spans="2:24" ht="11.25" customHeight="1">
      <c r="B65" s="633"/>
      <c r="C65" s="68"/>
      <c r="D65" s="69"/>
      <c r="E65" s="5"/>
      <c r="I65" s="16"/>
      <c r="J65" s="5"/>
      <c r="M65" s="16"/>
      <c r="N65" s="5"/>
      <c r="P65" s="5"/>
      <c r="U65" s="665"/>
    </row>
    <row r="66" spans="2:24" ht="15.75" customHeight="1">
      <c r="B66" s="666"/>
      <c r="C66" s="691"/>
      <c r="D66" s="692"/>
      <c r="E66" s="693"/>
      <c r="F66" s="693"/>
      <c r="G66" s="693"/>
      <c r="H66" s="693"/>
      <c r="I66" s="693"/>
      <c r="J66" s="693"/>
      <c r="K66" s="693"/>
      <c r="L66" s="693"/>
      <c r="M66" s="694"/>
      <c r="N66" s="695"/>
      <c r="O66" s="695"/>
      <c r="P66" s="694"/>
      <c r="Q66" s="695"/>
      <c r="R66" s="695"/>
      <c r="S66" s="695"/>
      <c r="T66" s="696"/>
      <c r="U66" s="652"/>
    </row>
    <row r="67" spans="2:24" ht="11.25" customHeight="1">
      <c r="B67" s="633"/>
      <c r="C67" s="68"/>
      <c r="D67" s="494"/>
      <c r="E67" s="22"/>
      <c r="F67" s="23"/>
      <c r="G67" s="23"/>
      <c r="H67" s="23"/>
      <c r="I67" s="23"/>
      <c r="J67" s="23"/>
      <c r="K67" s="23"/>
      <c r="L67" s="23"/>
      <c r="M67" s="26"/>
      <c r="N67" s="35"/>
      <c r="O67" s="35"/>
      <c r="P67" s="35"/>
      <c r="Q67" s="35"/>
      <c r="R67" s="35"/>
      <c r="S67" s="35"/>
      <c r="T67" s="35"/>
      <c r="U67" s="665"/>
    </row>
    <row r="68" spans="2:24" ht="11.25" customHeight="1">
      <c r="B68" s="633"/>
      <c r="C68" s="70">
        <v>9.1</v>
      </c>
      <c r="D68" s="22" t="s">
        <v>286</v>
      </c>
      <c r="E68" s="23"/>
      <c r="F68" s="23"/>
      <c r="G68" s="23"/>
      <c r="H68" s="23"/>
      <c r="I68" s="23"/>
      <c r="J68" s="23"/>
      <c r="K68" s="23"/>
      <c r="L68" s="23"/>
      <c r="M68" s="3797">
        <v>12</v>
      </c>
      <c r="N68" s="3871"/>
      <c r="O68" s="3787"/>
      <c r="P68" s="3787"/>
      <c r="Q68" s="3787"/>
      <c r="R68" s="3787"/>
      <c r="S68" s="3787"/>
      <c r="T68" s="3788"/>
      <c r="U68" s="665"/>
    </row>
    <row r="69" spans="2:24" ht="11.25" customHeight="1">
      <c r="B69" s="633"/>
      <c r="C69" s="68"/>
      <c r="D69" s="24" t="s">
        <v>287</v>
      </c>
      <c r="E69" s="23"/>
      <c r="F69" s="23"/>
      <c r="G69" s="23"/>
      <c r="H69" s="23"/>
      <c r="I69" s="23"/>
      <c r="J69" s="23"/>
      <c r="K69" s="23"/>
      <c r="L69" s="23"/>
      <c r="M69" s="3797"/>
      <c r="N69" s="3883"/>
      <c r="O69" s="3790"/>
      <c r="P69" s="3790"/>
      <c r="Q69" s="3790"/>
      <c r="R69" s="3790"/>
      <c r="S69" s="3790"/>
      <c r="T69" s="3791"/>
      <c r="U69" s="665"/>
    </row>
    <row r="70" spans="2:24" ht="5.25" customHeight="1">
      <c r="B70" s="633"/>
      <c r="C70" s="68"/>
      <c r="D70" s="24"/>
      <c r="E70" s="23"/>
      <c r="F70" s="23"/>
      <c r="G70" s="23"/>
      <c r="H70" s="23"/>
      <c r="I70" s="23"/>
      <c r="J70" s="23"/>
      <c r="K70" s="23"/>
      <c r="L70" s="23"/>
      <c r="M70" s="493"/>
      <c r="N70" s="499"/>
      <c r="O70" s="499"/>
      <c r="P70" s="499"/>
      <c r="Q70" s="499"/>
      <c r="R70" s="499"/>
      <c r="S70" s="499"/>
      <c r="T70" s="499"/>
      <c r="U70" s="665"/>
    </row>
    <row r="71" spans="2:24" ht="22.5" customHeight="1">
      <c r="B71" s="633"/>
      <c r="C71" s="497"/>
      <c r="D71" s="34" t="s">
        <v>288</v>
      </c>
      <c r="E71" s="3921" t="s">
        <v>3438</v>
      </c>
      <c r="F71" s="3921"/>
      <c r="G71" s="23"/>
      <c r="H71" s="23"/>
      <c r="I71" s="23"/>
      <c r="J71" s="23"/>
      <c r="K71" s="23"/>
      <c r="L71" s="23"/>
      <c r="M71" s="493">
        <v>13</v>
      </c>
      <c r="N71" s="3922"/>
      <c r="O71" s="3923"/>
      <c r="P71" s="1335" t="s">
        <v>64</v>
      </c>
      <c r="Q71" s="74"/>
      <c r="R71" s="74"/>
      <c r="S71" s="74"/>
      <c r="T71" s="74"/>
      <c r="U71" s="665"/>
      <c r="W71" s="81"/>
    </row>
    <row r="72" spans="2:24" ht="5.25" customHeight="1">
      <c r="B72" s="633"/>
      <c r="C72" s="22"/>
      <c r="D72" s="77"/>
      <c r="E72" s="77"/>
      <c r="F72" s="23"/>
      <c r="G72" s="23"/>
      <c r="H72" s="23"/>
      <c r="I72" s="23"/>
      <c r="J72" s="23"/>
      <c r="K72" s="23"/>
      <c r="L72" s="23"/>
      <c r="M72" s="26"/>
      <c r="N72" s="74"/>
      <c r="O72" s="74"/>
      <c r="P72" s="1335"/>
      <c r="Q72" s="74"/>
      <c r="R72" s="74"/>
      <c r="S72" s="74"/>
      <c r="T72" s="74"/>
      <c r="U72" s="665"/>
      <c r="W72" s="62" t="s">
        <v>289</v>
      </c>
      <c r="X72" s="82">
        <f>N71</f>
        <v>0</v>
      </c>
    </row>
    <row r="73" spans="2:24" ht="22.5" customHeight="1">
      <c r="B73" s="633"/>
      <c r="C73" s="497"/>
      <c r="D73" s="34" t="s">
        <v>62</v>
      </c>
      <c r="E73" s="3921" t="s">
        <v>3439</v>
      </c>
      <c r="F73" s="3900"/>
      <c r="G73" s="3900"/>
      <c r="H73" s="3900"/>
      <c r="I73" s="23"/>
      <c r="J73" s="23"/>
      <c r="K73" s="23"/>
      <c r="L73" s="23"/>
      <c r="M73" s="493">
        <v>14</v>
      </c>
      <c r="N73" s="3922"/>
      <c r="O73" s="3923"/>
      <c r="P73" s="498" t="s">
        <v>64</v>
      </c>
      <c r="Q73" s="36"/>
      <c r="R73" s="36"/>
      <c r="S73" s="36"/>
      <c r="T73" s="56"/>
      <c r="U73" s="665"/>
    </row>
    <row r="74" spans="2:24" ht="11.25" customHeight="1">
      <c r="B74" s="666"/>
      <c r="C74" s="697"/>
      <c r="D74" s="698"/>
      <c r="E74" s="698"/>
      <c r="F74" s="649"/>
      <c r="G74" s="649"/>
      <c r="H74" s="649"/>
      <c r="I74" s="649"/>
      <c r="J74" s="649"/>
      <c r="K74" s="649"/>
      <c r="L74" s="649"/>
      <c r="M74" s="650"/>
      <c r="N74" s="699"/>
      <c r="O74" s="699"/>
      <c r="P74" s="700"/>
      <c r="Q74" s="701"/>
      <c r="R74" s="701"/>
      <c r="S74" s="701"/>
      <c r="T74" s="701"/>
      <c r="U74" s="652"/>
    </row>
    <row r="75" spans="2:24" ht="11.25" customHeight="1">
      <c r="B75" s="633"/>
      <c r="C75" s="497"/>
      <c r="D75" s="77"/>
      <c r="E75" s="77"/>
      <c r="F75" s="23"/>
      <c r="G75" s="23"/>
      <c r="H75" s="23"/>
      <c r="I75" s="23"/>
      <c r="J75" s="23"/>
      <c r="K75" s="23"/>
      <c r="L75" s="23"/>
      <c r="M75" s="493"/>
      <c r="N75" s="79"/>
      <c r="O75" s="79"/>
      <c r="P75" s="80"/>
      <c r="Q75" s="74"/>
      <c r="R75" s="74"/>
      <c r="S75" s="702"/>
      <c r="T75" s="702"/>
      <c r="U75" s="665"/>
    </row>
    <row r="76" spans="2:24" ht="9.75" customHeight="1">
      <c r="B76" s="633"/>
      <c r="C76" s="497"/>
      <c r="D76" s="77"/>
      <c r="E76" s="77"/>
      <c r="F76" s="23"/>
      <c r="G76" s="23"/>
      <c r="H76" s="23"/>
      <c r="I76" s="23"/>
      <c r="J76" s="23"/>
      <c r="K76" s="23"/>
      <c r="L76" s="23"/>
      <c r="M76" s="493"/>
      <c r="N76" s="79"/>
      <c r="O76" s="79"/>
      <c r="P76" s="80"/>
      <c r="Q76" s="74"/>
      <c r="R76" s="74"/>
      <c r="S76" s="3919" t="s">
        <v>908</v>
      </c>
      <c r="T76" s="3920"/>
      <c r="U76" s="665"/>
    </row>
    <row r="77" spans="2:24" ht="11.25" customHeight="1">
      <c r="B77" s="633"/>
      <c r="C77" s="70">
        <v>9.11</v>
      </c>
      <c r="D77" s="22" t="s">
        <v>499</v>
      </c>
      <c r="E77" s="23"/>
      <c r="F77" s="23"/>
      <c r="G77" s="23"/>
      <c r="H77" s="23"/>
      <c r="I77" s="23"/>
      <c r="J77" s="23"/>
      <c r="K77" s="23"/>
      <c r="L77" s="23"/>
      <c r="M77" s="3882" t="s">
        <v>86</v>
      </c>
      <c r="N77" s="3871"/>
      <c r="O77" s="3787"/>
      <c r="P77" s="3787"/>
      <c r="Q77" s="3787"/>
      <c r="R77" s="3787"/>
      <c r="S77" s="3787"/>
      <c r="T77" s="3788"/>
      <c r="U77" s="665"/>
    </row>
    <row r="78" spans="2:24" ht="11.25" customHeight="1">
      <c r="B78" s="633"/>
      <c r="C78" s="68"/>
      <c r="D78" s="24" t="s">
        <v>500</v>
      </c>
      <c r="E78" s="23"/>
      <c r="F78" s="23"/>
      <c r="G78" s="23"/>
      <c r="H78" s="23"/>
      <c r="I78" s="23"/>
      <c r="J78" s="23"/>
      <c r="K78" s="23"/>
      <c r="L78" s="23"/>
      <c r="M78" s="3797"/>
      <c r="N78" s="3883"/>
      <c r="O78" s="3790"/>
      <c r="P78" s="3790"/>
      <c r="Q78" s="3790"/>
      <c r="R78" s="3790"/>
      <c r="S78" s="3790"/>
      <c r="T78" s="3791"/>
      <c r="U78" s="665"/>
    </row>
    <row r="79" spans="2:24" ht="11.25" customHeight="1">
      <c r="B79" s="666"/>
      <c r="C79" s="691"/>
      <c r="D79" s="648"/>
      <c r="E79" s="649"/>
      <c r="F79" s="649"/>
      <c r="G79" s="649"/>
      <c r="H79" s="649"/>
      <c r="I79" s="649"/>
      <c r="J79" s="649"/>
      <c r="K79" s="649"/>
      <c r="L79" s="649"/>
      <c r="M79" s="650"/>
      <c r="N79" s="651"/>
      <c r="O79" s="651"/>
      <c r="P79" s="651"/>
      <c r="Q79" s="651"/>
      <c r="R79" s="651"/>
      <c r="S79" s="651"/>
      <c r="T79" s="651"/>
      <c r="U79" s="652"/>
    </row>
    <row r="80" spans="2:24" ht="11.25" customHeight="1">
      <c r="B80" s="633"/>
      <c r="C80" s="497"/>
      <c r="D80" s="77"/>
      <c r="E80" s="77"/>
      <c r="F80" s="23"/>
      <c r="G80" s="23"/>
      <c r="H80" s="23"/>
      <c r="I80" s="23"/>
      <c r="J80" s="23"/>
      <c r="K80" s="23"/>
      <c r="L80" s="23"/>
      <c r="M80" s="493"/>
      <c r="N80" s="3"/>
      <c r="O80" s="3"/>
      <c r="P80" s="498"/>
      <c r="Q80" s="74"/>
      <c r="R80" s="74"/>
      <c r="S80" s="74"/>
      <c r="T80" s="74"/>
      <c r="U80" s="665"/>
    </row>
    <row r="81" spans="2:21" ht="11.25" customHeight="1">
      <c r="B81" s="633"/>
      <c r="C81" s="34">
        <v>9.1199999999999992</v>
      </c>
      <c r="D81" s="26" t="s">
        <v>501</v>
      </c>
      <c r="E81" s="77"/>
      <c r="F81" s="23"/>
      <c r="G81" s="23"/>
      <c r="H81" s="23"/>
      <c r="I81" s="23"/>
      <c r="J81" s="23"/>
      <c r="K81" s="23"/>
      <c r="L81" s="23"/>
      <c r="M81" s="493"/>
      <c r="N81" s="3"/>
      <c r="O81" s="3"/>
      <c r="P81" s="498"/>
      <c r="Q81" s="74"/>
      <c r="R81" s="74"/>
      <c r="S81" s="74"/>
      <c r="T81" s="74"/>
      <c r="U81" s="665"/>
    </row>
    <row r="82" spans="2:21" ht="11.25" customHeight="1">
      <c r="B82" s="633"/>
      <c r="C82" s="497"/>
      <c r="D82" s="26" t="s">
        <v>3785</v>
      </c>
      <c r="E82" s="77"/>
      <c r="F82" s="23"/>
      <c r="G82" s="23"/>
      <c r="H82" s="23"/>
      <c r="I82" s="23"/>
      <c r="J82" s="23"/>
      <c r="K82" s="23"/>
      <c r="L82" s="23"/>
      <c r="M82" s="3882" t="s">
        <v>87</v>
      </c>
      <c r="N82" s="3871"/>
      <c r="O82" s="3787"/>
      <c r="P82" s="3787"/>
      <c r="Q82" s="3787"/>
      <c r="R82" s="3787"/>
      <c r="S82" s="3787"/>
      <c r="T82" s="3788"/>
      <c r="U82" s="665"/>
    </row>
    <row r="83" spans="2:21" ht="11.25" customHeight="1">
      <c r="B83" s="633"/>
      <c r="C83" s="497"/>
      <c r="D83" s="25" t="s">
        <v>502</v>
      </c>
      <c r="E83" s="77"/>
      <c r="F83" s="23"/>
      <c r="G83" s="23"/>
      <c r="H83" s="23"/>
      <c r="I83" s="23"/>
      <c r="J83" s="23"/>
      <c r="K83" s="23"/>
      <c r="L83" s="23"/>
      <c r="M83" s="3797"/>
      <c r="N83" s="3883"/>
      <c r="O83" s="3790"/>
      <c r="P83" s="3790"/>
      <c r="Q83" s="3790"/>
      <c r="R83" s="3790"/>
      <c r="S83" s="3790"/>
      <c r="T83" s="3791"/>
      <c r="U83" s="665"/>
    </row>
    <row r="84" spans="2:21" ht="11.25" customHeight="1">
      <c r="B84" s="633"/>
      <c r="C84" s="497"/>
      <c r="D84" s="24" t="s">
        <v>503</v>
      </c>
      <c r="E84" s="77"/>
      <c r="F84" s="23"/>
      <c r="G84" s="23"/>
      <c r="H84" s="23"/>
      <c r="I84" s="23"/>
      <c r="J84" s="23"/>
      <c r="K84" s="23"/>
      <c r="L84" s="23"/>
      <c r="M84" s="493"/>
      <c r="N84" s="3"/>
      <c r="O84" s="3"/>
      <c r="P84" s="498"/>
      <c r="Q84" s="74"/>
      <c r="R84" s="74"/>
      <c r="S84" s="74"/>
      <c r="T84" s="74"/>
      <c r="U84" s="665"/>
    </row>
    <row r="85" spans="2:21" ht="11.25" customHeight="1">
      <c r="B85" s="1275"/>
      <c r="C85" s="1276"/>
      <c r="D85" s="1277"/>
      <c r="E85" s="1278"/>
      <c r="F85" s="1190"/>
      <c r="G85" s="1190"/>
      <c r="H85" s="1190"/>
      <c r="I85" s="1190"/>
      <c r="J85" s="1190"/>
      <c r="K85" s="1190"/>
      <c r="L85" s="1190"/>
      <c r="M85" s="1279"/>
      <c r="N85" s="1280"/>
      <c r="O85" s="1280"/>
      <c r="P85" s="1281"/>
      <c r="Q85" s="1282"/>
      <c r="R85" s="1282"/>
      <c r="S85" s="1282"/>
      <c r="T85" s="1282"/>
      <c r="U85" s="1283"/>
    </row>
    <row r="86" spans="2:21" ht="11.25" customHeight="1">
      <c r="B86" s="633"/>
      <c r="C86" s="497"/>
      <c r="D86" s="77"/>
      <c r="E86" s="77"/>
      <c r="F86" s="23"/>
      <c r="G86" s="23"/>
      <c r="H86" s="23"/>
      <c r="I86" s="23"/>
      <c r="J86" s="23"/>
      <c r="K86" s="23"/>
      <c r="L86" s="23"/>
      <c r="M86" s="493"/>
      <c r="N86" s="3"/>
      <c r="O86" s="3"/>
      <c r="P86" s="498"/>
      <c r="Q86" s="74"/>
      <c r="R86" s="74"/>
      <c r="S86" s="74"/>
      <c r="T86" s="1234"/>
      <c r="U86" s="1171"/>
    </row>
    <row r="87" spans="2:21" ht="11.25" customHeight="1">
      <c r="B87" s="633"/>
      <c r="C87" s="70">
        <v>9.1300000000000008</v>
      </c>
      <c r="D87" s="22" t="s">
        <v>504</v>
      </c>
      <c r="E87" s="23"/>
      <c r="F87" s="23"/>
      <c r="G87" s="23"/>
      <c r="H87" s="23"/>
      <c r="I87" s="23"/>
      <c r="J87" s="23"/>
      <c r="K87" s="23"/>
      <c r="L87" s="23"/>
      <c r="M87" s="3882" t="s">
        <v>94</v>
      </c>
      <c r="N87" s="3871"/>
      <c r="O87" s="3787"/>
      <c r="P87" s="3787"/>
      <c r="Q87" s="3787"/>
      <c r="R87" s="3787"/>
      <c r="S87" s="3787"/>
      <c r="T87" s="3788"/>
      <c r="U87" s="1171"/>
    </row>
    <row r="88" spans="2:21" ht="11.25" customHeight="1">
      <c r="B88" s="633"/>
      <c r="C88" s="68"/>
      <c r="D88" s="24" t="s">
        <v>505</v>
      </c>
      <c r="E88" s="23"/>
      <c r="F88" s="23"/>
      <c r="G88" s="23"/>
      <c r="H88" s="23"/>
      <c r="I88" s="23"/>
      <c r="J88" s="23"/>
      <c r="K88" s="23"/>
      <c r="L88" s="23"/>
      <c r="M88" s="3797"/>
      <c r="N88" s="3883"/>
      <c r="O88" s="3790"/>
      <c r="P88" s="3790"/>
      <c r="Q88" s="3790"/>
      <c r="R88" s="3790"/>
      <c r="S88" s="3790"/>
      <c r="T88" s="3791"/>
      <c r="U88" s="1171"/>
    </row>
    <row r="89" spans="2:21" ht="11.25" customHeight="1">
      <c r="B89" s="1671"/>
      <c r="C89" s="1672"/>
      <c r="D89" s="1673"/>
      <c r="E89" s="1432"/>
      <c r="F89" s="1432"/>
      <c r="G89" s="1432"/>
      <c r="H89" s="1432"/>
      <c r="I89" s="1432"/>
      <c r="J89" s="1432"/>
      <c r="K89" s="1432"/>
      <c r="L89" s="1432"/>
      <c r="M89" s="1674"/>
      <c r="N89" s="1675"/>
      <c r="O89" s="1675"/>
      <c r="P89" s="1675"/>
      <c r="Q89" s="1675"/>
      <c r="R89" s="1675"/>
      <c r="S89" s="1675"/>
      <c r="T89" s="1675"/>
      <c r="U89" s="1676"/>
    </row>
    <row r="90" spans="2:21" ht="11.25" customHeight="1">
      <c r="B90" s="1430"/>
      <c r="C90" s="68"/>
      <c r="D90" s="24"/>
      <c r="E90" s="23"/>
      <c r="F90" s="23"/>
      <c r="G90" s="23"/>
      <c r="H90" s="23"/>
      <c r="I90" s="23"/>
      <c r="J90" s="23"/>
      <c r="K90" s="23"/>
      <c r="L90" s="23"/>
      <c r="M90" s="493"/>
      <c r="N90" s="1670"/>
      <c r="O90" s="1670"/>
      <c r="P90" s="1670"/>
      <c r="Q90" s="1670"/>
      <c r="R90" s="1670"/>
      <c r="S90" s="1670"/>
      <c r="T90" s="1670"/>
      <c r="U90" s="1171"/>
    </row>
    <row r="91" spans="2:21" ht="11.25" customHeight="1">
      <c r="B91" s="633"/>
      <c r="C91" s="70">
        <v>9.14</v>
      </c>
      <c r="D91" s="22" t="s">
        <v>508</v>
      </c>
      <c r="E91" s="23"/>
      <c r="F91" s="23"/>
      <c r="G91" s="23"/>
      <c r="H91" s="23"/>
      <c r="I91" s="23"/>
      <c r="J91" s="23"/>
      <c r="K91" s="23"/>
      <c r="L91" s="23"/>
      <c r="M91" s="3882" t="s">
        <v>99</v>
      </c>
      <c r="N91" s="3871"/>
      <c r="O91" s="3787"/>
      <c r="P91" s="3787"/>
      <c r="Q91" s="3787"/>
      <c r="R91" s="3787"/>
      <c r="S91" s="3787"/>
      <c r="T91" s="3788"/>
      <c r="U91" s="1171"/>
    </row>
    <row r="92" spans="2:21" ht="11.25" customHeight="1">
      <c r="B92" s="633"/>
      <c r="C92" s="68"/>
      <c r="D92" s="24" t="s">
        <v>509</v>
      </c>
      <c r="E92" s="23"/>
      <c r="F92" s="23"/>
      <c r="G92" s="23"/>
      <c r="H92" s="23"/>
      <c r="I92" s="23"/>
      <c r="J92" s="23"/>
      <c r="K92" s="23"/>
      <c r="L92" s="23"/>
      <c r="M92" s="3797"/>
      <c r="N92" s="3883"/>
      <c r="O92" s="3790"/>
      <c r="P92" s="3790"/>
      <c r="Q92" s="3790"/>
      <c r="R92" s="3790"/>
      <c r="S92" s="3790"/>
      <c r="T92" s="3791"/>
      <c r="U92" s="1171"/>
    </row>
    <row r="93" spans="2:21" ht="11.25" customHeight="1" thickBot="1">
      <c r="B93" s="1266"/>
      <c r="C93" s="1492"/>
      <c r="D93" s="1267"/>
      <c r="E93" s="1677"/>
      <c r="F93" s="1268"/>
      <c r="G93" s="1268"/>
      <c r="H93" s="1268"/>
      <c r="I93" s="1268"/>
      <c r="J93" s="1268"/>
      <c r="K93" s="1268"/>
      <c r="L93" s="1268"/>
      <c r="M93" s="1490"/>
      <c r="N93" s="1334"/>
      <c r="O93" s="1334"/>
      <c r="P93" s="1678"/>
      <c r="Q93" s="1679"/>
      <c r="R93" s="1679"/>
      <c r="S93" s="1679"/>
      <c r="T93" s="1679"/>
      <c r="U93" s="1269"/>
    </row>
    <row r="94" spans="2:21" ht="15.75" customHeight="1">
      <c r="B94" s="657"/>
      <c r="C94" s="703"/>
      <c r="D94" s="704"/>
      <c r="E94" s="704"/>
      <c r="F94" s="657"/>
      <c r="G94" s="657"/>
      <c r="H94" s="657"/>
      <c r="I94" s="657"/>
      <c r="J94" s="657"/>
      <c r="K94" s="657"/>
      <c r="L94" s="657"/>
      <c r="M94" s="661"/>
      <c r="N94" s="622"/>
      <c r="O94" s="622"/>
      <c r="P94" s="705"/>
      <c r="Q94" s="706"/>
      <c r="R94" s="706"/>
      <c r="S94" s="706"/>
      <c r="T94" s="706"/>
      <c r="U94" s="657"/>
    </row>
    <row r="95" spans="2:21" ht="11.25" customHeight="1">
      <c r="B95" s="3796">
        <v>18</v>
      </c>
      <c r="C95" s="3796"/>
      <c r="D95" s="3796"/>
      <c r="E95" s="3796"/>
      <c r="F95" s="3796"/>
      <c r="G95" s="3796"/>
      <c r="H95" s="3796"/>
      <c r="I95" s="3796"/>
      <c r="J95" s="3796"/>
      <c r="K95" s="3796"/>
      <c r="L95" s="3796"/>
      <c r="M95" s="3796"/>
      <c r="N95" s="3796"/>
      <c r="O95" s="3796"/>
      <c r="P95" s="3796"/>
      <c r="Q95" s="3796"/>
      <c r="R95" s="3796"/>
      <c r="S95" s="3796"/>
      <c r="T95" s="3796"/>
      <c r="U95" s="3796"/>
    </row>
    <row r="96" spans="2:21" ht="9.75" customHeight="1">
      <c r="B96" s="23"/>
      <c r="C96" s="497"/>
      <c r="D96" s="77"/>
      <c r="E96" s="77"/>
      <c r="F96" s="23"/>
      <c r="G96" s="23"/>
      <c r="H96" s="23"/>
      <c r="I96" s="23"/>
      <c r="J96" s="23"/>
      <c r="K96" s="23"/>
      <c r="L96" s="23"/>
      <c r="M96" s="493"/>
      <c r="N96" s="3"/>
      <c r="O96" s="3"/>
      <c r="P96" s="498"/>
      <c r="Q96" s="74"/>
      <c r="R96" s="74"/>
      <c r="S96" s="74"/>
      <c r="T96" s="74"/>
      <c r="U96" s="23"/>
    </row>
    <row r="97" spans="2:21" ht="9.75" customHeight="1" thickBot="1">
      <c r="B97" s="23"/>
      <c r="C97" s="497"/>
      <c r="D97" s="77"/>
      <c r="E97" s="77"/>
      <c r="F97" s="23"/>
      <c r="G97" s="23"/>
      <c r="H97" s="23"/>
      <c r="I97" s="23"/>
      <c r="J97" s="23"/>
      <c r="K97" s="23"/>
      <c r="L97" s="23"/>
      <c r="M97" s="493"/>
      <c r="N97" s="3"/>
      <c r="O97" s="3"/>
      <c r="P97" s="498"/>
      <c r="Q97" s="74"/>
      <c r="R97" s="74"/>
      <c r="S97" s="74"/>
      <c r="T97" s="74"/>
      <c r="U97" s="23"/>
    </row>
    <row r="98" spans="2:21" ht="5.25" customHeight="1">
      <c r="B98" s="707"/>
      <c r="C98" s="1227"/>
      <c r="D98" s="1228"/>
      <c r="E98" s="1228"/>
      <c r="F98" s="1229"/>
      <c r="G98" s="1229"/>
      <c r="H98" s="1229"/>
      <c r="I98" s="1229"/>
      <c r="J98" s="1229"/>
      <c r="K98" s="1229"/>
      <c r="L98" s="1229"/>
      <c r="M98" s="1230"/>
      <c r="N98" s="1300"/>
      <c r="O98" s="1300"/>
      <c r="P98" s="1301"/>
      <c r="Q98" s="1232"/>
      <c r="R98" s="1232"/>
      <c r="S98" s="1232"/>
      <c r="T98" s="1232"/>
      <c r="U98" s="708"/>
    </row>
    <row r="99" spans="2:21" ht="11.1" customHeight="1">
      <c r="B99" s="633"/>
      <c r="C99" s="497"/>
      <c r="D99" s="77"/>
      <c r="E99" s="77"/>
      <c r="F99" s="23"/>
      <c r="G99" s="23"/>
      <c r="H99" s="23"/>
      <c r="I99" s="23"/>
      <c r="J99" s="23"/>
      <c r="K99" s="23"/>
      <c r="L99" s="23"/>
      <c r="M99" s="493"/>
      <c r="N99" s="79"/>
      <c r="O99" s="79"/>
      <c r="P99" s="80"/>
      <c r="Q99" s="74"/>
      <c r="R99" s="74"/>
      <c r="S99" s="74"/>
      <c r="T99" s="74"/>
      <c r="U99" s="1171"/>
    </row>
    <row r="100" spans="2:21" ht="18">
      <c r="B100" s="633"/>
      <c r="C100" s="497"/>
      <c r="D100" s="77"/>
      <c r="E100" s="77"/>
      <c r="F100" s="1233" t="s">
        <v>526</v>
      </c>
      <c r="G100" s="23"/>
      <c r="H100" s="23"/>
      <c r="I100" s="23"/>
      <c r="J100" s="23"/>
      <c r="K100" s="23"/>
      <c r="L100" s="23"/>
      <c r="M100" s="493"/>
      <c r="N100" s="79"/>
      <c r="O100" s="79"/>
      <c r="P100" s="80"/>
      <c r="Q100" s="74"/>
      <c r="R100" s="74"/>
      <c r="S100" s="74"/>
      <c r="T100" s="74"/>
      <c r="U100" s="1171"/>
    </row>
    <row r="101" spans="2:21" ht="11.1" customHeight="1">
      <c r="B101" s="633"/>
      <c r="C101" s="497"/>
      <c r="D101" s="77"/>
      <c r="E101" s="77"/>
      <c r="F101" s="11" t="s">
        <v>3511</v>
      </c>
      <c r="G101" s="23"/>
      <c r="H101" s="23"/>
      <c r="I101" s="23"/>
      <c r="J101" s="23"/>
      <c r="K101" s="23"/>
      <c r="L101" s="23"/>
      <c r="M101" s="493"/>
      <c r="N101" s="1851"/>
      <c r="O101" s="1851"/>
      <c r="P101" s="1851"/>
      <c r="Q101" s="1851"/>
      <c r="R101" s="1851"/>
      <c r="S101" s="1851"/>
      <c r="T101" s="1851"/>
      <c r="U101" s="1171"/>
    </row>
    <row r="102" spans="2:21" ht="11.1" customHeight="1">
      <c r="B102" s="633"/>
      <c r="C102" s="497"/>
      <c r="D102" s="77"/>
      <c r="E102" s="77"/>
      <c r="F102" s="23"/>
      <c r="G102" s="23"/>
      <c r="H102" s="23"/>
      <c r="I102" s="23"/>
      <c r="J102" s="23"/>
      <c r="K102" s="23"/>
      <c r="L102" s="23"/>
      <c r="M102" s="493"/>
      <c r="N102" s="86"/>
      <c r="O102" s="3895" t="s">
        <v>261</v>
      </c>
      <c r="P102" s="3895"/>
      <c r="Q102" s="3895"/>
      <c r="R102" s="3895"/>
      <c r="S102" s="73"/>
      <c r="T102" s="73"/>
      <c r="U102" s="1171"/>
    </row>
    <row r="103" spans="2:21" ht="9.75" customHeight="1">
      <c r="B103" s="633"/>
      <c r="C103" s="497"/>
      <c r="D103" s="77"/>
      <c r="E103" s="77"/>
      <c r="F103" s="23"/>
      <c r="G103" s="23"/>
      <c r="H103" s="23"/>
      <c r="I103" s="23"/>
      <c r="J103" s="23"/>
      <c r="K103" s="23"/>
      <c r="L103" s="23"/>
      <c r="M103" s="493"/>
      <c r="N103" s="3"/>
      <c r="O103" s="73"/>
      <c r="P103" s="3885" t="s">
        <v>84</v>
      </c>
      <c r="Q103" s="3885"/>
      <c r="R103" s="73"/>
      <c r="S103" s="3880" t="s">
        <v>908</v>
      </c>
      <c r="T103" s="3886"/>
      <c r="U103" s="1171"/>
    </row>
    <row r="104" spans="2:21" ht="11.25" customHeight="1">
      <c r="B104" s="633"/>
      <c r="C104" s="70">
        <v>9.15</v>
      </c>
      <c r="D104" s="22" t="s">
        <v>514</v>
      </c>
      <c r="E104" s="23"/>
      <c r="F104" s="23"/>
      <c r="G104" s="23"/>
      <c r="H104" s="23"/>
      <c r="I104" s="23"/>
      <c r="J104" s="23"/>
      <c r="K104" s="23"/>
      <c r="L104" s="23"/>
      <c r="M104" s="3882" t="s">
        <v>100</v>
      </c>
      <c r="N104" s="3871"/>
      <c r="O104" s="3787"/>
      <c r="P104" s="3787"/>
      <c r="Q104" s="3787"/>
      <c r="R104" s="3787"/>
      <c r="S104" s="3787"/>
      <c r="T104" s="3788"/>
      <c r="U104" s="1171"/>
    </row>
    <row r="105" spans="2:21" ht="11.25" customHeight="1">
      <c r="B105" s="633"/>
      <c r="C105" s="68"/>
      <c r="D105" s="24" t="s">
        <v>515</v>
      </c>
      <c r="E105" s="23"/>
      <c r="F105" s="23"/>
      <c r="G105" s="23"/>
      <c r="H105" s="23"/>
      <c r="I105" s="23"/>
      <c r="J105" s="23"/>
      <c r="K105" s="23"/>
      <c r="L105" s="23"/>
      <c r="M105" s="3797"/>
      <c r="N105" s="3883"/>
      <c r="O105" s="3790"/>
      <c r="P105" s="3790"/>
      <c r="Q105" s="3790"/>
      <c r="R105" s="3790"/>
      <c r="S105" s="3790"/>
      <c r="T105" s="3791"/>
      <c r="U105" s="1171"/>
    </row>
    <row r="106" spans="2:21" ht="11.25" customHeight="1">
      <c r="B106" s="1235"/>
      <c r="C106" s="1242"/>
      <c r="D106" s="1243"/>
      <c r="E106" s="1243"/>
      <c r="F106" s="1238"/>
      <c r="G106" s="1238"/>
      <c r="H106" s="1238"/>
      <c r="I106" s="1238"/>
      <c r="J106" s="1238"/>
      <c r="K106" s="1238"/>
      <c r="L106" s="1238"/>
      <c r="M106" s="1239"/>
      <c r="N106" s="1244"/>
      <c r="O106" s="1244"/>
      <c r="P106" s="1245"/>
      <c r="Q106" s="1246"/>
      <c r="R106" s="1246"/>
      <c r="S106" s="1246"/>
      <c r="T106" s="1246"/>
      <c r="U106" s="652"/>
    </row>
    <row r="107" spans="2:21" ht="11.25" customHeight="1">
      <c r="B107" s="633"/>
      <c r="C107" s="497"/>
      <c r="D107" s="77"/>
      <c r="E107" s="77"/>
      <c r="F107" s="23"/>
      <c r="G107" s="23"/>
      <c r="H107" s="23"/>
      <c r="I107" s="23"/>
      <c r="J107" s="23"/>
      <c r="K107" s="23"/>
      <c r="L107" s="23"/>
      <c r="M107" s="494"/>
      <c r="N107" s="902"/>
      <c r="O107" s="1247"/>
      <c r="P107" s="1248"/>
      <c r="Q107" s="902"/>
      <c r="R107" s="902"/>
      <c r="S107" s="1249"/>
      <c r="T107" s="1249"/>
      <c r="U107" s="1171"/>
    </row>
    <row r="108" spans="2:21" ht="11.25" customHeight="1">
      <c r="B108" s="633"/>
      <c r="C108" s="70">
        <v>9.16</v>
      </c>
      <c r="D108" s="22" t="s">
        <v>516</v>
      </c>
      <c r="E108" s="23"/>
      <c r="F108" s="23"/>
      <c r="G108" s="23"/>
      <c r="H108" s="23"/>
      <c r="I108" s="23"/>
      <c r="J108" s="23"/>
      <c r="K108" s="23"/>
      <c r="L108" s="23"/>
      <c r="M108" s="3882" t="s">
        <v>102</v>
      </c>
      <c r="N108" s="3871"/>
      <c r="O108" s="3787"/>
      <c r="P108" s="3787"/>
      <c r="Q108" s="3787"/>
      <c r="R108" s="3787"/>
      <c r="S108" s="3787"/>
      <c r="T108" s="3788"/>
      <c r="U108" s="1171"/>
    </row>
    <row r="109" spans="2:21" ht="11.25" customHeight="1">
      <c r="B109" s="633"/>
      <c r="C109" s="68"/>
      <c r="D109" s="24" t="s">
        <v>517</v>
      </c>
      <c r="E109" s="23"/>
      <c r="F109" s="23"/>
      <c r="G109" s="23"/>
      <c r="H109" s="23"/>
      <c r="I109" s="23"/>
      <c r="J109" s="23"/>
      <c r="K109" s="23"/>
      <c r="L109" s="23"/>
      <c r="M109" s="3797"/>
      <c r="N109" s="3883"/>
      <c r="O109" s="3790"/>
      <c r="P109" s="3790"/>
      <c r="Q109" s="3790"/>
      <c r="R109" s="3790"/>
      <c r="S109" s="3790"/>
      <c r="T109" s="3791"/>
      <c r="U109" s="1171"/>
    </row>
    <row r="110" spans="2:21" ht="11.25" customHeight="1">
      <c r="B110" s="1235"/>
      <c r="C110" s="1242"/>
      <c r="D110" s="1243"/>
      <c r="E110" s="1243"/>
      <c r="F110" s="1238"/>
      <c r="G110" s="1238"/>
      <c r="H110" s="1238"/>
      <c r="I110" s="1238"/>
      <c r="J110" s="1238"/>
      <c r="K110" s="1238"/>
      <c r="L110" s="1238"/>
      <c r="M110" s="1239"/>
      <c r="N110" s="1244"/>
      <c r="O110" s="1244"/>
      <c r="P110" s="1245"/>
      <c r="Q110" s="1246"/>
      <c r="R110" s="1246"/>
      <c r="S110" s="1246"/>
      <c r="T110" s="1246"/>
      <c r="U110" s="652"/>
    </row>
    <row r="111" spans="2:21" ht="11.25" customHeight="1">
      <c r="B111" s="633"/>
      <c r="C111" s="497"/>
      <c r="D111" s="77"/>
      <c r="E111" s="77"/>
      <c r="F111" s="23"/>
      <c r="G111" s="23"/>
      <c r="H111" s="23"/>
      <c r="I111" s="23"/>
      <c r="J111" s="23"/>
      <c r="K111" s="23"/>
      <c r="L111" s="23"/>
      <c r="M111" s="494"/>
      <c r="N111" s="902"/>
      <c r="O111" s="1247"/>
      <c r="P111" s="1248"/>
      <c r="Q111" s="902"/>
      <c r="R111" s="902"/>
      <c r="S111" s="1249"/>
      <c r="T111" s="1249"/>
      <c r="U111" s="1171"/>
    </row>
    <row r="112" spans="2:21" ht="11.25" customHeight="1">
      <c r="B112" s="633"/>
      <c r="C112" s="70">
        <v>9.17</v>
      </c>
      <c r="D112" s="22" t="s">
        <v>520</v>
      </c>
      <c r="E112" s="23"/>
      <c r="F112" s="23"/>
      <c r="G112" s="23"/>
      <c r="H112" s="23"/>
      <c r="I112" s="23"/>
      <c r="J112" s="23"/>
      <c r="K112" s="23"/>
      <c r="L112" s="23"/>
      <c r="M112" s="3882" t="s">
        <v>103</v>
      </c>
      <c r="N112" s="3871"/>
      <c r="O112" s="3787"/>
      <c r="P112" s="3787"/>
      <c r="Q112" s="3787"/>
      <c r="R112" s="3787"/>
      <c r="S112" s="3787"/>
      <c r="T112" s="3788"/>
      <c r="U112" s="1171"/>
    </row>
    <row r="113" spans="2:21" ht="11.25" customHeight="1">
      <c r="B113" s="633"/>
      <c r="C113" s="68"/>
      <c r="D113" s="24" t="s">
        <v>521</v>
      </c>
      <c r="E113" s="23"/>
      <c r="F113" s="23"/>
      <c r="G113" s="23"/>
      <c r="H113" s="23"/>
      <c r="I113" s="23"/>
      <c r="J113" s="23"/>
      <c r="K113" s="23"/>
      <c r="L113" s="23"/>
      <c r="M113" s="3797"/>
      <c r="N113" s="3883"/>
      <c r="O113" s="3790"/>
      <c r="P113" s="3790"/>
      <c r="Q113" s="3790"/>
      <c r="R113" s="3790"/>
      <c r="S113" s="3790"/>
      <c r="T113" s="3791"/>
      <c r="U113" s="1171"/>
    </row>
    <row r="114" spans="2:21" ht="11.25" customHeight="1">
      <c r="B114" s="1235"/>
      <c r="C114" s="1242"/>
      <c r="D114" s="1243"/>
      <c r="E114" s="1243"/>
      <c r="F114" s="1238"/>
      <c r="G114" s="1238"/>
      <c r="H114" s="1238"/>
      <c r="I114" s="1238"/>
      <c r="J114" s="1238"/>
      <c r="K114" s="1238"/>
      <c r="L114" s="1238"/>
      <c r="M114" s="1250"/>
      <c r="N114" s="1251"/>
      <c r="O114" s="1252"/>
      <c r="P114" s="1253"/>
      <c r="Q114" s="1251"/>
      <c r="R114" s="1251"/>
      <c r="S114" s="1254"/>
      <c r="T114" s="1254"/>
      <c r="U114" s="652"/>
    </row>
    <row r="115" spans="2:21" ht="11.25" customHeight="1">
      <c r="B115" s="633"/>
      <c r="C115" s="497"/>
      <c r="D115" s="77"/>
      <c r="E115" s="77"/>
      <c r="F115" s="23"/>
      <c r="G115" s="23"/>
      <c r="H115" s="23"/>
      <c r="I115" s="23"/>
      <c r="J115" s="23"/>
      <c r="K115" s="23"/>
      <c r="L115" s="23"/>
      <c r="M115" s="494"/>
      <c r="N115" s="902"/>
      <c r="O115" s="1247"/>
      <c r="P115" s="1248"/>
      <c r="Q115" s="902"/>
      <c r="R115" s="902"/>
      <c r="S115" s="1249"/>
      <c r="T115" s="1249"/>
      <c r="U115" s="1171"/>
    </row>
    <row r="116" spans="2:21" ht="11.25" customHeight="1">
      <c r="B116" s="633"/>
      <c r="C116" s="70">
        <v>9.18</v>
      </c>
      <c r="D116" s="22" t="s">
        <v>522</v>
      </c>
      <c r="E116" s="23"/>
      <c r="F116" s="23"/>
      <c r="G116" s="23"/>
      <c r="H116" s="23"/>
      <c r="I116" s="23"/>
      <c r="J116" s="23"/>
      <c r="K116" s="23"/>
      <c r="L116" s="23"/>
      <c r="M116" s="3882" t="s">
        <v>106</v>
      </c>
      <c r="N116" s="3871"/>
      <c r="O116" s="3787"/>
      <c r="P116" s="3787"/>
      <c r="Q116" s="3787"/>
      <c r="R116" s="3787"/>
      <c r="S116" s="3787"/>
      <c r="T116" s="3788"/>
      <c r="U116" s="1171"/>
    </row>
    <row r="117" spans="2:21" ht="11.25" customHeight="1">
      <c r="B117" s="633"/>
      <c r="C117" s="68"/>
      <c r="D117" s="24" t="s">
        <v>523</v>
      </c>
      <c r="E117" s="23"/>
      <c r="F117" s="23"/>
      <c r="G117" s="23"/>
      <c r="H117" s="23"/>
      <c r="I117" s="23"/>
      <c r="J117" s="23"/>
      <c r="K117" s="23"/>
      <c r="L117" s="23"/>
      <c r="M117" s="3797"/>
      <c r="N117" s="3883"/>
      <c r="O117" s="3790"/>
      <c r="P117" s="3790"/>
      <c r="Q117" s="3790"/>
      <c r="R117" s="3790"/>
      <c r="S117" s="3790"/>
      <c r="T117" s="3791"/>
      <c r="U117" s="1171"/>
    </row>
    <row r="118" spans="2:21" ht="11.25" customHeight="1">
      <c r="B118" s="1235"/>
      <c r="C118" s="1242"/>
      <c r="D118" s="1243"/>
      <c r="E118" s="1243"/>
      <c r="F118" s="1238"/>
      <c r="G118" s="1238"/>
      <c r="H118" s="1238"/>
      <c r="I118" s="1238"/>
      <c r="J118" s="1238"/>
      <c r="K118" s="1238"/>
      <c r="L118" s="1238"/>
      <c r="M118" s="1250"/>
      <c r="N118" s="1251"/>
      <c r="O118" s="1252"/>
      <c r="P118" s="1253"/>
      <c r="Q118" s="1251"/>
      <c r="R118" s="1251"/>
      <c r="S118" s="1254"/>
      <c r="T118" s="1254"/>
      <c r="U118" s="652"/>
    </row>
    <row r="119" spans="2:21" ht="11.25" customHeight="1">
      <c r="B119" s="633"/>
      <c r="C119" s="497"/>
      <c r="D119" s="77"/>
      <c r="E119" s="77"/>
      <c r="F119" s="23"/>
      <c r="G119" s="23"/>
      <c r="H119" s="23"/>
      <c r="I119" s="23"/>
      <c r="J119" s="23"/>
      <c r="K119" s="23"/>
      <c r="L119" s="23"/>
      <c r="M119" s="494"/>
      <c r="N119" s="902"/>
      <c r="O119" s="1247"/>
      <c r="P119" s="1248"/>
      <c r="Q119" s="902"/>
      <c r="R119" s="902"/>
      <c r="S119" s="1249"/>
      <c r="T119" s="1249"/>
      <c r="U119" s="1171"/>
    </row>
    <row r="120" spans="2:21" ht="11.25" customHeight="1">
      <c r="B120" s="633"/>
      <c r="C120" s="70">
        <v>9.19</v>
      </c>
      <c r="D120" s="22" t="s">
        <v>524</v>
      </c>
      <c r="E120" s="23"/>
      <c r="F120" s="23"/>
      <c r="G120" s="23"/>
      <c r="H120" s="23"/>
      <c r="I120" s="23"/>
      <c r="J120" s="23"/>
      <c r="K120" s="23"/>
      <c r="L120" s="23"/>
      <c r="M120" s="3882" t="s">
        <v>107</v>
      </c>
      <c r="N120" s="3871"/>
      <c r="O120" s="3787"/>
      <c r="P120" s="3787"/>
      <c r="Q120" s="3787"/>
      <c r="R120" s="3787"/>
      <c r="S120" s="3787"/>
      <c r="T120" s="3788"/>
      <c r="U120" s="1171"/>
    </row>
    <row r="121" spans="2:21" ht="11.25" customHeight="1">
      <c r="B121" s="633"/>
      <c r="C121" s="68"/>
      <c r="D121" s="24" t="s">
        <v>525</v>
      </c>
      <c r="E121" s="23"/>
      <c r="F121" s="23"/>
      <c r="G121" s="23"/>
      <c r="H121" s="23"/>
      <c r="I121" s="23"/>
      <c r="J121" s="23"/>
      <c r="K121" s="23"/>
      <c r="L121" s="23"/>
      <c r="M121" s="3797"/>
      <c r="N121" s="3883"/>
      <c r="O121" s="3790"/>
      <c r="P121" s="3790"/>
      <c r="Q121" s="3790"/>
      <c r="R121" s="3790"/>
      <c r="S121" s="3790"/>
      <c r="T121" s="3791"/>
      <c r="U121" s="1171"/>
    </row>
    <row r="122" spans="2:21" ht="11.25" customHeight="1">
      <c r="B122" s="1235"/>
      <c r="C122" s="1242"/>
      <c r="D122" s="1243"/>
      <c r="E122" s="1243"/>
      <c r="F122" s="1238"/>
      <c r="G122" s="1238"/>
      <c r="H122" s="1238"/>
      <c r="I122" s="1238"/>
      <c r="J122" s="1238"/>
      <c r="K122" s="1238"/>
      <c r="L122" s="1238"/>
      <c r="M122" s="1250"/>
      <c r="N122" s="1255"/>
      <c r="O122" s="1256"/>
      <c r="P122" s="1257"/>
      <c r="Q122" s="1255"/>
      <c r="R122" s="1255"/>
      <c r="S122" s="1242"/>
      <c r="T122" s="1242"/>
      <c r="U122" s="652"/>
    </row>
    <row r="123" spans="2:21" ht="7.5" customHeight="1">
      <c r="B123" s="633"/>
      <c r="C123" s="497"/>
      <c r="D123" s="77"/>
      <c r="E123" s="77"/>
      <c r="F123" s="23"/>
      <c r="G123" s="23"/>
      <c r="H123" s="23"/>
      <c r="I123" s="23"/>
      <c r="J123" s="23"/>
      <c r="K123" s="23"/>
      <c r="L123" s="23"/>
      <c r="M123" s="494"/>
      <c r="N123" s="35"/>
      <c r="O123" s="1258"/>
      <c r="P123" s="1259"/>
      <c r="Q123" s="35"/>
      <c r="R123" s="35"/>
      <c r="S123" s="497"/>
      <c r="T123" s="497"/>
      <c r="U123" s="1171"/>
    </row>
    <row r="124" spans="2:21" ht="9.75" customHeight="1">
      <c r="B124" s="633"/>
      <c r="C124" s="497"/>
      <c r="D124" s="77"/>
      <c r="E124" s="77"/>
      <c r="F124" s="23"/>
      <c r="G124" s="23"/>
      <c r="H124" s="23"/>
      <c r="I124" s="23"/>
      <c r="J124" s="23"/>
      <c r="K124" s="23"/>
      <c r="L124" s="23"/>
      <c r="M124" s="494"/>
      <c r="N124" s="35"/>
      <c r="O124" s="1258"/>
      <c r="P124" s="1259"/>
      <c r="Q124" s="35"/>
      <c r="R124" s="35"/>
      <c r="S124" s="497"/>
      <c r="T124" s="1260" t="s">
        <v>916</v>
      </c>
      <c r="U124" s="1171"/>
    </row>
    <row r="125" spans="2:21" ht="11.25" customHeight="1">
      <c r="B125" s="633"/>
      <c r="C125" s="70">
        <v>9.1999999999999993</v>
      </c>
      <c r="D125" s="22" t="s">
        <v>518</v>
      </c>
      <c r="E125" s="23"/>
      <c r="F125" s="23"/>
      <c r="G125" s="23"/>
      <c r="H125" s="23"/>
      <c r="I125" s="23"/>
      <c r="J125" s="23"/>
      <c r="K125" s="23"/>
      <c r="L125" s="23"/>
      <c r="M125" s="3882" t="s">
        <v>107</v>
      </c>
      <c r="N125" s="3871"/>
      <c r="O125" s="3787"/>
      <c r="P125" s="3787"/>
      <c r="Q125" s="3787"/>
      <c r="R125" s="3787"/>
      <c r="S125" s="3787"/>
      <c r="T125" s="3788"/>
      <c r="U125" s="1171"/>
    </row>
    <row r="126" spans="2:21" ht="11.25" customHeight="1">
      <c r="B126" s="633"/>
      <c r="C126" s="68"/>
      <c r="D126" s="24" t="s">
        <v>519</v>
      </c>
      <c r="E126" s="23"/>
      <c r="F126" s="23"/>
      <c r="G126" s="23"/>
      <c r="H126" s="23"/>
      <c r="I126" s="23"/>
      <c r="J126" s="23"/>
      <c r="K126" s="23"/>
      <c r="L126" s="23"/>
      <c r="M126" s="3797"/>
      <c r="N126" s="3883"/>
      <c r="O126" s="3790"/>
      <c r="P126" s="3790"/>
      <c r="Q126" s="3790"/>
      <c r="R126" s="3790"/>
      <c r="S126" s="3790"/>
      <c r="T126" s="3791"/>
      <c r="U126" s="1171"/>
    </row>
    <row r="127" spans="2:21" ht="11.25" customHeight="1">
      <c r="B127" s="1235"/>
      <c r="C127" s="1242"/>
      <c r="D127" s="1243"/>
      <c r="E127" s="1243"/>
      <c r="F127" s="1238"/>
      <c r="G127" s="1238"/>
      <c r="H127" s="1238"/>
      <c r="I127" s="1238"/>
      <c r="J127" s="1238"/>
      <c r="K127" s="1238"/>
      <c r="L127" s="1238"/>
      <c r="M127" s="1239"/>
      <c r="N127" s="1261"/>
      <c r="O127" s="1261"/>
      <c r="P127" s="1262"/>
      <c r="Q127" s="1263"/>
      <c r="R127" s="1263"/>
      <c r="S127" s="1263"/>
      <c r="T127" s="1263"/>
      <c r="U127" s="652"/>
    </row>
    <row r="128" spans="2:21" ht="7.5" customHeight="1">
      <c r="B128" s="633"/>
      <c r="C128" s="497"/>
      <c r="D128" s="77"/>
      <c r="E128" s="77"/>
      <c r="F128" s="23"/>
      <c r="G128" s="23"/>
      <c r="H128" s="23"/>
      <c r="I128" s="23"/>
      <c r="J128" s="23"/>
      <c r="K128" s="23"/>
      <c r="L128" s="23"/>
      <c r="M128" s="493"/>
      <c r="N128" s="3"/>
      <c r="O128" s="3"/>
      <c r="P128" s="498"/>
      <c r="Q128" s="74"/>
      <c r="R128" s="74"/>
      <c r="S128" s="74"/>
      <c r="T128" s="74"/>
      <c r="U128" s="1171"/>
    </row>
    <row r="129" spans="2:21" ht="9.75" customHeight="1">
      <c r="B129" s="633"/>
      <c r="C129" s="497"/>
      <c r="D129" s="77"/>
      <c r="E129" s="77"/>
      <c r="F129" s="23"/>
      <c r="G129" s="23"/>
      <c r="H129" s="23"/>
      <c r="I129" s="23"/>
      <c r="J129" s="23"/>
      <c r="K129" s="23"/>
      <c r="L129" s="23"/>
      <c r="M129" s="493"/>
      <c r="N129" s="3"/>
      <c r="O129" s="3"/>
      <c r="P129" s="498"/>
      <c r="Q129" s="74"/>
      <c r="R129" s="74"/>
      <c r="S129" s="74"/>
      <c r="T129" s="1234" t="s">
        <v>262</v>
      </c>
      <c r="U129" s="1171"/>
    </row>
    <row r="130" spans="2:21" ht="11.25" customHeight="1">
      <c r="B130" s="633"/>
      <c r="C130" s="70">
        <v>9.2100000000000009</v>
      </c>
      <c r="D130" s="22" t="s">
        <v>506</v>
      </c>
      <c r="E130" s="23"/>
      <c r="F130" s="23"/>
      <c r="G130" s="23"/>
      <c r="H130" s="23"/>
      <c r="I130" s="23"/>
      <c r="J130" s="23"/>
      <c r="K130" s="23"/>
      <c r="L130" s="23"/>
      <c r="M130" s="3882">
        <v>63</v>
      </c>
      <c r="N130" s="3871"/>
      <c r="O130" s="3787"/>
      <c r="P130" s="3787"/>
      <c r="Q130" s="3787"/>
      <c r="R130" s="3787"/>
      <c r="S130" s="3787"/>
      <c r="T130" s="3788"/>
      <c r="U130" s="1171"/>
    </row>
    <row r="131" spans="2:21" ht="11.25" customHeight="1">
      <c r="B131" s="633"/>
      <c r="C131" s="68"/>
      <c r="D131" s="24" t="s">
        <v>507</v>
      </c>
      <c r="E131" s="23"/>
      <c r="F131" s="23"/>
      <c r="G131" s="23"/>
      <c r="H131" s="23"/>
      <c r="I131" s="23"/>
      <c r="J131" s="23"/>
      <c r="K131" s="23"/>
      <c r="L131" s="23"/>
      <c r="M131" s="3797"/>
      <c r="N131" s="3883"/>
      <c r="O131" s="3790"/>
      <c r="P131" s="3790"/>
      <c r="Q131" s="3790"/>
      <c r="R131" s="3790"/>
      <c r="S131" s="3790"/>
      <c r="T131" s="3791"/>
      <c r="U131" s="1171"/>
    </row>
    <row r="132" spans="2:21" ht="11.25" customHeight="1">
      <c r="B132" s="1235"/>
      <c r="C132" s="1242"/>
      <c r="D132" s="1243"/>
      <c r="E132" s="1243"/>
      <c r="F132" s="1238"/>
      <c r="G132" s="1238"/>
      <c r="H132" s="1238"/>
      <c r="I132" s="1238"/>
      <c r="J132" s="1238"/>
      <c r="K132" s="1238"/>
      <c r="L132" s="1238"/>
      <c r="M132" s="1239"/>
      <c r="N132" s="1261"/>
      <c r="O132" s="1261"/>
      <c r="P132" s="1262"/>
      <c r="Q132" s="1263"/>
      <c r="R132" s="1263"/>
      <c r="S132" s="1263"/>
      <c r="T132" s="1263"/>
      <c r="U132" s="652"/>
    </row>
    <row r="133" spans="2:21" ht="11.25" customHeight="1">
      <c r="B133" s="633"/>
      <c r="C133" s="497"/>
      <c r="D133" s="77"/>
      <c r="E133" s="77"/>
      <c r="F133" s="23"/>
      <c r="G133" s="23"/>
      <c r="H133" s="23"/>
      <c r="I133" s="23"/>
      <c r="J133" s="23"/>
      <c r="K133" s="23"/>
      <c r="L133" s="23"/>
      <c r="M133" s="493"/>
      <c r="N133" s="3"/>
      <c r="O133" s="3"/>
      <c r="P133" s="498"/>
      <c r="Q133" s="74"/>
      <c r="R133" s="74"/>
      <c r="S133" s="74"/>
      <c r="T133" s="74"/>
      <c r="U133" s="1171"/>
    </row>
    <row r="134" spans="2:21" ht="11.25" customHeight="1">
      <c r="B134" s="633"/>
      <c r="C134" s="70">
        <v>9.2200000000000006</v>
      </c>
      <c r="D134" s="22" t="s">
        <v>513</v>
      </c>
      <c r="E134" s="23"/>
      <c r="F134" s="23"/>
      <c r="G134" s="23"/>
      <c r="H134" s="23"/>
      <c r="I134" s="23"/>
      <c r="J134" s="23"/>
      <c r="K134" s="23"/>
      <c r="L134" s="23"/>
      <c r="M134" s="3"/>
      <c r="N134" s="74"/>
      <c r="O134" s="74"/>
      <c r="P134" s="74"/>
      <c r="Q134" s="74"/>
      <c r="R134" s="74"/>
      <c r="S134" s="74"/>
      <c r="T134" s="74"/>
      <c r="U134" s="1171"/>
    </row>
    <row r="135" spans="2:21" ht="11.25" customHeight="1">
      <c r="B135" s="633"/>
      <c r="C135" s="68"/>
      <c r="D135" s="22" t="s">
        <v>510</v>
      </c>
      <c r="E135" s="23"/>
      <c r="F135" s="23"/>
      <c r="G135" s="23"/>
      <c r="H135" s="23"/>
      <c r="I135" s="23"/>
      <c r="J135" s="23"/>
      <c r="K135" s="23"/>
      <c r="L135" s="23"/>
      <c r="M135" s="3882">
        <v>80</v>
      </c>
      <c r="N135" s="3871"/>
      <c r="O135" s="3787"/>
      <c r="P135" s="3787"/>
      <c r="Q135" s="3787"/>
      <c r="R135" s="3787"/>
      <c r="S135" s="3787"/>
      <c r="T135" s="3788"/>
      <c r="U135" s="1171"/>
    </row>
    <row r="136" spans="2:21" ht="11.25" customHeight="1">
      <c r="B136" s="633"/>
      <c r="C136" s="497"/>
      <c r="D136" s="77" t="s">
        <v>511</v>
      </c>
      <c r="E136" s="77"/>
      <c r="F136" s="23"/>
      <c r="G136" s="23"/>
      <c r="H136" s="23"/>
      <c r="I136" s="23"/>
      <c r="J136" s="23"/>
      <c r="K136" s="23"/>
      <c r="L136" s="23"/>
      <c r="M136" s="3797"/>
      <c r="N136" s="3883"/>
      <c r="O136" s="3790"/>
      <c r="P136" s="3790"/>
      <c r="Q136" s="3790"/>
      <c r="R136" s="3790"/>
      <c r="S136" s="3790"/>
      <c r="T136" s="3791"/>
      <c r="U136" s="1171"/>
    </row>
    <row r="137" spans="2:21" ht="11.25" customHeight="1">
      <c r="B137" s="633"/>
      <c r="C137" s="497"/>
      <c r="D137" s="77" t="s">
        <v>512</v>
      </c>
      <c r="E137" s="77"/>
      <c r="F137" s="23"/>
      <c r="G137" s="23"/>
      <c r="H137" s="23"/>
      <c r="I137" s="23"/>
      <c r="J137" s="23"/>
      <c r="K137" s="23"/>
      <c r="L137" s="23"/>
      <c r="M137" s="493"/>
      <c r="N137" s="388"/>
      <c r="O137" s="388"/>
      <c r="P137" s="1241"/>
      <c r="Q137" s="908"/>
      <c r="R137" s="908"/>
      <c r="S137" s="908"/>
      <c r="T137" s="908"/>
      <c r="U137" s="1171"/>
    </row>
    <row r="138" spans="2:21" ht="11.25" customHeight="1">
      <c r="B138" s="1235"/>
      <c r="C138" s="1242"/>
      <c r="D138" s="1243"/>
      <c r="E138" s="1243"/>
      <c r="F138" s="1238"/>
      <c r="G138" s="1238"/>
      <c r="H138" s="1238"/>
      <c r="I138" s="1238"/>
      <c r="J138" s="1238"/>
      <c r="K138" s="1238"/>
      <c r="L138" s="1238"/>
      <c r="M138" s="1239"/>
      <c r="N138" s="1244"/>
      <c r="O138" s="1244"/>
      <c r="P138" s="1245"/>
      <c r="Q138" s="1246"/>
      <c r="R138" s="1246"/>
      <c r="S138" s="1246"/>
      <c r="T138" s="1246"/>
      <c r="U138" s="652"/>
    </row>
    <row r="139" spans="2:21" ht="11.25" customHeight="1">
      <c r="B139" s="633"/>
      <c r="C139" s="497"/>
      <c r="D139" s="77"/>
      <c r="E139" s="77"/>
      <c r="F139" s="23"/>
      <c r="G139" s="23"/>
      <c r="H139" s="23"/>
      <c r="I139" s="23"/>
      <c r="J139" s="23"/>
      <c r="K139" s="23"/>
      <c r="L139" s="23"/>
      <c r="M139" s="493"/>
      <c r="N139" s="388"/>
      <c r="O139" s="388"/>
      <c r="P139" s="1241"/>
      <c r="Q139" s="908"/>
      <c r="R139" s="908"/>
      <c r="S139" s="908"/>
      <c r="T139" s="908"/>
      <c r="U139" s="1171"/>
    </row>
    <row r="140" spans="2:21" ht="11.25" customHeight="1">
      <c r="B140" s="633"/>
      <c r="C140" s="70">
        <v>9.23</v>
      </c>
      <c r="D140" s="22" t="s">
        <v>291</v>
      </c>
      <c r="E140" s="23"/>
      <c r="F140" s="23"/>
      <c r="G140" s="23"/>
      <c r="H140" s="23"/>
      <c r="I140" s="23"/>
      <c r="J140" s="23"/>
      <c r="K140" s="23"/>
      <c r="L140" s="23"/>
      <c r="M140" s="3"/>
      <c r="N140" s="908"/>
      <c r="O140" s="908"/>
      <c r="P140" s="908"/>
      <c r="Q140" s="908"/>
      <c r="R140" s="908"/>
      <c r="S140" s="908"/>
      <c r="T140" s="1264"/>
      <c r="U140" s="1171"/>
    </row>
    <row r="141" spans="2:21" ht="11.25" customHeight="1">
      <c r="B141" s="633"/>
      <c r="C141" s="68"/>
      <c r="D141" s="22" t="s">
        <v>292</v>
      </c>
      <c r="E141" s="23"/>
      <c r="F141" s="23"/>
      <c r="G141" s="23"/>
      <c r="H141" s="23"/>
      <c r="I141" s="23"/>
      <c r="J141" s="23"/>
      <c r="K141" s="23"/>
      <c r="L141" s="23"/>
      <c r="M141" s="3882" t="s">
        <v>95</v>
      </c>
      <c r="N141" s="3871"/>
      <c r="O141" s="3787"/>
      <c r="P141" s="3787"/>
      <c r="Q141" s="3787"/>
      <c r="R141" s="3787"/>
      <c r="S141" s="3787"/>
      <c r="T141" s="3788"/>
      <c r="U141" s="1171"/>
    </row>
    <row r="142" spans="2:21" ht="11.25" customHeight="1">
      <c r="B142" s="633"/>
      <c r="C142" s="497"/>
      <c r="D142" s="77" t="s">
        <v>293</v>
      </c>
      <c r="E142" s="77"/>
      <c r="F142" s="23"/>
      <c r="G142" s="23"/>
      <c r="H142" s="23"/>
      <c r="I142" s="23"/>
      <c r="J142" s="23"/>
      <c r="K142" s="23"/>
      <c r="L142" s="23"/>
      <c r="M142" s="3797"/>
      <c r="N142" s="3883"/>
      <c r="O142" s="3790"/>
      <c r="P142" s="3790"/>
      <c r="Q142" s="3790"/>
      <c r="R142" s="3790"/>
      <c r="S142" s="3790"/>
      <c r="T142" s="3791"/>
      <c r="U142" s="1171"/>
    </row>
    <row r="143" spans="2:21" ht="11.25" customHeight="1">
      <c r="B143" s="1235"/>
      <c r="C143" s="1242"/>
      <c r="D143" s="1243"/>
      <c r="E143" s="1243"/>
      <c r="F143" s="1238"/>
      <c r="G143" s="1238"/>
      <c r="H143" s="1238"/>
      <c r="I143" s="1238"/>
      <c r="J143" s="1238"/>
      <c r="K143" s="1238"/>
      <c r="L143" s="1238"/>
      <c r="M143" s="1250"/>
      <c r="N143" s="1251"/>
      <c r="O143" s="1252"/>
      <c r="P143" s="1253"/>
      <c r="Q143" s="1251"/>
      <c r="R143" s="1251"/>
      <c r="S143" s="1254"/>
      <c r="T143" s="1254"/>
      <c r="U143" s="652"/>
    </row>
    <row r="144" spans="2:21" ht="11.25" customHeight="1">
      <c r="B144" s="633"/>
      <c r="C144" s="497"/>
      <c r="D144" s="77"/>
      <c r="E144" s="77"/>
      <c r="F144" s="23"/>
      <c r="G144" s="23"/>
      <c r="H144" s="23"/>
      <c r="I144" s="23"/>
      <c r="J144" s="23"/>
      <c r="K144" s="23"/>
      <c r="L144" s="23"/>
      <c r="M144" s="494"/>
      <c r="N144" s="902"/>
      <c r="O144" s="1247"/>
      <c r="P144" s="1248"/>
      <c r="Q144" s="902"/>
      <c r="R144" s="902"/>
      <c r="S144" s="1249"/>
      <c r="T144" s="1249"/>
      <c r="U144" s="1171"/>
    </row>
    <row r="145" spans="2:21" ht="11.25" customHeight="1">
      <c r="B145" s="633"/>
      <c r="C145" s="70">
        <v>9.24</v>
      </c>
      <c r="D145" s="22" t="s">
        <v>294</v>
      </c>
      <c r="E145" s="23"/>
      <c r="F145" s="23"/>
      <c r="G145" s="23"/>
      <c r="H145" s="23"/>
      <c r="I145" s="23"/>
      <c r="J145" s="23"/>
      <c r="K145" s="23"/>
      <c r="L145" s="23"/>
      <c r="M145" s="3882">
        <v>17</v>
      </c>
      <c r="N145" s="3871"/>
      <c r="O145" s="3787"/>
      <c r="P145" s="3787"/>
      <c r="Q145" s="3787"/>
      <c r="R145" s="3787"/>
      <c r="S145" s="3787"/>
      <c r="T145" s="3788"/>
      <c r="U145" s="1171"/>
    </row>
    <row r="146" spans="2:21" ht="11.25" customHeight="1">
      <c r="B146" s="633"/>
      <c r="C146" s="68"/>
      <c r="D146" s="24" t="s">
        <v>295</v>
      </c>
      <c r="E146" s="23"/>
      <c r="F146" s="23"/>
      <c r="G146" s="23"/>
      <c r="H146" s="23"/>
      <c r="I146" s="23"/>
      <c r="J146" s="23"/>
      <c r="K146" s="23"/>
      <c r="L146" s="23"/>
      <c r="M146" s="3797"/>
      <c r="N146" s="3883"/>
      <c r="O146" s="3790"/>
      <c r="P146" s="3790"/>
      <c r="Q146" s="3790"/>
      <c r="R146" s="3790"/>
      <c r="S146" s="3790"/>
      <c r="T146" s="3791"/>
      <c r="U146" s="1171"/>
    </row>
    <row r="147" spans="2:21" ht="11.25" customHeight="1">
      <c r="B147" s="1235"/>
      <c r="C147" s="1242"/>
      <c r="D147" s="1243"/>
      <c r="E147" s="1243"/>
      <c r="F147" s="1238"/>
      <c r="G147" s="1238"/>
      <c r="H147" s="1238"/>
      <c r="I147" s="1238"/>
      <c r="J147" s="1238"/>
      <c r="K147" s="1238"/>
      <c r="L147" s="1238"/>
      <c r="M147" s="1250"/>
      <c r="N147" s="1251"/>
      <c r="O147" s="1252"/>
      <c r="P147" s="1253"/>
      <c r="Q147" s="1251"/>
      <c r="R147" s="1251"/>
      <c r="S147" s="1254"/>
      <c r="T147" s="1254"/>
      <c r="U147" s="652"/>
    </row>
    <row r="148" spans="2:21" ht="11.25" customHeight="1">
      <c r="B148" s="633"/>
      <c r="C148" s="497"/>
      <c r="D148" s="77"/>
      <c r="E148" s="77"/>
      <c r="F148" s="23"/>
      <c r="G148" s="23"/>
      <c r="H148" s="23"/>
      <c r="I148" s="23"/>
      <c r="J148" s="23"/>
      <c r="K148" s="23"/>
      <c r="L148" s="23"/>
      <c r="M148" s="494"/>
      <c r="N148" s="902"/>
      <c r="O148" s="1247"/>
      <c r="P148" s="1248"/>
      <c r="Q148" s="902"/>
      <c r="R148" s="902"/>
      <c r="S148" s="1249"/>
      <c r="T148" s="1249"/>
      <c r="U148" s="1171"/>
    </row>
    <row r="149" spans="2:21" ht="11.25" customHeight="1">
      <c r="B149" s="633"/>
      <c r="C149" s="70">
        <v>9.25</v>
      </c>
      <c r="D149" s="22" t="s">
        <v>296</v>
      </c>
      <c r="E149" s="23"/>
      <c r="F149" s="23"/>
      <c r="G149" s="23"/>
      <c r="H149" s="23"/>
      <c r="I149" s="23"/>
      <c r="J149" s="23"/>
      <c r="K149" s="23"/>
      <c r="L149" s="23"/>
      <c r="M149" s="3882">
        <v>18</v>
      </c>
      <c r="N149" s="3871"/>
      <c r="O149" s="3787"/>
      <c r="P149" s="3787"/>
      <c r="Q149" s="3787"/>
      <c r="R149" s="3787"/>
      <c r="S149" s="3787"/>
      <c r="T149" s="3788"/>
      <c r="U149" s="1171"/>
    </row>
    <row r="150" spans="2:21" ht="11.25" customHeight="1">
      <c r="B150" s="633"/>
      <c r="C150" s="68"/>
      <c r="D150" s="24" t="s">
        <v>3786</v>
      </c>
      <c r="E150" s="23"/>
      <c r="F150" s="23"/>
      <c r="G150" s="23"/>
      <c r="H150" s="23"/>
      <c r="I150" s="23"/>
      <c r="J150" s="23"/>
      <c r="K150" s="23"/>
      <c r="L150" s="23"/>
      <c r="M150" s="3797"/>
      <c r="N150" s="3883"/>
      <c r="O150" s="3790"/>
      <c r="P150" s="3790"/>
      <c r="Q150" s="3790"/>
      <c r="R150" s="3790"/>
      <c r="S150" s="3790"/>
      <c r="T150" s="3791"/>
      <c r="U150" s="1171"/>
    </row>
    <row r="151" spans="2:21" ht="15" customHeight="1">
      <c r="B151" s="633"/>
      <c r="C151" s="68"/>
      <c r="D151" s="3851"/>
      <c r="E151" s="3851"/>
      <c r="F151" s="3851"/>
      <c r="G151" s="3851"/>
      <c r="H151" s="3851"/>
      <c r="I151" s="3851"/>
      <c r="J151" s="3851"/>
      <c r="K151" s="23"/>
      <c r="L151" s="23"/>
      <c r="M151" s="493"/>
      <c r="N151" s="911"/>
      <c r="O151" s="911"/>
      <c r="P151" s="911"/>
      <c r="Q151" s="911"/>
      <c r="R151" s="911"/>
      <c r="S151" s="911"/>
      <c r="T151" s="911"/>
      <c r="U151" s="1171"/>
    </row>
    <row r="152" spans="2:21" ht="11.25" customHeight="1">
      <c r="B152" s="1235"/>
      <c r="C152" s="1236"/>
      <c r="D152" s="1237"/>
      <c r="E152" s="1238"/>
      <c r="F152" s="1238"/>
      <c r="G152" s="1238"/>
      <c r="H152" s="1238"/>
      <c r="I152" s="1238"/>
      <c r="J152" s="1238"/>
      <c r="K152" s="1238"/>
      <c r="L152" s="1238"/>
      <c r="M152" s="1239"/>
      <c r="N152" s="1240"/>
      <c r="O152" s="1240"/>
      <c r="P152" s="1240"/>
      <c r="Q152" s="1240"/>
      <c r="R152" s="1240"/>
      <c r="S152" s="1240"/>
      <c r="T152" s="1240"/>
      <c r="U152" s="652"/>
    </row>
    <row r="153" spans="2:21" ht="11.25" customHeight="1">
      <c r="B153" s="633"/>
      <c r="C153" s="68"/>
      <c r="D153" s="24"/>
      <c r="E153" s="23"/>
      <c r="F153" s="23"/>
      <c r="G153" s="23"/>
      <c r="H153" s="23"/>
      <c r="I153" s="23"/>
      <c r="J153" s="23"/>
      <c r="K153" s="23"/>
      <c r="L153" s="23"/>
      <c r="M153" s="493"/>
      <c r="N153" s="1265"/>
      <c r="O153" s="1265"/>
      <c r="P153" s="1265"/>
      <c r="Q153" s="1265"/>
      <c r="R153" s="1265"/>
      <c r="S153" s="1265"/>
      <c r="T153" s="1265"/>
      <c r="U153" s="1171"/>
    </row>
    <row r="154" spans="2:21" ht="11.25" customHeight="1">
      <c r="B154" s="633"/>
      <c r="C154" s="70">
        <v>9.26</v>
      </c>
      <c r="D154" s="22" t="s">
        <v>297</v>
      </c>
      <c r="E154" s="23"/>
      <c r="F154" s="23"/>
      <c r="G154" s="23"/>
      <c r="H154" s="23"/>
      <c r="I154" s="23"/>
      <c r="J154" s="23"/>
      <c r="K154" s="23"/>
      <c r="L154" s="23"/>
      <c r="M154" s="3792"/>
      <c r="N154" s="902"/>
      <c r="O154" s="1247"/>
      <c r="P154" s="902"/>
      <c r="Q154" s="902"/>
      <c r="R154" s="902"/>
      <c r="S154" s="902"/>
      <c r="T154" s="902"/>
      <c r="U154" s="1171"/>
    </row>
    <row r="155" spans="2:21" ht="11.25" customHeight="1">
      <c r="B155" s="633"/>
      <c r="C155" s="32"/>
      <c r="D155" s="24" t="s">
        <v>298</v>
      </c>
      <c r="E155" s="23"/>
      <c r="F155" s="23"/>
      <c r="G155" s="23"/>
      <c r="H155" s="23"/>
      <c r="I155" s="23"/>
      <c r="J155" s="23"/>
      <c r="K155" s="23"/>
      <c r="L155" s="23"/>
      <c r="M155" s="3792"/>
      <c r="N155" s="902"/>
      <c r="O155" s="1247"/>
      <c r="P155" s="902"/>
      <c r="Q155" s="902"/>
      <c r="R155" s="902"/>
      <c r="S155" s="902"/>
      <c r="T155" s="1264"/>
      <c r="U155" s="1171"/>
    </row>
    <row r="156" spans="2:21" ht="9.75" customHeight="1">
      <c r="B156" s="633"/>
      <c r="C156" s="68"/>
      <c r="D156" s="23"/>
      <c r="E156" s="23"/>
      <c r="F156" s="23"/>
      <c r="G156" s="23"/>
      <c r="H156" s="23"/>
      <c r="I156" s="23"/>
      <c r="J156" s="23"/>
      <c r="K156" s="23"/>
      <c r="L156" s="23"/>
      <c r="M156" s="494"/>
      <c r="N156" s="902"/>
      <c r="O156" s="1247"/>
      <c r="P156" s="902"/>
      <c r="Q156" s="902"/>
      <c r="R156" s="902"/>
      <c r="S156" s="902"/>
      <c r="T156" s="1260" t="s">
        <v>262</v>
      </c>
      <c r="U156" s="1171"/>
    </row>
    <row r="157" spans="2:21" ht="11.25" customHeight="1">
      <c r="B157" s="633"/>
      <c r="C157" s="68"/>
      <c r="D157" s="494" t="s">
        <v>59</v>
      </c>
      <c r="E157" s="22" t="s">
        <v>251</v>
      </c>
      <c r="G157" s="22"/>
      <c r="H157" s="23"/>
      <c r="I157" s="23"/>
      <c r="J157" s="23"/>
      <c r="K157" s="23"/>
      <c r="L157" s="23"/>
      <c r="M157" s="3814">
        <v>19</v>
      </c>
      <c r="N157" s="3831"/>
      <c r="O157" s="3832"/>
      <c r="P157" s="3832"/>
      <c r="Q157" s="3832"/>
      <c r="R157" s="3832"/>
      <c r="S157" s="3832"/>
      <c r="T157" s="3833"/>
      <c r="U157" s="1171"/>
    </row>
    <row r="158" spans="2:21" ht="11.25" customHeight="1">
      <c r="B158" s="633"/>
      <c r="C158" s="68"/>
      <c r="D158" s="28"/>
      <c r="E158" s="24" t="s">
        <v>252</v>
      </c>
      <c r="G158" s="24"/>
      <c r="H158" s="23"/>
      <c r="I158" s="23"/>
      <c r="J158" s="23"/>
      <c r="K158" s="23"/>
      <c r="L158" s="23"/>
      <c r="M158" s="3814"/>
      <c r="N158" s="3834"/>
      <c r="O158" s="3881"/>
      <c r="P158" s="3881"/>
      <c r="Q158" s="3881"/>
      <c r="R158" s="3881"/>
      <c r="S158" s="3881"/>
      <c r="T158" s="3836"/>
      <c r="U158" s="1171"/>
    </row>
    <row r="159" spans="2:21" ht="5.25" customHeight="1">
      <c r="B159" s="633"/>
      <c r="C159" s="68"/>
      <c r="D159" s="500"/>
      <c r="E159" s="500"/>
      <c r="F159" s="25"/>
      <c r="G159" s="25"/>
      <c r="H159" s="23"/>
      <c r="I159" s="23"/>
      <c r="J159" s="23"/>
      <c r="K159" s="23"/>
      <c r="L159" s="23"/>
      <c r="M159" s="494"/>
      <c r="N159" s="902"/>
      <c r="O159" s="1247"/>
      <c r="P159" s="902"/>
      <c r="Q159" s="902"/>
      <c r="R159" s="902"/>
      <c r="S159" s="902"/>
      <c r="T159" s="902"/>
      <c r="U159" s="1171"/>
    </row>
    <row r="160" spans="2:21" ht="4.9000000000000004" customHeight="1">
      <c r="B160" s="1430"/>
      <c r="C160" s="68"/>
      <c r="D160" s="500"/>
      <c r="E160" s="500"/>
      <c r="F160" s="25"/>
      <c r="G160" s="25"/>
      <c r="H160" s="23"/>
      <c r="I160" s="23"/>
      <c r="J160" s="23"/>
      <c r="K160" s="23"/>
      <c r="L160" s="23"/>
      <c r="M160" s="494"/>
      <c r="N160" s="902"/>
      <c r="O160" s="1247"/>
      <c r="P160" s="902"/>
      <c r="Q160" s="902"/>
      <c r="R160" s="902"/>
      <c r="S160" s="902"/>
      <c r="T160" s="1260"/>
      <c r="U160" s="1171"/>
    </row>
    <row r="161" spans="2:21" ht="11.25" customHeight="1">
      <c r="B161" s="633"/>
      <c r="C161" s="68"/>
      <c r="D161" s="494" t="s">
        <v>62</v>
      </c>
      <c r="E161" s="22" t="s">
        <v>161</v>
      </c>
      <c r="G161" s="22"/>
      <c r="H161" s="23"/>
      <c r="I161" s="23"/>
      <c r="J161" s="23"/>
      <c r="K161" s="23"/>
      <c r="L161" s="23"/>
      <c r="M161" s="3814">
        <v>21</v>
      </c>
      <c r="N161" s="3831"/>
      <c r="O161" s="3832"/>
      <c r="P161" s="3832"/>
      <c r="Q161" s="3832"/>
      <c r="R161" s="3832"/>
      <c r="S161" s="3832"/>
      <c r="T161" s="3833"/>
      <c r="U161" s="1171"/>
    </row>
    <row r="162" spans="2:21" ht="11.25" customHeight="1">
      <c r="B162" s="633"/>
      <c r="C162" s="68"/>
      <c r="D162" s="28"/>
      <c r="E162" s="24" t="s">
        <v>162</v>
      </c>
      <c r="G162" s="24"/>
      <c r="H162" s="23"/>
      <c r="I162" s="23"/>
      <c r="J162" s="23"/>
      <c r="K162" s="23"/>
      <c r="L162" s="23"/>
      <c r="M162" s="3814"/>
      <c r="N162" s="3834"/>
      <c r="O162" s="3881"/>
      <c r="P162" s="3881"/>
      <c r="Q162" s="3881"/>
      <c r="R162" s="3881"/>
      <c r="S162" s="3881"/>
      <c r="T162" s="3836"/>
      <c r="U162" s="1171"/>
    </row>
    <row r="163" spans="2:21" ht="8.25" customHeight="1">
      <c r="B163" s="633"/>
      <c r="C163" s="68"/>
      <c r="D163" s="494"/>
      <c r="E163" s="24"/>
      <c r="G163" s="24"/>
      <c r="H163" s="23"/>
      <c r="I163" s="23"/>
      <c r="J163" s="23"/>
      <c r="K163" s="23"/>
      <c r="L163" s="23"/>
      <c r="M163" s="493"/>
      <c r="N163" s="1226"/>
      <c r="O163" s="1226"/>
      <c r="P163" s="1226"/>
      <c r="Q163" s="1226"/>
      <c r="R163" s="1226"/>
      <c r="S163" s="1226"/>
      <c r="T163" s="1226"/>
      <c r="U163" s="1171"/>
    </row>
    <row r="164" spans="2:21" ht="11.25" customHeight="1">
      <c r="B164" s="633"/>
      <c r="C164" s="68"/>
      <c r="D164" s="494" t="s">
        <v>72</v>
      </c>
      <c r="E164" s="22" t="s">
        <v>486</v>
      </c>
      <c r="G164" s="22"/>
      <c r="H164" s="23"/>
      <c r="I164" s="23"/>
      <c r="J164" s="23"/>
      <c r="K164" s="23"/>
      <c r="L164" s="23"/>
      <c r="M164" s="3814">
        <v>22</v>
      </c>
      <c r="N164" s="3831"/>
      <c r="O164" s="3832"/>
      <c r="P164" s="3832"/>
      <c r="Q164" s="3832"/>
      <c r="R164" s="3832"/>
      <c r="S164" s="3832"/>
      <c r="T164" s="3833"/>
      <c r="U164" s="1171"/>
    </row>
    <row r="165" spans="2:21" ht="10.9" customHeight="1">
      <c r="B165" s="633"/>
      <c r="C165" s="68"/>
      <c r="D165" s="28"/>
      <c r="E165" s="24" t="s">
        <v>487</v>
      </c>
      <c r="G165" s="24"/>
      <c r="H165" s="23"/>
      <c r="I165" s="23"/>
      <c r="J165" s="23"/>
      <c r="K165" s="23"/>
      <c r="L165" s="23"/>
      <c r="M165" s="3814"/>
      <c r="N165" s="3834"/>
      <c r="O165" s="3881"/>
      <c r="P165" s="3881"/>
      <c r="Q165" s="3881"/>
      <c r="R165" s="3881"/>
      <c r="S165" s="3881"/>
      <c r="T165" s="3836"/>
      <c r="U165" s="1171"/>
    </row>
    <row r="166" spans="2:21" ht="12.6" customHeight="1">
      <c r="B166" s="633"/>
      <c r="C166" s="68"/>
      <c r="D166" s="494"/>
      <c r="E166" s="24"/>
      <c r="G166" s="24"/>
      <c r="H166" s="23"/>
      <c r="I166" s="23"/>
      <c r="J166" s="23"/>
      <c r="K166" s="23"/>
      <c r="L166" s="23"/>
      <c r="M166" s="493"/>
      <c r="N166" s="1226"/>
      <c r="O166" s="1226"/>
      <c r="P166" s="1226"/>
      <c r="Q166" s="1226"/>
      <c r="R166" s="1226"/>
      <c r="S166" s="1226"/>
      <c r="T166" s="1979" t="s">
        <v>908</v>
      </c>
      <c r="U166" s="1171"/>
    </row>
    <row r="167" spans="2:21" ht="11.25" customHeight="1">
      <c r="B167" s="633"/>
      <c r="C167" s="68"/>
      <c r="D167" s="494" t="s">
        <v>73</v>
      </c>
      <c r="E167" s="22" t="s">
        <v>484</v>
      </c>
      <c r="G167" s="22"/>
      <c r="H167" s="23"/>
      <c r="I167" s="23"/>
      <c r="J167" s="23"/>
      <c r="K167" s="23"/>
      <c r="L167" s="23"/>
      <c r="M167" s="3814">
        <v>18</v>
      </c>
      <c r="N167" s="3831"/>
      <c r="O167" s="3832"/>
      <c r="P167" s="3832"/>
      <c r="Q167" s="3832"/>
      <c r="R167" s="3832"/>
      <c r="S167" s="3832"/>
      <c r="T167" s="3833"/>
      <c r="U167" s="1171"/>
    </row>
    <row r="168" spans="2:21" ht="11.25" customHeight="1">
      <c r="B168" s="633"/>
      <c r="C168" s="68"/>
      <c r="D168" s="28"/>
      <c r="E168" s="24" t="s">
        <v>485</v>
      </c>
      <c r="G168" s="24"/>
      <c r="H168" s="23"/>
      <c r="I168" s="23"/>
      <c r="J168" s="23"/>
      <c r="K168" s="23"/>
      <c r="L168" s="23"/>
      <c r="M168" s="3814"/>
      <c r="N168" s="3834"/>
      <c r="O168" s="3881"/>
      <c r="P168" s="3881"/>
      <c r="Q168" s="3881"/>
      <c r="R168" s="3881"/>
      <c r="S168" s="3881"/>
      <c r="T168" s="3836"/>
      <c r="U168" s="1171"/>
    </row>
    <row r="169" spans="2:21" ht="10.15" customHeight="1">
      <c r="B169" s="633"/>
      <c r="C169" s="68"/>
      <c r="D169" s="494"/>
      <c r="E169" s="24"/>
      <c r="G169" s="24"/>
      <c r="H169" s="23"/>
      <c r="I169" s="23"/>
      <c r="J169" s="23"/>
      <c r="K169" s="23"/>
      <c r="L169" s="23"/>
      <c r="M169" s="493"/>
      <c r="N169" s="1226"/>
      <c r="O169" s="1226"/>
      <c r="P169" s="1226"/>
      <c r="Q169" s="1226"/>
      <c r="R169" s="1226"/>
      <c r="S169" s="1226"/>
      <c r="T169" s="1226"/>
      <c r="U169" s="1171"/>
    </row>
    <row r="170" spans="2:21" ht="11.25" customHeight="1">
      <c r="B170" s="633"/>
      <c r="C170" s="68"/>
      <c r="D170" s="494" t="s">
        <v>74</v>
      </c>
      <c r="E170" s="22" t="s">
        <v>482</v>
      </c>
      <c r="G170" s="22"/>
      <c r="H170" s="23"/>
      <c r="I170" s="23"/>
      <c r="J170" s="23"/>
      <c r="K170" s="23"/>
      <c r="L170" s="23"/>
      <c r="M170" s="3814">
        <v>19</v>
      </c>
      <c r="N170" s="3831"/>
      <c r="O170" s="3832"/>
      <c r="P170" s="3832"/>
      <c r="Q170" s="3832"/>
      <c r="R170" s="3832"/>
      <c r="S170" s="3832"/>
      <c r="T170" s="3833"/>
      <c r="U170" s="1171"/>
    </row>
    <row r="171" spans="2:21" ht="11.25" customHeight="1">
      <c r="B171" s="633"/>
      <c r="C171" s="68"/>
      <c r="D171" s="28"/>
      <c r="E171" s="24" t="s">
        <v>483</v>
      </c>
      <c r="G171" s="24"/>
      <c r="H171" s="23"/>
      <c r="I171" s="23"/>
      <c r="J171" s="23"/>
      <c r="K171" s="23"/>
      <c r="L171" s="23"/>
      <c r="M171" s="3814"/>
      <c r="N171" s="3834"/>
      <c r="O171" s="3881"/>
      <c r="P171" s="3881"/>
      <c r="Q171" s="3881"/>
      <c r="R171" s="3881"/>
      <c r="S171" s="3881"/>
      <c r="T171" s="3836"/>
      <c r="U171" s="1171"/>
    </row>
    <row r="172" spans="2:21" ht="5.25" customHeight="1">
      <c r="B172" s="633"/>
      <c r="C172" s="68"/>
      <c r="D172" s="494"/>
      <c r="E172" s="24"/>
      <c r="G172" s="24"/>
      <c r="H172" s="23"/>
      <c r="I172" s="23"/>
      <c r="J172" s="23"/>
      <c r="K172" s="23"/>
      <c r="L172" s="23"/>
      <c r="M172" s="493"/>
      <c r="N172" s="1226"/>
      <c r="O172" s="1226"/>
      <c r="P172" s="1226"/>
      <c r="Q172" s="1226"/>
      <c r="R172" s="1226"/>
      <c r="S172" s="1226"/>
      <c r="T172" s="1226"/>
      <c r="U172" s="1171"/>
    </row>
    <row r="173" spans="2:21" ht="9.6" customHeight="1">
      <c r="B173" s="1430"/>
      <c r="C173" s="68"/>
      <c r="D173" s="494"/>
      <c r="E173" s="24"/>
      <c r="G173" s="24"/>
      <c r="H173" s="23"/>
      <c r="I173" s="23"/>
      <c r="J173" s="23"/>
      <c r="K173" s="23"/>
      <c r="L173" s="23"/>
      <c r="M173" s="493"/>
      <c r="N173" s="1226"/>
      <c r="O173" s="1226"/>
      <c r="P173" s="1226"/>
      <c r="Q173" s="1226"/>
      <c r="R173" s="1226"/>
      <c r="S173" s="1226"/>
      <c r="T173" s="1260"/>
      <c r="U173" s="1171"/>
    </row>
    <row r="174" spans="2:21" ht="11.25" customHeight="1">
      <c r="B174" s="633"/>
      <c r="C174" s="68"/>
      <c r="D174" s="494" t="s">
        <v>75</v>
      </c>
      <c r="E174" s="22" t="s">
        <v>488</v>
      </c>
      <c r="G174" s="22"/>
      <c r="H174" s="23"/>
      <c r="I174" s="23"/>
      <c r="J174" s="23"/>
      <c r="K174" s="23"/>
      <c r="L174" s="23"/>
      <c r="M174" s="3814">
        <v>20</v>
      </c>
      <c r="N174" s="3831"/>
      <c r="O174" s="3832"/>
      <c r="P174" s="3832"/>
      <c r="Q174" s="3832"/>
      <c r="R174" s="3832"/>
      <c r="S174" s="3832"/>
      <c r="T174" s="3833"/>
      <c r="U174" s="1171"/>
    </row>
    <row r="175" spans="2:21" ht="11.25" customHeight="1">
      <c r="B175" s="633"/>
      <c r="C175" s="68"/>
      <c r="D175" s="28"/>
      <c r="E175" s="24" t="s">
        <v>489</v>
      </c>
      <c r="G175" s="24"/>
      <c r="H175" s="23"/>
      <c r="I175" s="23"/>
      <c r="J175" s="23"/>
      <c r="K175" s="23"/>
      <c r="L175" s="23"/>
      <c r="M175" s="3814"/>
      <c r="N175" s="3834"/>
      <c r="O175" s="3835"/>
      <c r="P175" s="3835"/>
      <c r="Q175" s="3835"/>
      <c r="R175" s="3835"/>
      <c r="S175" s="3835"/>
      <c r="T175" s="3836"/>
      <c r="U175" s="1171"/>
    </row>
    <row r="176" spans="2:21" ht="11.45" customHeight="1">
      <c r="B176" s="633"/>
      <c r="C176" s="68"/>
      <c r="D176" s="494"/>
      <c r="E176" s="24"/>
      <c r="G176" s="24"/>
      <c r="H176" s="23"/>
      <c r="I176" s="23"/>
      <c r="J176" s="23"/>
      <c r="K176" s="23"/>
      <c r="L176" s="23"/>
      <c r="M176" s="493"/>
      <c r="N176" s="1226"/>
      <c r="O176" s="1226"/>
      <c r="P176" s="1226"/>
      <c r="Q176" s="1226"/>
      <c r="R176" s="1226"/>
      <c r="S176" s="1226"/>
      <c r="T176" s="1226"/>
      <c r="U176" s="1171"/>
    </row>
    <row r="177" spans="2:21" ht="11.25" customHeight="1">
      <c r="B177" s="633"/>
      <c r="C177" s="68"/>
      <c r="D177" s="494" t="s">
        <v>76</v>
      </c>
      <c r="E177" s="5" t="s">
        <v>3787</v>
      </c>
      <c r="I177" s="23"/>
      <c r="J177" s="23"/>
      <c r="K177" s="23"/>
      <c r="L177" s="23"/>
      <c r="M177" s="3814">
        <v>21</v>
      </c>
      <c r="N177" s="3831"/>
      <c r="O177" s="3832"/>
      <c r="P177" s="3832"/>
      <c r="Q177" s="3832"/>
      <c r="R177" s="3832"/>
      <c r="S177" s="3832"/>
      <c r="T177" s="3833"/>
      <c r="U177" s="1171"/>
    </row>
    <row r="178" spans="2:21" ht="11.25" customHeight="1">
      <c r="B178" s="633"/>
      <c r="C178" s="68"/>
      <c r="D178" s="28"/>
      <c r="E178" s="7" t="s">
        <v>3788</v>
      </c>
      <c r="G178" s="24"/>
      <c r="H178" s="23"/>
      <c r="I178" s="23"/>
      <c r="J178" s="23"/>
      <c r="K178" s="23"/>
      <c r="L178" s="23"/>
      <c r="M178" s="3814"/>
      <c r="N178" s="3834"/>
      <c r="O178" s="3835"/>
      <c r="P178" s="3835"/>
      <c r="Q178" s="3835"/>
      <c r="R178" s="3835"/>
      <c r="S178" s="3835"/>
      <c r="T178" s="3836"/>
      <c r="U178" s="1171"/>
    </row>
    <row r="179" spans="2:21" ht="5.25" customHeight="1">
      <c r="B179" s="633"/>
      <c r="C179" s="68"/>
      <c r="D179" s="494"/>
      <c r="E179" s="24"/>
      <c r="G179" s="24"/>
      <c r="H179" s="23"/>
      <c r="I179" s="23"/>
      <c r="J179" s="23"/>
      <c r="K179" s="23"/>
      <c r="L179" s="23"/>
      <c r="M179" s="493"/>
      <c r="N179" s="1226"/>
      <c r="O179" s="1226"/>
      <c r="P179" s="1226"/>
      <c r="Q179" s="1226"/>
      <c r="R179" s="1226"/>
      <c r="S179" s="1226"/>
      <c r="T179" s="1226"/>
      <c r="U179" s="1171"/>
    </row>
    <row r="180" spans="2:21" ht="9.75" customHeight="1">
      <c r="B180" s="1430"/>
      <c r="C180" s="68"/>
      <c r="D180" s="494"/>
      <c r="E180" s="24"/>
      <c r="G180" s="24"/>
      <c r="H180" s="23"/>
      <c r="I180" s="23"/>
      <c r="J180" s="23"/>
      <c r="K180" s="23"/>
      <c r="L180" s="23"/>
      <c r="M180" s="493"/>
      <c r="N180" s="1226"/>
      <c r="O180" s="1226"/>
      <c r="P180" s="1226"/>
      <c r="Q180" s="1226"/>
      <c r="R180" s="1226"/>
      <c r="S180" s="1226"/>
      <c r="T180" s="1260"/>
      <c r="U180" s="1171"/>
    </row>
    <row r="181" spans="2:21" ht="11.25" customHeight="1">
      <c r="B181" s="633"/>
      <c r="C181" s="68"/>
      <c r="D181" s="494" t="s">
        <v>77</v>
      </c>
      <c r="E181" s="5" t="s">
        <v>158</v>
      </c>
      <c r="G181" s="22"/>
      <c r="H181" s="23"/>
      <c r="I181" s="23"/>
      <c r="J181" s="23"/>
      <c r="K181" s="23"/>
      <c r="L181" s="23"/>
      <c r="M181" s="3814">
        <v>22</v>
      </c>
      <c r="N181" s="3831"/>
      <c r="O181" s="3832"/>
      <c r="P181" s="3832"/>
      <c r="Q181" s="3832"/>
      <c r="R181" s="3832"/>
      <c r="S181" s="3832"/>
      <c r="T181" s="3833"/>
      <c r="U181" s="1171"/>
    </row>
    <row r="182" spans="2:21" ht="11.25" customHeight="1">
      <c r="B182" s="633"/>
      <c r="C182" s="68"/>
      <c r="D182" s="28"/>
      <c r="E182" s="7" t="s">
        <v>3789</v>
      </c>
      <c r="G182" s="24"/>
      <c r="H182" s="23"/>
      <c r="I182" s="23"/>
      <c r="J182" s="23"/>
      <c r="K182" s="23"/>
      <c r="L182" s="23"/>
      <c r="M182" s="3814"/>
      <c r="N182" s="3834"/>
      <c r="O182" s="3835"/>
      <c r="P182" s="3835"/>
      <c r="Q182" s="3835"/>
      <c r="R182" s="3835"/>
      <c r="S182" s="3835"/>
      <c r="T182" s="3836"/>
      <c r="U182" s="1171"/>
    </row>
    <row r="183" spans="2:21" ht="5.25" customHeight="1">
      <c r="B183" s="633"/>
      <c r="C183" s="68"/>
      <c r="D183" s="494"/>
      <c r="E183" s="24"/>
      <c r="G183" s="24"/>
      <c r="H183" s="23"/>
      <c r="I183" s="23"/>
      <c r="J183" s="23"/>
      <c r="K183" s="23"/>
      <c r="L183" s="23"/>
      <c r="M183" s="493"/>
      <c r="N183" s="1226"/>
      <c r="O183" s="1226"/>
      <c r="P183" s="1226"/>
      <c r="Q183" s="1226"/>
      <c r="R183" s="1226"/>
      <c r="S183" s="1226"/>
      <c r="T183" s="1226"/>
      <c r="U183" s="1171"/>
    </row>
    <row r="184" spans="2:21" ht="9.75" customHeight="1">
      <c r="B184" s="1430"/>
      <c r="C184" s="68"/>
      <c r="D184" s="494"/>
      <c r="E184" s="24"/>
      <c r="G184" s="24"/>
      <c r="H184" s="23"/>
      <c r="I184" s="23"/>
      <c r="J184" s="23"/>
      <c r="K184" s="23"/>
      <c r="L184" s="23"/>
      <c r="M184" s="493"/>
      <c r="N184" s="1226"/>
      <c r="O184" s="1226"/>
      <c r="P184" s="1226"/>
      <c r="Q184" s="1226"/>
      <c r="R184" s="1226"/>
      <c r="S184" s="1226"/>
      <c r="T184" s="1260" t="s">
        <v>262</v>
      </c>
      <c r="U184" s="1171"/>
    </row>
    <row r="185" spans="2:21" ht="11.25" customHeight="1">
      <c r="B185" s="633"/>
      <c r="C185" s="68"/>
      <c r="D185" s="494" t="s">
        <v>330</v>
      </c>
      <c r="E185" s="22" t="s">
        <v>183</v>
      </c>
      <c r="G185" s="24"/>
      <c r="H185" s="23"/>
      <c r="I185" s="23"/>
      <c r="J185" s="23"/>
      <c r="K185" s="23"/>
      <c r="L185" s="23"/>
      <c r="M185" s="3814">
        <v>23</v>
      </c>
      <c r="N185" s="3831"/>
      <c r="O185" s="3832"/>
      <c r="P185" s="3832"/>
      <c r="Q185" s="3832"/>
      <c r="R185" s="3832"/>
      <c r="S185" s="3832"/>
      <c r="T185" s="3833"/>
      <c r="U185" s="1171"/>
    </row>
    <row r="186" spans="2:21" ht="11.25" customHeight="1">
      <c r="B186" s="633"/>
      <c r="C186" s="68"/>
      <c r="D186" s="494"/>
      <c r="E186" s="24" t="s">
        <v>188</v>
      </c>
      <c r="G186" s="24"/>
      <c r="H186" s="23"/>
      <c r="I186" s="23"/>
      <c r="J186" s="23"/>
      <c r="K186" s="23"/>
      <c r="L186" s="23"/>
      <c r="M186" s="3814"/>
      <c r="N186" s="3834"/>
      <c r="O186" s="3835"/>
      <c r="P186" s="3835"/>
      <c r="Q186" s="3835"/>
      <c r="R186" s="3835"/>
      <c r="S186" s="3835"/>
      <c r="T186" s="3836"/>
      <c r="U186" s="1171"/>
    </row>
    <row r="187" spans="2:21" ht="11.25" customHeight="1">
      <c r="B187" s="1275"/>
      <c r="C187" s="1284"/>
      <c r="D187" s="1277"/>
      <c r="E187" s="1190"/>
      <c r="F187" s="1190"/>
      <c r="G187" s="1190"/>
      <c r="H187" s="1190"/>
      <c r="I187" s="1190"/>
      <c r="J187" s="1190"/>
      <c r="K187" s="1190"/>
      <c r="L187" s="1190"/>
      <c r="M187" s="1279"/>
      <c r="N187" s="1285"/>
      <c r="O187" s="1285"/>
      <c r="P187" s="1285"/>
      <c r="Q187" s="1285"/>
      <c r="R187" s="1285"/>
      <c r="S187" s="1285"/>
      <c r="T187" s="1285"/>
      <c r="U187" s="1283"/>
    </row>
    <row r="188" spans="2:21" ht="11.25" customHeight="1">
      <c r="B188" s="633"/>
      <c r="C188" s="68"/>
      <c r="D188" s="24"/>
      <c r="E188" s="23"/>
      <c r="F188" s="23"/>
      <c r="G188" s="23"/>
      <c r="H188" s="23"/>
      <c r="I188" s="23"/>
      <c r="J188" s="23"/>
      <c r="K188" s="23"/>
      <c r="L188" s="23"/>
      <c r="M188" s="493"/>
      <c r="N188" s="1265"/>
      <c r="O188" s="1265"/>
      <c r="P188" s="1265"/>
      <c r="Q188" s="1265"/>
      <c r="R188" s="1265"/>
      <c r="S188" s="1265"/>
      <c r="T188" s="1265"/>
      <c r="U188" s="1171"/>
    </row>
    <row r="189" spans="2:21" ht="11.25" customHeight="1">
      <c r="B189" s="633"/>
      <c r="C189" s="70">
        <v>9.27</v>
      </c>
      <c r="D189" s="22" t="s">
        <v>815</v>
      </c>
      <c r="E189" s="22"/>
      <c r="F189" s="23"/>
      <c r="G189" s="22"/>
      <c r="H189" s="23"/>
      <c r="I189" s="23"/>
      <c r="J189" s="23"/>
      <c r="K189" s="23"/>
      <c r="L189" s="23"/>
      <c r="M189" s="3818">
        <v>24</v>
      </c>
      <c r="N189" s="3831"/>
      <c r="O189" s="3832"/>
      <c r="P189" s="3832"/>
      <c r="Q189" s="3832"/>
      <c r="R189" s="3832"/>
      <c r="S189" s="3832"/>
      <c r="T189" s="3833"/>
      <c r="U189" s="1171"/>
    </row>
    <row r="190" spans="2:21" ht="11.25" customHeight="1">
      <c r="B190" s="633"/>
      <c r="C190" s="32"/>
      <c r="D190" s="24" t="s">
        <v>891</v>
      </c>
      <c r="E190" s="23"/>
      <c r="F190" s="23"/>
      <c r="G190" s="23"/>
      <c r="H190" s="23"/>
      <c r="I190" s="23"/>
      <c r="J190" s="23"/>
      <c r="K190" s="23"/>
      <c r="L190" s="23"/>
      <c r="M190" s="3792"/>
      <c r="N190" s="3834"/>
      <c r="O190" s="3835"/>
      <c r="P190" s="3835"/>
      <c r="Q190" s="3835"/>
      <c r="R190" s="3835"/>
      <c r="S190" s="3835"/>
      <c r="T190" s="3836"/>
      <c r="U190" s="1171"/>
    </row>
    <row r="191" spans="2:21" ht="11.25" customHeight="1">
      <c r="B191" s="633"/>
      <c r="C191" s="68"/>
      <c r="D191" s="24"/>
      <c r="E191" s="23"/>
      <c r="F191" s="23"/>
      <c r="G191" s="23"/>
      <c r="H191" s="23"/>
      <c r="I191" s="23"/>
      <c r="J191" s="23"/>
      <c r="K191" s="23"/>
      <c r="L191" s="23"/>
      <c r="M191" s="493"/>
      <c r="N191" s="1265"/>
      <c r="O191" s="1265"/>
      <c r="P191" s="1265"/>
      <c r="Q191" s="1265"/>
      <c r="R191" s="1265"/>
      <c r="S191" s="1265"/>
      <c r="T191" s="1265"/>
      <c r="U191" s="1171"/>
    </row>
    <row r="192" spans="2:21" ht="7.5" customHeight="1">
      <c r="B192" s="1220"/>
      <c r="C192" s="1292"/>
      <c r="D192" s="1289"/>
      <c r="E192" s="1287"/>
      <c r="F192" s="1288"/>
      <c r="G192" s="1289"/>
      <c r="H192" s="1289"/>
      <c r="I192" s="1289"/>
      <c r="J192" s="1289"/>
      <c r="K192" s="1169"/>
      <c r="L192" s="1169"/>
      <c r="M192" s="1289"/>
      <c r="N192" s="1290"/>
      <c r="O192" s="1290"/>
      <c r="P192" s="1290"/>
      <c r="Q192" s="1290"/>
      <c r="R192" s="1290"/>
      <c r="S192" s="1290"/>
      <c r="T192" s="1290"/>
      <c r="U192" s="1225"/>
    </row>
    <row r="193" spans="2:25" ht="10.5" customHeight="1">
      <c r="B193" s="1224"/>
      <c r="C193" s="1286"/>
      <c r="D193" s="1343" t="s">
        <v>4253</v>
      </c>
      <c r="E193" s="1288" t="s">
        <v>932</v>
      </c>
      <c r="F193" s="1288"/>
      <c r="G193" s="1289"/>
      <c r="H193" s="1289"/>
      <c r="I193" s="1289"/>
      <c r="J193" s="1289"/>
      <c r="K193" s="1289"/>
      <c r="L193" s="1289"/>
      <c r="M193" s="1289"/>
      <c r="N193" s="1290"/>
      <c r="O193" s="1290"/>
      <c r="P193" s="1290"/>
      <c r="Q193" s="1290"/>
      <c r="R193" s="1290"/>
      <c r="S193" s="1290"/>
      <c r="T193" s="1290"/>
      <c r="U193" s="1291"/>
    </row>
    <row r="194" spans="2:25" ht="10.5" customHeight="1">
      <c r="B194" s="1224"/>
      <c r="C194" s="1286"/>
      <c r="D194" s="1339" t="s">
        <v>4254</v>
      </c>
      <c r="E194" s="1287" t="s">
        <v>933</v>
      </c>
      <c r="F194" s="1287"/>
      <c r="G194" s="1289"/>
      <c r="H194" s="1289"/>
      <c r="I194" s="1289"/>
      <c r="J194" s="1289"/>
      <c r="K194" s="1289"/>
      <c r="L194" s="1289"/>
      <c r="M194" s="1289"/>
      <c r="N194" s="1290"/>
      <c r="O194" s="1290"/>
      <c r="P194" s="1290"/>
      <c r="Q194" s="1290"/>
      <c r="R194" s="1290"/>
      <c r="S194" s="1290"/>
      <c r="T194" s="1290"/>
      <c r="U194" s="1291"/>
    </row>
    <row r="195" spans="2:25" ht="7.5" customHeight="1" thickBot="1">
      <c r="B195" s="1293"/>
      <c r="C195" s="1294"/>
      <c r="D195" s="1295"/>
      <c r="E195" s="1295"/>
      <c r="F195" s="1296"/>
      <c r="G195" s="1297"/>
      <c r="H195" s="1297"/>
      <c r="I195" s="1297"/>
      <c r="J195" s="1297"/>
      <c r="K195" s="1297"/>
      <c r="L195" s="1297"/>
      <c r="M195" s="1297"/>
      <c r="N195" s="1298"/>
      <c r="O195" s="1298"/>
      <c r="P195" s="1298"/>
      <c r="Q195" s="1298"/>
      <c r="R195" s="1298"/>
      <c r="S195" s="1298"/>
      <c r="T195" s="1298"/>
      <c r="U195" s="1299"/>
    </row>
    <row r="196" spans="2:25" ht="17.25" customHeight="1">
      <c r="B196" s="1517"/>
      <c r="C196" s="1857"/>
      <c r="D196" s="1516"/>
      <c r="E196" s="1517"/>
      <c r="F196" s="1517"/>
      <c r="G196" s="1517"/>
      <c r="H196" s="1517"/>
      <c r="I196" s="1517"/>
      <c r="J196" s="1517"/>
      <c r="K196" s="1517"/>
      <c r="L196" s="1517"/>
      <c r="M196" s="1518"/>
      <c r="N196" s="1858"/>
      <c r="O196" s="1858"/>
      <c r="P196" s="1858"/>
      <c r="Q196" s="1858"/>
      <c r="R196" s="1858"/>
      <c r="S196" s="1858"/>
      <c r="T196" s="1858"/>
      <c r="U196" s="1517"/>
    </row>
    <row r="197" spans="2:25" ht="10.5" customHeight="1">
      <c r="B197" s="3840">
        <v>19</v>
      </c>
      <c r="C197" s="3840"/>
      <c r="D197" s="3840"/>
      <c r="E197" s="3840"/>
      <c r="F197" s="3840"/>
      <c r="G197" s="3840"/>
      <c r="H197" s="3840"/>
      <c r="I197" s="3840"/>
      <c r="J197" s="3840"/>
      <c r="K197" s="3840"/>
      <c r="L197" s="3840"/>
      <c r="M197" s="3840"/>
      <c r="N197" s="3840"/>
      <c r="O197" s="3840"/>
      <c r="P197" s="3840"/>
      <c r="Q197" s="3840"/>
      <c r="R197" s="3840"/>
      <c r="S197" s="3840"/>
      <c r="T197" s="3840"/>
      <c r="U197" s="3840"/>
    </row>
    <row r="198" spans="2:25" ht="10.5" customHeight="1">
      <c r="B198" s="23"/>
      <c r="C198" s="68"/>
      <c r="D198" s="24"/>
      <c r="E198" s="23"/>
      <c r="F198" s="23"/>
      <c r="G198" s="23"/>
      <c r="H198" s="23"/>
      <c r="I198" s="23"/>
      <c r="J198" s="23"/>
      <c r="K198" s="23"/>
      <c r="L198" s="23"/>
      <c r="M198" s="493"/>
      <c r="N198" s="1265"/>
      <c r="O198" s="1265"/>
      <c r="P198" s="1265"/>
      <c r="Q198" s="1265"/>
      <c r="R198" s="1265"/>
      <c r="S198" s="1265"/>
      <c r="T198" s="1265"/>
      <c r="U198" s="23"/>
    </row>
    <row r="199" spans="2:25" ht="7.5" customHeight="1" thickBot="1">
      <c r="B199" s="1334"/>
      <c r="C199" s="1333"/>
      <c r="D199" s="1855"/>
      <c r="E199" s="1855"/>
      <c r="F199" s="1856"/>
      <c r="G199" s="1334"/>
      <c r="H199" s="1334"/>
      <c r="I199" s="1334"/>
      <c r="J199" s="1334"/>
      <c r="K199" s="1334"/>
      <c r="L199" s="1334"/>
      <c r="M199" s="1334"/>
      <c r="N199" s="1334"/>
      <c r="O199" s="1334"/>
      <c r="P199" s="1334"/>
      <c r="Q199" s="1334"/>
      <c r="R199" s="1334"/>
      <c r="S199" s="1334"/>
      <c r="T199" s="1334"/>
      <c r="U199" s="1334"/>
    </row>
    <row r="200" spans="2:25" ht="6.75" customHeight="1">
      <c r="B200" s="621"/>
      <c r="C200" s="1905"/>
      <c r="D200" s="838"/>
      <c r="E200" s="838"/>
      <c r="F200" s="836"/>
      <c r="G200" s="835"/>
      <c r="H200" s="835"/>
      <c r="I200" s="835"/>
      <c r="J200" s="835"/>
      <c r="K200" s="835"/>
      <c r="L200" s="835"/>
      <c r="M200" s="835"/>
      <c r="N200" s="835"/>
      <c r="O200" s="835"/>
      <c r="P200" s="835"/>
      <c r="Q200" s="835"/>
      <c r="R200" s="835"/>
      <c r="S200" s="835"/>
      <c r="T200" s="835"/>
      <c r="U200" s="626"/>
    </row>
    <row r="201" spans="2:25" ht="11.25" customHeight="1">
      <c r="B201" s="663"/>
      <c r="C201" s="69"/>
      <c r="D201" s="7"/>
      <c r="E201" s="7"/>
      <c r="F201" s="5"/>
      <c r="M201" s="3"/>
      <c r="N201" s="3"/>
      <c r="O201" s="3"/>
      <c r="P201" s="3"/>
      <c r="Q201" s="3"/>
      <c r="R201" s="3"/>
      <c r="S201" s="3"/>
      <c r="T201" s="3"/>
      <c r="U201" s="1172"/>
    </row>
    <row r="202" spans="2:25" ht="11.25" customHeight="1">
      <c r="B202" s="663"/>
      <c r="C202" s="69"/>
      <c r="D202" s="7"/>
      <c r="E202" s="7"/>
      <c r="F202" s="1233" t="s">
        <v>526</v>
      </c>
      <c r="M202" s="3"/>
      <c r="N202" s="3"/>
      <c r="O202" s="3"/>
      <c r="P202" s="3"/>
      <c r="Q202" s="3"/>
      <c r="R202" s="3"/>
      <c r="S202" s="3"/>
      <c r="T202" s="3"/>
      <c r="U202" s="1172"/>
    </row>
    <row r="203" spans="2:25" ht="11.25" customHeight="1">
      <c r="B203" s="663"/>
      <c r="C203" s="69"/>
      <c r="D203" s="7"/>
      <c r="E203" s="7"/>
      <c r="F203" s="11" t="s">
        <v>3511</v>
      </c>
      <c r="M203" s="3"/>
      <c r="N203" s="3"/>
      <c r="O203" s="3"/>
      <c r="P203" s="3"/>
      <c r="Q203" s="3"/>
      <c r="R203" s="3"/>
      <c r="S203" s="3"/>
      <c r="T203" s="3"/>
      <c r="U203" s="1172"/>
    </row>
    <row r="204" spans="2:25" ht="11.25" customHeight="1">
      <c r="B204" s="663"/>
      <c r="C204" s="69"/>
      <c r="D204" s="7"/>
      <c r="E204" s="7"/>
      <c r="F204" s="5"/>
      <c r="M204" s="3"/>
      <c r="N204" s="3895"/>
      <c r="O204" s="3895"/>
      <c r="P204" s="3895"/>
      <c r="Q204" s="3895"/>
      <c r="R204" s="3895"/>
      <c r="S204" s="3895"/>
      <c r="T204" s="3895"/>
      <c r="U204" s="1172"/>
    </row>
    <row r="205" spans="2:25" ht="7.5" customHeight="1">
      <c r="B205" s="633"/>
      <c r="C205" s="68"/>
      <c r="D205" s="24"/>
      <c r="E205" s="23"/>
      <c r="F205" s="23"/>
      <c r="G205" s="23"/>
      <c r="H205" s="23"/>
      <c r="I205" s="23"/>
      <c r="J205" s="23"/>
      <c r="K205" s="23"/>
      <c r="L205" s="23"/>
      <c r="M205" s="493"/>
      <c r="N205" s="3"/>
      <c r="O205" s="3"/>
      <c r="P205" s="498"/>
      <c r="Q205" s="74"/>
      <c r="R205" s="74"/>
      <c r="S205" s="74"/>
      <c r="T205" s="1234"/>
      <c r="U205" s="1171"/>
    </row>
    <row r="206" spans="2:25" ht="11.25" customHeight="1">
      <c r="B206" s="633"/>
      <c r="C206" s="70">
        <v>9.2799999999999994</v>
      </c>
      <c r="D206" s="22" t="s">
        <v>301</v>
      </c>
      <c r="E206" s="23"/>
      <c r="F206" s="22"/>
      <c r="G206" s="23"/>
      <c r="H206" s="23"/>
      <c r="I206" s="23"/>
      <c r="J206" s="23"/>
      <c r="K206" s="23"/>
      <c r="L206" s="23"/>
      <c r="M206" s="494"/>
      <c r="N206" s="35"/>
      <c r="O206" s="3895" t="s">
        <v>261</v>
      </c>
      <c r="P206" s="3895"/>
      <c r="Q206" s="3895"/>
      <c r="R206" s="3895"/>
      <c r="S206" s="35"/>
      <c r="T206" s="35"/>
      <c r="U206" s="1171"/>
      <c r="W206" s="87"/>
      <c r="X206" s="87"/>
      <c r="Y206" s="61"/>
    </row>
    <row r="207" spans="2:25" ht="11.25" customHeight="1">
      <c r="B207" s="633"/>
      <c r="C207" s="68"/>
      <c r="D207" s="25" t="s">
        <v>302</v>
      </c>
      <c r="E207" s="23"/>
      <c r="F207" s="83"/>
      <c r="G207" s="84"/>
      <c r="H207" s="84"/>
      <c r="I207" s="23"/>
      <c r="J207" s="23"/>
      <c r="K207" s="23"/>
      <c r="L207" s="23"/>
      <c r="M207" s="494"/>
      <c r="N207" s="35"/>
      <c r="O207" s="73"/>
      <c r="P207" s="3885" t="s">
        <v>84</v>
      </c>
      <c r="Q207" s="3885"/>
      <c r="R207" s="73"/>
      <c r="S207" s="35"/>
      <c r="T207" s="1234" t="s">
        <v>262</v>
      </c>
      <c r="U207" s="1171"/>
      <c r="W207" s="87"/>
      <c r="X207" s="87"/>
      <c r="Y207" s="61"/>
    </row>
    <row r="208" spans="2:25" ht="11.25" customHeight="1">
      <c r="B208" s="633"/>
      <c r="C208" s="68"/>
      <c r="D208" s="494" t="s">
        <v>59</v>
      </c>
      <c r="E208" s="22" t="s">
        <v>303</v>
      </c>
      <c r="F208" s="26"/>
      <c r="G208" s="23"/>
      <c r="H208" s="23"/>
      <c r="I208" s="23"/>
      <c r="J208" s="23"/>
      <c r="K208" s="23"/>
      <c r="L208" s="23"/>
      <c r="M208" s="3792">
        <v>26</v>
      </c>
      <c r="N208" s="3831"/>
      <c r="O208" s="3832"/>
      <c r="P208" s="3832"/>
      <c r="Q208" s="3832"/>
      <c r="R208" s="3832"/>
      <c r="S208" s="3832"/>
      <c r="T208" s="3833"/>
      <c r="U208" s="1171"/>
      <c r="W208" s="87"/>
      <c r="X208" s="87"/>
      <c r="Y208" s="61"/>
    </row>
    <row r="209" spans="2:25" ht="11.25" customHeight="1">
      <c r="B209" s="633"/>
      <c r="C209" s="68"/>
      <c r="D209" s="85"/>
      <c r="E209" s="25" t="s">
        <v>304</v>
      </c>
      <c r="F209" s="26"/>
      <c r="G209" s="23"/>
      <c r="H209" s="23"/>
      <c r="I209" s="23"/>
      <c r="J209" s="23"/>
      <c r="K209" s="23"/>
      <c r="L209" s="23"/>
      <c r="M209" s="3792"/>
      <c r="N209" s="3834"/>
      <c r="O209" s="3835"/>
      <c r="P209" s="3835"/>
      <c r="Q209" s="3835"/>
      <c r="R209" s="3835"/>
      <c r="S209" s="3835"/>
      <c r="T209" s="3836"/>
      <c r="U209" s="1171"/>
      <c r="W209" s="87"/>
      <c r="X209" s="87"/>
      <c r="Y209" s="61"/>
    </row>
    <row r="210" spans="2:25" ht="12.75" customHeight="1">
      <c r="B210" s="633"/>
      <c r="C210" s="68"/>
      <c r="D210" s="85"/>
      <c r="E210" s="3918"/>
      <c r="F210" s="3918"/>
      <c r="G210" s="3918"/>
      <c r="H210" s="3918"/>
      <c r="I210" s="3918"/>
      <c r="J210" s="3918"/>
      <c r="K210" s="23"/>
      <c r="L210" s="23"/>
      <c r="M210" s="493"/>
      <c r="N210" s="1265"/>
      <c r="O210" s="1265"/>
      <c r="P210" s="1265"/>
      <c r="Q210" s="1265"/>
      <c r="R210" s="1265"/>
      <c r="S210" s="1265"/>
      <c r="T210" s="1265"/>
      <c r="U210" s="1171"/>
      <c r="W210" s="87"/>
      <c r="X210" s="87"/>
      <c r="Y210" s="61"/>
    </row>
    <row r="211" spans="2:25" ht="6" customHeight="1">
      <c r="B211" s="633"/>
      <c r="C211" s="68"/>
      <c r="D211" s="23"/>
      <c r="E211" s="23"/>
      <c r="F211" s="23"/>
      <c r="G211" s="23"/>
      <c r="H211" s="23"/>
      <c r="I211" s="23"/>
      <c r="J211" s="23"/>
      <c r="K211" s="23"/>
      <c r="L211" s="23"/>
      <c r="M211" s="494"/>
      <c r="N211" s="902"/>
      <c r="O211" s="1247"/>
      <c r="P211" s="902"/>
      <c r="Q211" s="902"/>
      <c r="R211" s="902"/>
      <c r="S211" s="902"/>
      <c r="T211" s="902"/>
      <c r="U211" s="1171"/>
      <c r="W211" s="87"/>
      <c r="X211" s="87"/>
      <c r="Y211" s="61"/>
    </row>
    <row r="212" spans="2:25" ht="11.25" customHeight="1">
      <c r="B212" s="633"/>
      <c r="C212" s="68"/>
      <c r="D212" s="493" t="s">
        <v>62</v>
      </c>
      <c r="E212" s="26" t="s">
        <v>3357</v>
      </c>
      <c r="F212" s="26"/>
      <c r="G212" s="23"/>
      <c r="H212" s="23"/>
      <c r="I212" s="23"/>
      <c r="J212" s="23"/>
      <c r="K212" s="23"/>
      <c r="L212" s="23"/>
      <c r="M212" s="3815">
        <v>27</v>
      </c>
      <c r="N212" s="3831"/>
      <c r="O212" s="3832"/>
      <c r="P212" s="3832"/>
      <c r="Q212" s="3832"/>
      <c r="R212" s="3832"/>
      <c r="S212" s="3832"/>
      <c r="T212" s="3833"/>
      <c r="U212" s="1171"/>
      <c r="W212" s="87"/>
      <c r="X212" s="87"/>
      <c r="Y212" s="61"/>
    </row>
    <row r="213" spans="2:25" ht="11.25" customHeight="1">
      <c r="B213" s="633"/>
      <c r="C213" s="68"/>
      <c r="D213" s="493"/>
      <c r="E213" s="25" t="s">
        <v>3358</v>
      </c>
      <c r="F213" s="25"/>
      <c r="G213" s="23"/>
      <c r="H213" s="23"/>
      <c r="I213" s="23"/>
      <c r="J213" s="23"/>
      <c r="K213" s="23"/>
      <c r="L213" s="23"/>
      <c r="M213" s="3815"/>
      <c r="N213" s="3834"/>
      <c r="O213" s="3835"/>
      <c r="P213" s="3835"/>
      <c r="Q213" s="3835"/>
      <c r="R213" s="3835"/>
      <c r="S213" s="3835"/>
      <c r="T213" s="3836"/>
      <c r="U213" s="1171"/>
      <c r="W213" s="87"/>
      <c r="X213" s="87"/>
      <c r="Y213" s="61"/>
    </row>
    <row r="214" spans="2:25" ht="12.75" customHeight="1">
      <c r="B214" s="633"/>
      <c r="C214" s="68"/>
      <c r="E214" s="3918"/>
      <c r="F214" s="3918"/>
      <c r="G214" s="3918"/>
      <c r="H214" s="3918"/>
      <c r="I214" s="3918"/>
      <c r="J214" s="3918"/>
      <c r="K214" s="23"/>
      <c r="L214" s="23"/>
      <c r="M214" s="494"/>
      <c r="N214" s="902"/>
      <c r="O214" s="1247"/>
      <c r="P214" s="902"/>
      <c r="Q214" s="902"/>
      <c r="R214" s="902"/>
      <c r="S214" s="902"/>
      <c r="T214" s="902"/>
      <c r="U214" s="1171"/>
      <c r="W214" s="87"/>
      <c r="X214" s="87"/>
      <c r="Y214" s="61"/>
    </row>
    <row r="215" spans="2:25" ht="3" customHeight="1">
      <c r="B215" s="633"/>
      <c r="C215" s="68"/>
      <c r="E215" s="1471"/>
      <c r="F215" s="1471"/>
      <c r="G215" s="1471"/>
      <c r="H215" s="1471"/>
      <c r="I215" s="1471"/>
      <c r="J215" s="1471"/>
      <c r="K215" s="23"/>
      <c r="L215" s="23"/>
      <c r="M215" s="494"/>
      <c r="N215" s="902"/>
      <c r="O215" s="1247"/>
      <c r="P215" s="902"/>
      <c r="Q215" s="902"/>
      <c r="R215" s="902"/>
      <c r="S215" s="902"/>
      <c r="T215" s="902"/>
      <c r="U215" s="1171"/>
      <c r="W215" s="87"/>
      <c r="X215" s="87"/>
      <c r="Y215" s="61"/>
    </row>
    <row r="216" spans="2:25" ht="9.75" customHeight="1">
      <c r="B216" s="633"/>
      <c r="C216" s="68"/>
      <c r="E216" s="1471"/>
      <c r="F216" s="1471"/>
      <c r="G216" s="1471"/>
      <c r="H216" s="1471"/>
      <c r="I216" s="1471"/>
      <c r="J216" s="1471"/>
      <c r="K216" s="23"/>
      <c r="L216" s="23"/>
      <c r="M216" s="494"/>
      <c r="N216" s="902"/>
      <c r="O216" s="1234" t="s">
        <v>908</v>
      </c>
      <c r="P216" s="902"/>
      <c r="Q216" s="902"/>
      <c r="R216" s="902"/>
      <c r="S216" s="902"/>
      <c r="T216" s="902"/>
      <c r="U216" s="1171"/>
      <c r="W216" s="87"/>
      <c r="X216" s="87"/>
      <c r="Y216" s="61"/>
    </row>
    <row r="217" spans="2:25" ht="11.25" customHeight="1">
      <c r="B217" s="633"/>
      <c r="C217" s="68"/>
      <c r="E217" s="494" t="s">
        <v>330</v>
      </c>
      <c r="F217" s="68" t="s">
        <v>3359</v>
      </c>
      <c r="G217" s="32"/>
      <c r="H217" s="32"/>
      <c r="I217" s="32"/>
      <c r="J217" s="32"/>
      <c r="K217" s="23"/>
      <c r="L217" s="23"/>
      <c r="M217" s="3815">
        <v>23</v>
      </c>
      <c r="N217" s="3928"/>
      <c r="O217" s="3929"/>
      <c r="P217" s="3932" t="s">
        <v>64</v>
      </c>
      <c r="Q217" s="1680"/>
      <c r="R217" s="1681"/>
      <c r="S217" s="1681"/>
      <c r="T217" s="1682"/>
      <c r="U217" s="1171"/>
      <c r="W217" s="87"/>
      <c r="X217" s="87"/>
      <c r="Y217" s="61"/>
    </row>
    <row r="218" spans="2:25" ht="11.25" customHeight="1">
      <c r="B218" s="633"/>
      <c r="C218" s="68"/>
      <c r="E218" s="32"/>
      <c r="F218" s="77" t="s">
        <v>3361</v>
      </c>
      <c r="G218" s="32"/>
      <c r="H218" s="32"/>
      <c r="I218" s="32"/>
      <c r="J218" s="32"/>
      <c r="K218" s="23"/>
      <c r="L218" s="23"/>
      <c r="M218" s="3815"/>
      <c r="N218" s="3930"/>
      <c r="O218" s="3931"/>
      <c r="P218" s="3932"/>
      <c r="Q218" s="1683"/>
      <c r="R218" s="1681"/>
      <c r="S218" s="1681"/>
      <c r="T218" s="1682"/>
      <c r="U218" s="1171"/>
      <c r="W218" s="87"/>
      <c r="X218" s="87"/>
      <c r="Y218" s="61"/>
    </row>
    <row r="219" spans="2:25" ht="3.75" customHeight="1">
      <c r="B219" s="633"/>
      <c r="C219" s="68"/>
      <c r="E219" s="32"/>
      <c r="F219" s="32"/>
      <c r="G219" s="32"/>
      <c r="H219" s="32"/>
      <c r="I219" s="32"/>
      <c r="J219" s="32"/>
      <c r="K219" s="23"/>
      <c r="L219" s="23"/>
      <c r="M219" s="494"/>
      <c r="N219" s="902"/>
      <c r="O219" s="1247"/>
      <c r="P219" s="902"/>
      <c r="Q219" s="902"/>
      <c r="R219" s="902"/>
      <c r="S219" s="902"/>
      <c r="T219" s="902"/>
      <c r="U219" s="1171"/>
      <c r="W219" s="87"/>
      <c r="X219" s="87"/>
      <c r="Y219" s="61"/>
    </row>
    <row r="220" spans="2:25" ht="11.25" customHeight="1">
      <c r="B220" s="633"/>
      <c r="C220" s="68"/>
      <c r="E220" s="494" t="s">
        <v>490</v>
      </c>
      <c r="F220" s="68" t="s">
        <v>3360</v>
      </c>
      <c r="G220" s="32"/>
      <c r="H220" s="32"/>
      <c r="I220" s="32"/>
      <c r="J220" s="32"/>
      <c r="K220" s="23"/>
      <c r="L220" s="23"/>
      <c r="M220" s="3815">
        <v>24</v>
      </c>
      <c r="N220" s="3928"/>
      <c r="O220" s="3929"/>
      <c r="P220" s="3932" t="s">
        <v>64</v>
      </c>
      <c r="Q220" s="1680"/>
      <c r="R220" s="1681"/>
      <c r="S220" s="1681"/>
      <c r="T220" s="1682"/>
      <c r="U220" s="1171"/>
      <c r="W220" s="87"/>
      <c r="X220" s="87"/>
      <c r="Y220" s="61"/>
    </row>
    <row r="221" spans="2:25" ht="11.25" customHeight="1">
      <c r="B221" s="633"/>
      <c r="C221" s="68"/>
      <c r="E221" s="32"/>
      <c r="F221" s="77" t="s">
        <v>3362</v>
      </c>
      <c r="G221" s="32"/>
      <c r="H221" s="32"/>
      <c r="I221" s="32"/>
      <c r="J221" s="32"/>
      <c r="K221" s="23"/>
      <c r="L221" s="23"/>
      <c r="M221" s="3815"/>
      <c r="N221" s="3930"/>
      <c r="O221" s="3931"/>
      <c r="P221" s="3932"/>
      <c r="Q221" s="1683"/>
      <c r="R221" s="1681"/>
      <c r="S221" s="1681"/>
      <c r="T221" s="1682"/>
      <c r="U221" s="1171"/>
      <c r="W221" s="87"/>
      <c r="X221" s="87"/>
      <c r="Y221" s="61"/>
    </row>
    <row r="222" spans="2:25" ht="9.75" customHeight="1">
      <c r="B222" s="1671"/>
      <c r="C222" s="1672"/>
      <c r="D222" s="1431"/>
      <c r="E222" s="1673"/>
      <c r="F222" s="1673"/>
      <c r="G222" s="1432"/>
      <c r="H222" s="1432"/>
      <c r="I222" s="1432"/>
      <c r="J222" s="1432"/>
      <c r="K222" s="1432"/>
      <c r="L222" s="1432"/>
      <c r="M222" s="1906"/>
      <c r="N222" s="1907"/>
      <c r="O222" s="1908"/>
      <c r="P222" s="1907"/>
      <c r="Q222" s="1907"/>
      <c r="R222" s="1907"/>
      <c r="S222" s="1907"/>
      <c r="T222" s="1907"/>
      <c r="U222" s="1676"/>
      <c r="W222" s="87"/>
      <c r="X222" s="87"/>
      <c r="Y222" s="61"/>
    </row>
    <row r="223" spans="2:25" ht="9.75" customHeight="1">
      <c r="B223" s="633"/>
      <c r="C223" s="68"/>
      <c r="D223" s="24"/>
      <c r="E223" s="23"/>
      <c r="F223" s="23"/>
      <c r="G223" s="23"/>
      <c r="H223" s="23"/>
      <c r="I223" s="23"/>
      <c r="J223" s="23"/>
      <c r="K223" s="23"/>
      <c r="L223" s="23"/>
      <c r="M223" s="493"/>
      <c r="N223" s="388"/>
      <c r="O223" s="1304"/>
      <c r="P223" s="1304"/>
      <c r="Q223" s="1304"/>
      <c r="R223" s="1304"/>
      <c r="S223" s="388"/>
      <c r="T223" s="388"/>
      <c r="U223" s="1171"/>
    </row>
    <row r="224" spans="2:25" ht="11.25" customHeight="1">
      <c r="B224" s="633"/>
      <c r="C224" s="70">
        <v>9.2899999999999991</v>
      </c>
      <c r="D224" s="22" t="s">
        <v>305</v>
      </c>
      <c r="E224" s="23"/>
      <c r="F224" s="22"/>
      <c r="G224" s="23"/>
      <c r="H224" s="23"/>
      <c r="I224" s="23"/>
      <c r="J224" s="23"/>
      <c r="K224" s="23"/>
      <c r="L224" s="23"/>
      <c r="M224" s="494"/>
      <c r="N224" s="902"/>
      <c r="O224" s="1247"/>
      <c r="P224" s="902"/>
      <c r="Q224" s="902"/>
      <c r="R224" s="902"/>
      <c r="S224" s="902"/>
      <c r="T224" s="902"/>
      <c r="U224" s="1171"/>
      <c r="W224" s="87"/>
      <c r="X224" s="87"/>
      <c r="Y224" s="61"/>
    </row>
    <row r="225" spans="2:25" ht="11.25" customHeight="1">
      <c r="B225" s="633"/>
      <c r="C225" s="68"/>
      <c r="D225" s="25" t="s">
        <v>306</v>
      </c>
      <c r="E225" s="23"/>
      <c r="F225" s="83"/>
      <c r="G225" s="84"/>
      <c r="H225" s="84"/>
      <c r="I225" s="23"/>
      <c r="J225" s="23"/>
      <c r="K225" s="23"/>
      <c r="L225" s="23"/>
      <c r="M225" s="494"/>
      <c r="N225" s="909"/>
      <c r="O225" s="909"/>
      <c r="P225" s="909"/>
      <c r="Q225" s="909"/>
      <c r="R225" s="909"/>
      <c r="S225" s="909"/>
      <c r="T225" s="1234" t="s">
        <v>908</v>
      </c>
      <c r="U225" s="1171"/>
      <c r="W225" s="87"/>
      <c r="X225" s="87"/>
      <c r="Y225" s="61"/>
    </row>
    <row r="226" spans="2:25" ht="2.25" customHeight="1">
      <c r="B226" s="633"/>
      <c r="C226" s="68"/>
      <c r="D226" s="23"/>
      <c r="E226" s="23"/>
      <c r="F226" s="23"/>
      <c r="G226" s="23"/>
      <c r="H226" s="23"/>
      <c r="I226" s="23"/>
      <c r="J226" s="23"/>
      <c r="K226" s="23"/>
      <c r="L226" s="23"/>
      <c r="M226" s="494"/>
      <c r="N226" s="909"/>
      <c r="O226" s="909"/>
      <c r="P226" s="909"/>
      <c r="Q226" s="909"/>
      <c r="R226" s="909"/>
      <c r="S226" s="909"/>
      <c r="T226" s="909"/>
      <c r="U226" s="1171"/>
      <c r="W226" s="87"/>
      <c r="X226" s="87"/>
      <c r="Y226" s="61"/>
    </row>
    <row r="227" spans="2:25" ht="11.25" customHeight="1">
      <c r="B227" s="633"/>
      <c r="C227" s="68"/>
      <c r="D227" s="494" t="s">
        <v>59</v>
      </c>
      <c r="E227" s="22" t="s">
        <v>307</v>
      </c>
      <c r="F227" s="26"/>
      <c r="G227" s="23"/>
      <c r="H227" s="23"/>
      <c r="I227" s="23"/>
      <c r="J227" s="23"/>
      <c r="K227" s="23"/>
      <c r="L227" s="23"/>
      <c r="M227" s="3815">
        <v>25</v>
      </c>
      <c r="N227" s="3831"/>
      <c r="O227" s="3832"/>
      <c r="P227" s="3832"/>
      <c r="Q227" s="3832"/>
      <c r="R227" s="3832"/>
      <c r="S227" s="3832"/>
      <c r="T227" s="3833"/>
      <c r="U227" s="1171"/>
      <c r="W227" s="87"/>
      <c r="X227" s="87"/>
      <c r="Y227" s="61"/>
    </row>
    <row r="228" spans="2:25" ht="11.25" customHeight="1">
      <c r="B228" s="633"/>
      <c r="C228" s="68"/>
      <c r="D228" s="85"/>
      <c r="E228" s="25" t="s">
        <v>308</v>
      </c>
      <c r="F228" s="26"/>
      <c r="G228" s="23"/>
      <c r="H228" s="23"/>
      <c r="I228" s="23"/>
      <c r="J228" s="23"/>
      <c r="K228" s="23"/>
      <c r="L228" s="23"/>
      <c r="M228" s="3815"/>
      <c r="N228" s="3834"/>
      <c r="O228" s="3835"/>
      <c r="P228" s="3835"/>
      <c r="Q228" s="3835"/>
      <c r="R228" s="3835"/>
      <c r="S228" s="3835"/>
      <c r="T228" s="3836"/>
      <c r="U228" s="1171"/>
      <c r="W228" s="87"/>
      <c r="X228" s="87"/>
      <c r="Y228" s="61"/>
    </row>
    <row r="229" spans="2:25" ht="3.75" customHeight="1">
      <c r="B229" s="633"/>
      <c r="C229" s="68"/>
      <c r="D229" s="85"/>
      <c r="E229" s="25"/>
      <c r="F229" s="26"/>
      <c r="G229" s="23"/>
      <c r="H229" s="23"/>
      <c r="I229" s="23"/>
      <c r="J229" s="23"/>
      <c r="K229" s="23"/>
      <c r="L229" s="23"/>
      <c r="M229" s="26"/>
      <c r="N229" s="908"/>
      <c r="O229" s="908"/>
      <c r="P229" s="908"/>
      <c r="Q229" s="908"/>
      <c r="R229" s="908"/>
      <c r="S229" s="908"/>
      <c r="T229" s="908"/>
      <c r="U229" s="1171"/>
      <c r="W229" s="87"/>
      <c r="X229" s="87"/>
      <c r="Y229" s="61"/>
    </row>
    <row r="230" spans="2:25" ht="6" customHeight="1">
      <c r="B230" s="633"/>
      <c r="C230" s="68"/>
      <c r="D230" s="85"/>
      <c r="E230" s="25"/>
      <c r="F230" s="26"/>
      <c r="G230" s="23"/>
      <c r="H230" s="23"/>
      <c r="I230" s="23"/>
      <c r="J230" s="23"/>
      <c r="K230" s="23"/>
      <c r="L230" s="23"/>
      <c r="M230" s="493"/>
      <c r="N230" s="1265"/>
      <c r="O230" s="1265"/>
      <c r="P230" s="1265"/>
      <c r="Q230" s="1265"/>
      <c r="R230" s="1265"/>
      <c r="S230" s="1265"/>
      <c r="T230" s="1265"/>
      <c r="U230" s="1171"/>
      <c r="W230" s="87"/>
      <c r="X230" s="87"/>
      <c r="Y230" s="61"/>
    </row>
    <row r="231" spans="2:25" ht="11.25" customHeight="1">
      <c r="B231" s="633"/>
      <c r="C231" s="68"/>
      <c r="D231" s="85"/>
      <c r="E231" s="26"/>
      <c r="F231" s="26"/>
      <c r="G231" s="23"/>
      <c r="H231" s="23"/>
      <c r="I231" s="23"/>
      <c r="J231" s="23"/>
      <c r="K231" s="23"/>
      <c r="L231" s="23"/>
      <c r="M231" s="26"/>
      <c r="N231" s="1212"/>
      <c r="O231" s="1212"/>
      <c r="P231" s="1212"/>
      <c r="Q231" s="1212"/>
      <c r="R231" s="1212"/>
      <c r="S231" s="1212"/>
      <c r="T231" s="1212"/>
      <c r="U231" s="1171"/>
      <c r="W231" s="87"/>
      <c r="X231" s="87"/>
      <c r="Y231" s="61"/>
    </row>
    <row r="232" spans="2:25" ht="11.25" customHeight="1">
      <c r="B232" s="633"/>
      <c r="C232" s="68"/>
      <c r="D232" s="493" t="s">
        <v>62</v>
      </c>
      <c r="E232" s="26" t="s">
        <v>3790</v>
      </c>
      <c r="F232" s="26"/>
      <c r="G232" s="23"/>
      <c r="H232" s="23"/>
      <c r="I232" s="23"/>
      <c r="J232" s="23"/>
      <c r="K232" s="23"/>
      <c r="L232" s="23"/>
      <c r="M232" s="3815">
        <v>26</v>
      </c>
      <c r="N232" s="3831"/>
      <c r="O232" s="3832"/>
      <c r="P232" s="3832"/>
      <c r="Q232" s="3832"/>
      <c r="R232" s="3832"/>
      <c r="S232" s="3832"/>
      <c r="T232" s="3833"/>
      <c r="U232" s="1171"/>
      <c r="W232" s="87"/>
      <c r="X232" s="87"/>
      <c r="Y232" s="61"/>
    </row>
    <row r="233" spans="2:25" ht="11.25" customHeight="1">
      <c r="B233" s="633"/>
      <c r="C233" s="68"/>
      <c r="D233" s="493"/>
      <c r="E233" s="25" t="s">
        <v>3791</v>
      </c>
      <c r="F233" s="26"/>
      <c r="G233" s="23"/>
      <c r="H233" s="23"/>
      <c r="I233" s="23"/>
      <c r="J233" s="23"/>
      <c r="K233" s="23"/>
      <c r="L233" s="23"/>
      <c r="M233" s="3815"/>
      <c r="N233" s="3834"/>
      <c r="O233" s="3835"/>
      <c r="P233" s="3835"/>
      <c r="Q233" s="3835"/>
      <c r="R233" s="3835"/>
      <c r="S233" s="3835"/>
      <c r="T233" s="3836"/>
      <c r="U233" s="1171"/>
      <c r="W233" s="87"/>
      <c r="X233" s="87"/>
      <c r="Y233" s="61"/>
    </row>
    <row r="234" spans="2:25" ht="3" customHeight="1">
      <c r="B234" s="633"/>
      <c r="C234" s="68"/>
      <c r="D234" s="493"/>
      <c r="E234" s="25"/>
      <c r="F234" s="26"/>
      <c r="G234" s="23"/>
      <c r="H234" s="23"/>
      <c r="I234" s="23"/>
      <c r="J234" s="23"/>
      <c r="K234" s="23"/>
      <c r="L234" s="23"/>
      <c r="M234" s="26"/>
      <c r="N234" s="908"/>
      <c r="O234" s="908"/>
      <c r="P234" s="908"/>
      <c r="Q234" s="908"/>
      <c r="R234" s="908"/>
      <c r="S234" s="908"/>
      <c r="T234" s="908"/>
      <c r="U234" s="1171"/>
      <c r="W234" s="87"/>
      <c r="X234" s="87"/>
      <c r="Y234" s="61"/>
    </row>
    <row r="235" spans="2:25" ht="9.75" customHeight="1">
      <c r="B235" s="633"/>
      <c r="C235" s="68"/>
      <c r="D235" s="493"/>
      <c r="E235" s="25"/>
      <c r="F235" s="26"/>
      <c r="G235" s="23"/>
      <c r="H235" s="23"/>
      <c r="I235" s="23"/>
      <c r="J235" s="23"/>
      <c r="K235" s="23"/>
      <c r="L235" s="23"/>
      <c r="M235" s="26"/>
      <c r="N235" s="908"/>
      <c r="O235" s="908"/>
      <c r="P235" s="908"/>
      <c r="Q235" s="908"/>
      <c r="R235" s="908"/>
      <c r="S235" s="908"/>
      <c r="T235" s="908"/>
      <c r="U235" s="1171"/>
      <c r="W235" s="87"/>
      <c r="X235" s="87"/>
      <c r="Y235" s="61"/>
    </row>
    <row r="236" spans="2:25" ht="3.75" customHeight="1">
      <c r="B236" s="633"/>
      <c r="C236" s="68"/>
      <c r="D236" s="493"/>
      <c r="E236" s="25"/>
      <c r="F236" s="26"/>
      <c r="G236" s="23"/>
      <c r="H236" s="23"/>
      <c r="I236" s="23"/>
      <c r="J236" s="23"/>
      <c r="K236" s="23"/>
      <c r="L236" s="23"/>
      <c r="M236" s="26"/>
      <c r="N236" s="908"/>
      <c r="O236" s="908"/>
      <c r="P236" s="908"/>
      <c r="Q236" s="908"/>
      <c r="R236" s="908"/>
      <c r="S236" s="908"/>
      <c r="T236" s="908"/>
      <c r="U236" s="1171"/>
      <c r="W236" s="87"/>
      <c r="X236" s="87"/>
      <c r="Y236" s="61"/>
    </row>
    <row r="237" spans="2:25" ht="9.75" customHeight="1">
      <c r="B237" s="633"/>
      <c r="C237" s="68"/>
      <c r="D237" s="85"/>
      <c r="E237" s="25"/>
      <c r="F237" s="26"/>
      <c r="G237" s="23"/>
      <c r="H237" s="23"/>
      <c r="I237" s="23"/>
      <c r="J237" s="23"/>
      <c r="K237" s="23"/>
      <c r="L237" s="23"/>
      <c r="M237" s="493"/>
      <c r="N237" s="499"/>
      <c r="O237" s="499"/>
      <c r="P237" s="499"/>
      <c r="Q237" s="499"/>
      <c r="R237" s="499"/>
      <c r="S237" s="1265"/>
      <c r="T237" s="1234"/>
      <c r="U237" s="1171"/>
      <c r="W237" s="87"/>
      <c r="X237" s="87"/>
      <c r="Y237" s="61"/>
    </row>
    <row r="238" spans="2:25" ht="11.25" customHeight="1">
      <c r="B238" s="633"/>
      <c r="C238" s="68"/>
      <c r="D238" s="493" t="s">
        <v>72</v>
      </c>
      <c r="E238" s="26" t="s">
        <v>917</v>
      </c>
      <c r="F238" s="26"/>
      <c r="G238" s="23"/>
      <c r="H238" s="23"/>
      <c r="I238" s="23"/>
      <c r="J238" s="23"/>
      <c r="K238" s="23"/>
      <c r="L238" s="23"/>
      <c r="M238" s="3815">
        <v>10</v>
      </c>
      <c r="N238" s="3831"/>
      <c r="O238" s="3832"/>
      <c r="P238" s="3832"/>
      <c r="Q238" s="3832"/>
      <c r="R238" s="3832"/>
      <c r="S238" s="3832"/>
      <c r="T238" s="3833"/>
      <c r="U238" s="1171"/>
      <c r="W238" s="87"/>
      <c r="X238" s="87"/>
      <c r="Y238" s="61"/>
    </row>
    <row r="239" spans="2:25" ht="11.25" customHeight="1">
      <c r="B239" s="633"/>
      <c r="C239" s="68"/>
      <c r="D239" s="493"/>
      <c r="E239" s="25" t="s">
        <v>4256</v>
      </c>
      <c r="F239" s="26"/>
      <c r="G239" s="23"/>
      <c r="H239" s="23"/>
      <c r="I239" s="23"/>
      <c r="J239" s="23"/>
      <c r="K239" s="23"/>
      <c r="L239" s="23"/>
      <c r="M239" s="3815"/>
      <c r="N239" s="3834"/>
      <c r="O239" s="3835"/>
      <c r="P239" s="3835"/>
      <c r="Q239" s="3835"/>
      <c r="R239" s="3835"/>
      <c r="S239" s="3835"/>
      <c r="T239" s="3836"/>
      <c r="U239" s="1171"/>
      <c r="W239" s="87"/>
      <c r="X239" s="87"/>
      <c r="Y239" s="61"/>
    </row>
    <row r="240" spans="2:25" ht="9.75" customHeight="1">
      <c r="B240" s="1671"/>
      <c r="C240" s="1672"/>
      <c r="D240" s="1431"/>
      <c r="E240" s="1436"/>
      <c r="F240" s="1673"/>
      <c r="G240" s="1432"/>
      <c r="H240" s="1432"/>
      <c r="I240" s="1432"/>
      <c r="J240" s="1432"/>
      <c r="K240" s="1432"/>
      <c r="L240" s="1432"/>
      <c r="M240" s="1674"/>
      <c r="N240" s="1837"/>
      <c r="O240" s="1837"/>
      <c r="P240" s="1837"/>
      <c r="Q240" s="1837"/>
      <c r="R240" s="1837"/>
      <c r="S240" s="1837"/>
      <c r="T240" s="1837"/>
      <c r="U240" s="1676"/>
      <c r="W240" s="87"/>
      <c r="X240" s="87"/>
      <c r="Y240" s="61"/>
    </row>
    <row r="241" spans="2:25" ht="9.75" customHeight="1">
      <c r="B241" s="633"/>
      <c r="C241" s="68"/>
      <c r="D241" s="85"/>
      <c r="E241" s="25"/>
      <c r="F241" s="26"/>
      <c r="G241" s="23"/>
      <c r="H241" s="23"/>
      <c r="I241" s="23"/>
      <c r="J241" s="23"/>
      <c r="K241" s="23"/>
      <c r="L241" s="23"/>
      <c r="M241" s="493"/>
      <c r="N241" s="499"/>
      <c r="O241" s="499"/>
      <c r="P241" s="499"/>
      <c r="Q241" s="499"/>
      <c r="R241" s="499"/>
      <c r="S241" s="499"/>
      <c r="T241" s="499"/>
      <c r="U241" s="1171"/>
      <c r="W241" s="87"/>
      <c r="X241" s="87"/>
      <c r="Y241" s="61"/>
    </row>
    <row r="242" spans="2:25" ht="11.25" customHeight="1">
      <c r="B242" s="627"/>
      <c r="C242" s="1316">
        <v>9.3000000000000007</v>
      </c>
      <c r="D242" s="22" t="s">
        <v>936</v>
      </c>
      <c r="E242" s="24"/>
      <c r="F242" s="23"/>
      <c r="G242" s="23"/>
      <c r="H242" s="23"/>
      <c r="I242" s="23"/>
      <c r="J242" s="23"/>
      <c r="K242" s="23"/>
      <c r="L242" s="23"/>
      <c r="M242" s="1331"/>
      <c r="N242" s="74"/>
      <c r="O242" s="74"/>
      <c r="P242" s="74"/>
      <c r="Q242" s="74"/>
      <c r="R242" s="74"/>
      <c r="S242" s="74"/>
      <c r="T242" s="1306" t="s">
        <v>262</v>
      </c>
      <c r="U242" s="1171"/>
    </row>
    <row r="243" spans="2:25" ht="11.25" customHeight="1">
      <c r="B243" s="633"/>
      <c r="C243" s="32"/>
      <c r="D243" s="24" t="s">
        <v>941</v>
      </c>
      <c r="E243" s="23"/>
      <c r="F243" s="23"/>
      <c r="G243" s="23"/>
      <c r="H243" s="23"/>
      <c r="I243" s="23"/>
      <c r="J243" s="23"/>
      <c r="K243" s="23"/>
      <c r="L243" s="23"/>
      <c r="M243" s="3792">
        <v>35</v>
      </c>
      <c r="N243" s="3831"/>
      <c r="O243" s="3832"/>
      <c r="P243" s="3832"/>
      <c r="Q243" s="3832"/>
      <c r="R243" s="3832"/>
      <c r="S243" s="3832"/>
      <c r="T243" s="3833"/>
      <c r="U243" s="1171"/>
    </row>
    <row r="244" spans="2:25" ht="5.25" customHeight="1">
      <c r="B244" s="633"/>
      <c r="C244" s="32"/>
      <c r="D244" s="3850"/>
      <c r="E244" s="3850"/>
      <c r="F244" s="3850"/>
      <c r="G244" s="3850"/>
      <c r="H244" s="3850"/>
      <c r="I244" s="3850"/>
      <c r="J244" s="23"/>
      <c r="K244" s="23"/>
      <c r="L244" s="23"/>
      <c r="M244" s="3792"/>
      <c r="N244" s="3925"/>
      <c r="O244" s="3926"/>
      <c r="P244" s="3926"/>
      <c r="Q244" s="3926"/>
      <c r="R244" s="3926"/>
      <c r="S244" s="3926"/>
      <c r="T244" s="3927"/>
      <c r="U244" s="1171"/>
    </row>
    <row r="245" spans="2:25" ht="5.25" customHeight="1">
      <c r="B245" s="633"/>
      <c r="C245" s="32"/>
      <c r="D245" s="3850"/>
      <c r="E245" s="3850"/>
      <c r="F245" s="3850"/>
      <c r="G245" s="3850"/>
      <c r="H245" s="3850"/>
      <c r="I245" s="3850"/>
      <c r="J245" s="25"/>
      <c r="K245" s="25"/>
      <c r="L245" s="23"/>
      <c r="M245" s="3792"/>
      <c r="N245" s="3834"/>
      <c r="O245" s="3835"/>
      <c r="P245" s="3835"/>
      <c r="Q245" s="3835"/>
      <c r="R245" s="3835"/>
      <c r="S245" s="3835"/>
      <c r="T245" s="3836"/>
      <c r="U245" s="1171"/>
    </row>
    <row r="246" spans="2:25" ht="2.25" customHeight="1">
      <c r="B246" s="633"/>
      <c r="C246" s="32"/>
      <c r="D246" s="3851"/>
      <c r="E246" s="3851"/>
      <c r="F246" s="3851"/>
      <c r="G246" s="3851"/>
      <c r="H246" s="3851"/>
      <c r="I246" s="3851"/>
      <c r="J246" s="23"/>
      <c r="K246" s="23"/>
      <c r="L246" s="23"/>
      <c r="U246" s="1171"/>
    </row>
    <row r="247" spans="2:25" ht="5.25" customHeight="1">
      <c r="B247" s="633"/>
      <c r="C247" s="32"/>
      <c r="D247" s="28"/>
      <c r="E247" s="28"/>
      <c r="F247" s="28"/>
      <c r="G247" s="28"/>
      <c r="H247" s="28"/>
      <c r="I247" s="28"/>
      <c r="J247" s="23"/>
      <c r="K247" s="23"/>
      <c r="L247" s="23"/>
      <c r="U247" s="1171"/>
    </row>
    <row r="248" spans="2:25" ht="7.5" customHeight="1">
      <c r="B248" s="1220"/>
      <c r="C248" s="1338"/>
      <c r="D248" s="1339"/>
      <c r="E248" s="1287"/>
      <c r="F248" s="1289"/>
      <c r="G248" s="1288"/>
      <c r="H248" s="1289"/>
      <c r="I248" s="1289"/>
      <c r="J248" s="1289"/>
      <c r="K248" s="1289"/>
      <c r="L248" s="1289"/>
      <c r="M248" s="1340"/>
      <c r="N248" s="1341"/>
      <c r="O248" s="1341"/>
      <c r="P248" s="1341"/>
      <c r="Q248" s="1341"/>
      <c r="R248" s="1341"/>
      <c r="S248" s="1342"/>
      <c r="T248" s="1342"/>
      <c r="U248" s="1225"/>
    </row>
    <row r="249" spans="2:25" ht="10.5" customHeight="1">
      <c r="B249" s="1220"/>
      <c r="C249" s="1343"/>
      <c r="D249" s="1343" t="s">
        <v>4253</v>
      </c>
      <c r="E249" s="1853" t="s">
        <v>3509</v>
      </c>
      <c r="F249" s="1289"/>
      <c r="G249" s="1288"/>
      <c r="H249" s="1289"/>
      <c r="I249" s="1289"/>
      <c r="J249" s="1289"/>
      <c r="K249" s="1289"/>
      <c r="L249" s="1289"/>
      <c r="M249" s="1340"/>
      <c r="N249" s="1341"/>
      <c r="O249" s="1341"/>
      <c r="P249" s="1341"/>
      <c r="Q249" s="1341"/>
      <c r="R249" s="1341"/>
      <c r="S249" s="1342"/>
      <c r="T249" s="1342"/>
      <c r="U249" s="1225"/>
    </row>
    <row r="250" spans="2:25" ht="10.5" customHeight="1">
      <c r="B250" s="1220"/>
      <c r="C250" s="1344"/>
      <c r="D250" s="1339" t="s">
        <v>4254</v>
      </c>
      <c r="E250" s="1345" t="s">
        <v>3510</v>
      </c>
      <c r="F250" s="1289"/>
      <c r="G250" s="1288"/>
      <c r="H250" s="1289"/>
      <c r="I250" s="1289"/>
      <c r="J250" s="1289"/>
      <c r="K250" s="1289"/>
      <c r="L250" s="1289"/>
      <c r="M250" s="1340"/>
      <c r="N250" s="1341"/>
      <c r="O250" s="1341"/>
      <c r="P250" s="1341"/>
      <c r="Q250" s="1341"/>
      <c r="R250" s="1341"/>
      <c r="S250" s="1342"/>
      <c r="T250" s="1342"/>
      <c r="U250" s="1225"/>
    </row>
    <row r="251" spans="2:25" ht="9.75" customHeight="1">
      <c r="B251" s="1909"/>
      <c r="C251" s="1910"/>
      <c r="D251" s="1911"/>
      <c r="E251" s="1912"/>
      <c r="F251" s="1913"/>
      <c r="G251" s="1912"/>
      <c r="H251" s="1913"/>
      <c r="I251" s="1913"/>
      <c r="J251" s="1913"/>
      <c r="K251" s="1913"/>
      <c r="L251" s="1913"/>
      <c r="M251" s="1914"/>
      <c r="N251" s="1915"/>
      <c r="O251" s="1915"/>
      <c r="P251" s="1915"/>
      <c r="Q251" s="1915"/>
      <c r="R251" s="1915"/>
      <c r="S251" s="1916"/>
      <c r="T251" s="1916"/>
      <c r="U251" s="1917"/>
    </row>
    <row r="252" spans="2:25" ht="9.75" customHeight="1">
      <c r="B252" s="633"/>
      <c r="C252" s="68"/>
      <c r="D252" s="24"/>
      <c r="E252" s="23"/>
      <c r="F252" s="23"/>
      <c r="G252" s="23"/>
      <c r="H252" s="23"/>
      <c r="I252" s="23"/>
      <c r="J252" s="23"/>
      <c r="K252" s="23"/>
      <c r="L252" s="23"/>
      <c r="M252" s="493"/>
      <c r="N252" s="3"/>
      <c r="O252" s="86"/>
      <c r="P252" s="86"/>
      <c r="Q252" s="86"/>
      <c r="R252" s="86"/>
      <c r="S252" s="3"/>
      <c r="T252" s="3"/>
      <c r="U252" s="1171"/>
    </row>
    <row r="253" spans="2:25" ht="11.25" customHeight="1">
      <c r="B253" s="633"/>
      <c r="C253" s="70">
        <v>9.31</v>
      </c>
      <c r="D253" s="22" t="s">
        <v>803</v>
      </c>
      <c r="E253" s="23"/>
      <c r="F253" s="22"/>
      <c r="G253" s="23"/>
      <c r="H253" s="23"/>
      <c r="I253" s="23"/>
      <c r="J253" s="23"/>
      <c r="K253" s="23"/>
      <c r="L253" s="23"/>
      <c r="M253" s="494"/>
      <c r="N253" s="35"/>
      <c r="O253" s="1258"/>
      <c r="P253" s="35"/>
      <c r="Q253" s="35"/>
      <c r="R253" s="35"/>
      <c r="S253" s="35"/>
      <c r="T253" s="35"/>
      <c r="U253" s="1171"/>
      <c r="W253" s="87"/>
      <c r="X253" s="87"/>
      <c r="Y253" s="61"/>
    </row>
    <row r="254" spans="2:25" ht="11.25" customHeight="1">
      <c r="B254" s="633"/>
      <c r="C254" s="68"/>
      <c r="D254" s="25" t="s">
        <v>804</v>
      </c>
      <c r="E254" s="23"/>
      <c r="F254" s="83"/>
      <c r="G254" s="84"/>
      <c r="H254" s="84"/>
      <c r="I254" s="23"/>
      <c r="J254" s="23"/>
      <c r="K254" s="23"/>
      <c r="L254" s="23"/>
      <c r="M254" s="494"/>
      <c r="T254" s="1306"/>
      <c r="U254" s="1171"/>
      <c r="W254" s="87"/>
      <c r="X254" s="87"/>
      <c r="Y254" s="61"/>
    </row>
    <row r="255" spans="2:25" ht="9.75" customHeight="1">
      <c r="B255" s="633"/>
      <c r="C255" s="68"/>
      <c r="D255" s="23"/>
      <c r="E255" s="23"/>
      <c r="F255" s="23"/>
      <c r="G255" s="23"/>
      <c r="H255" s="23"/>
      <c r="I255" s="23"/>
      <c r="J255" s="23"/>
      <c r="K255" s="23"/>
      <c r="L255" s="23"/>
      <c r="M255" s="494"/>
      <c r="T255" s="1306" t="s">
        <v>262</v>
      </c>
      <c r="U255" s="1171"/>
      <c r="W255" s="87"/>
      <c r="X255" s="87"/>
      <c r="Y255" s="61"/>
    </row>
    <row r="256" spans="2:25" ht="11.25" customHeight="1">
      <c r="B256" s="633"/>
      <c r="C256" s="68"/>
      <c r="D256" s="494" t="s">
        <v>59</v>
      </c>
      <c r="E256" s="22" t="s">
        <v>299</v>
      </c>
      <c r="F256" s="23"/>
      <c r="G256" s="23"/>
      <c r="H256" s="23"/>
      <c r="I256" s="23"/>
      <c r="J256" s="23"/>
      <c r="K256" s="23"/>
      <c r="L256" s="23"/>
      <c r="M256" s="3815">
        <v>25</v>
      </c>
      <c r="N256" s="3831"/>
      <c r="O256" s="3832"/>
      <c r="P256" s="3832"/>
      <c r="Q256" s="3832"/>
      <c r="R256" s="3832"/>
      <c r="S256" s="3832"/>
      <c r="T256" s="3833"/>
      <c r="U256" s="1171"/>
      <c r="W256" s="87"/>
      <c r="X256" s="87"/>
      <c r="Y256" s="61"/>
    </row>
    <row r="257" spans="2:25" ht="11.25" customHeight="1">
      <c r="B257" s="633"/>
      <c r="C257" s="68"/>
      <c r="D257" s="23"/>
      <c r="E257" s="24" t="s">
        <v>300</v>
      </c>
      <c r="F257" s="23"/>
      <c r="G257" s="23"/>
      <c r="H257" s="23"/>
      <c r="I257" s="23"/>
      <c r="J257" s="23"/>
      <c r="K257" s="23"/>
      <c r="L257" s="23"/>
      <c r="M257" s="3815"/>
      <c r="N257" s="3834"/>
      <c r="O257" s="3835"/>
      <c r="P257" s="3835"/>
      <c r="Q257" s="3835"/>
      <c r="R257" s="3835"/>
      <c r="S257" s="3835"/>
      <c r="T257" s="3836"/>
      <c r="U257" s="1171"/>
      <c r="W257" s="87"/>
      <c r="X257" s="87"/>
      <c r="Y257" s="61"/>
    </row>
    <row r="258" spans="2:25" ht="6" customHeight="1">
      <c r="B258" s="633"/>
      <c r="C258" s="68"/>
      <c r="E258" s="25"/>
      <c r="F258" s="24"/>
      <c r="G258" s="23"/>
      <c r="H258" s="23"/>
      <c r="I258" s="23"/>
      <c r="J258" s="23"/>
      <c r="K258" s="23"/>
      <c r="L258" s="23"/>
      <c r="M258" s="493"/>
      <c r="N258" s="1265"/>
      <c r="O258" s="1265"/>
      <c r="P258" s="1265"/>
      <c r="Q258" s="1265"/>
      <c r="R258" s="1265"/>
      <c r="S258" s="1265"/>
      <c r="T258" s="1265"/>
      <c r="U258" s="1171"/>
      <c r="W258" s="87"/>
      <c r="X258" s="87"/>
      <c r="Y258" s="61"/>
    </row>
    <row r="259" spans="2:25" ht="11.25" customHeight="1">
      <c r="B259" s="633"/>
      <c r="C259" s="68"/>
      <c r="D259" s="494" t="s">
        <v>62</v>
      </c>
      <c r="E259" s="22" t="s">
        <v>3363</v>
      </c>
      <c r="F259" s="26"/>
      <c r="G259" s="23"/>
      <c r="H259" s="23"/>
      <c r="I259" s="23"/>
      <c r="J259" s="23"/>
      <c r="K259" s="23"/>
      <c r="L259" s="23"/>
      <c r="M259" s="3815">
        <v>34</v>
      </c>
      <c r="N259" s="3831"/>
      <c r="O259" s="3832"/>
      <c r="P259" s="3832"/>
      <c r="Q259" s="3832"/>
      <c r="R259" s="3832"/>
      <c r="S259" s="3832"/>
      <c r="T259" s="3833"/>
      <c r="U259" s="1171"/>
      <c r="W259" s="87"/>
      <c r="X259" s="87"/>
      <c r="Y259" s="61"/>
    </row>
    <row r="260" spans="2:25" ht="11.25" customHeight="1">
      <c r="B260" s="633"/>
      <c r="C260" s="68"/>
      <c r="D260" s="85"/>
      <c r="E260" s="25" t="s">
        <v>3364</v>
      </c>
      <c r="F260" s="26"/>
      <c r="G260" s="23"/>
      <c r="H260" s="23"/>
      <c r="I260" s="23"/>
      <c r="J260" s="23"/>
      <c r="K260" s="23"/>
      <c r="L260" s="23"/>
      <c r="M260" s="3815"/>
      <c r="N260" s="3834"/>
      <c r="O260" s="3835"/>
      <c r="P260" s="3835"/>
      <c r="Q260" s="3835"/>
      <c r="R260" s="3835"/>
      <c r="S260" s="3835"/>
      <c r="T260" s="3836"/>
      <c r="U260" s="1171"/>
      <c r="W260" s="87"/>
      <c r="X260" s="87"/>
      <c r="Y260" s="61"/>
    </row>
    <row r="261" spans="2:25" ht="5.25" customHeight="1">
      <c r="B261" s="633"/>
      <c r="C261" s="68"/>
      <c r="D261" s="85"/>
      <c r="E261" s="1336"/>
      <c r="F261" s="1336"/>
      <c r="G261" s="1336"/>
      <c r="H261" s="1336"/>
      <c r="I261" s="1336"/>
      <c r="J261" s="1336"/>
      <c r="K261" s="23"/>
      <c r="L261" s="23"/>
      <c r="M261" s="493"/>
      <c r="N261" s="912"/>
      <c r="O261" s="912"/>
      <c r="P261" s="912"/>
      <c r="Q261" s="912"/>
      <c r="R261" s="912"/>
      <c r="S261" s="912"/>
      <c r="T261" s="912"/>
      <c r="U261" s="1171"/>
      <c r="W261" s="87"/>
      <c r="X261" s="87"/>
      <c r="Y261" s="61"/>
    </row>
    <row r="262" spans="2:25" ht="10.5" customHeight="1">
      <c r="B262" s="633"/>
      <c r="C262" s="68"/>
      <c r="D262" s="85"/>
      <c r="E262" s="1336"/>
      <c r="F262" s="1336"/>
      <c r="G262" s="1336"/>
      <c r="H262" s="1336"/>
      <c r="I262" s="1336"/>
      <c r="J262" s="1336"/>
      <c r="K262" s="23"/>
      <c r="L262" s="23"/>
      <c r="M262" s="493"/>
      <c r="N262" s="912"/>
      <c r="O262" s="912"/>
      <c r="P262" s="912"/>
      <c r="Q262" s="912"/>
      <c r="R262" s="912"/>
      <c r="S262" s="912"/>
      <c r="T262" s="912"/>
      <c r="U262" s="1171"/>
      <c r="W262" s="87"/>
      <c r="X262" s="87"/>
      <c r="Y262" s="61"/>
    </row>
    <row r="263" spans="2:25" ht="10.5" customHeight="1">
      <c r="B263" s="633"/>
      <c r="C263" s="68"/>
      <c r="D263" s="85"/>
      <c r="E263" s="1336"/>
      <c r="F263" s="1336"/>
      <c r="G263" s="1336"/>
      <c r="H263" s="1336"/>
      <c r="I263" s="1336"/>
      <c r="J263" s="1336"/>
      <c r="K263" s="23"/>
      <c r="L263" s="23"/>
      <c r="M263" s="493"/>
      <c r="N263" s="912"/>
      <c r="O263" s="912"/>
      <c r="P263" s="912"/>
      <c r="Q263" s="912"/>
      <c r="R263" s="912"/>
      <c r="S263" s="912"/>
      <c r="T263" s="912"/>
      <c r="U263" s="1171"/>
      <c r="W263" s="87"/>
      <c r="X263" s="87"/>
      <c r="Y263" s="61"/>
    </row>
    <row r="264" spans="2:25" ht="10.5" customHeight="1">
      <c r="B264" s="633"/>
      <c r="C264" s="68"/>
      <c r="D264" s="85"/>
      <c r="E264" s="1336"/>
      <c r="F264" s="1336"/>
      <c r="G264" s="1336"/>
      <c r="H264" s="1336"/>
      <c r="I264" s="1336"/>
      <c r="J264" s="1336"/>
      <c r="K264" s="23"/>
      <c r="L264" s="23"/>
      <c r="M264" s="493"/>
      <c r="N264" s="912"/>
      <c r="O264" s="912"/>
      <c r="P264" s="912"/>
      <c r="Q264" s="912"/>
      <c r="R264" s="912"/>
      <c r="S264" s="912"/>
      <c r="T264" s="912"/>
      <c r="U264" s="1171"/>
      <c r="W264" s="87"/>
      <c r="X264" s="87"/>
      <c r="Y264" s="61"/>
    </row>
    <row r="265" spans="2:25" ht="10.5" customHeight="1">
      <c r="B265" s="633"/>
      <c r="C265" s="68"/>
      <c r="D265" s="85"/>
      <c r="E265" s="1336"/>
      <c r="F265" s="1336"/>
      <c r="G265" s="1336"/>
      <c r="H265" s="1336"/>
      <c r="I265" s="1336"/>
      <c r="J265" s="1336"/>
      <c r="K265" s="23"/>
      <c r="L265" s="23"/>
      <c r="M265" s="493"/>
      <c r="N265" s="912"/>
      <c r="O265" s="912"/>
      <c r="P265" s="912"/>
      <c r="Q265" s="912"/>
      <c r="R265" s="912"/>
      <c r="S265" s="912"/>
      <c r="T265" s="912"/>
      <c r="U265" s="1171"/>
      <c r="W265" s="87"/>
      <c r="X265" s="87"/>
      <c r="Y265" s="61"/>
    </row>
    <row r="266" spans="2:25" ht="10.5" customHeight="1">
      <c r="B266" s="633"/>
      <c r="C266" s="68"/>
      <c r="D266" s="85"/>
      <c r="E266" s="1336"/>
      <c r="F266" s="1336"/>
      <c r="G266" s="1336"/>
      <c r="H266" s="1336"/>
      <c r="I266" s="1336"/>
      <c r="J266" s="1336"/>
      <c r="K266" s="23"/>
      <c r="L266" s="23"/>
      <c r="M266" s="493"/>
      <c r="N266" s="912"/>
      <c r="O266" s="912"/>
      <c r="P266" s="912"/>
      <c r="Q266" s="912"/>
      <c r="R266" s="912"/>
      <c r="S266" s="912"/>
      <c r="T266" s="912"/>
      <c r="U266" s="1171"/>
      <c r="W266" s="87"/>
      <c r="X266" s="87"/>
      <c r="Y266" s="61"/>
    </row>
    <row r="267" spans="2:25" ht="10.5" customHeight="1">
      <c r="B267" s="633"/>
      <c r="C267" s="68"/>
      <c r="D267" s="85"/>
      <c r="E267" s="1336"/>
      <c r="F267" s="1336"/>
      <c r="G267" s="1336"/>
      <c r="H267" s="1336"/>
      <c r="I267" s="1336"/>
      <c r="J267" s="1336"/>
      <c r="K267" s="23"/>
      <c r="L267" s="23"/>
      <c r="M267" s="493"/>
      <c r="N267" s="912"/>
      <c r="O267" s="912"/>
      <c r="P267" s="912"/>
      <c r="Q267" s="912"/>
      <c r="R267" s="912"/>
      <c r="S267" s="912"/>
      <c r="T267" s="912"/>
      <c r="U267" s="1171"/>
      <c r="W267" s="87"/>
      <c r="X267" s="87"/>
      <c r="Y267" s="61"/>
    </row>
    <row r="268" spans="2:25" ht="11.25" customHeight="1">
      <c r="B268" s="1275"/>
      <c r="C268" s="1284"/>
      <c r="D268" s="1307"/>
      <c r="E268" s="1189"/>
      <c r="F268" s="1308"/>
      <c r="G268" s="1190"/>
      <c r="H268" s="1190"/>
      <c r="I268" s="1190"/>
      <c r="J268" s="1190"/>
      <c r="K268" s="1190"/>
      <c r="L268" s="1190"/>
      <c r="M268" s="1279"/>
      <c r="N268" s="1305"/>
      <c r="O268" s="1305"/>
      <c r="P268" s="1305"/>
      <c r="Q268" s="1305"/>
      <c r="R268" s="1305"/>
      <c r="S268" s="1305"/>
      <c r="T268" s="1305"/>
      <c r="U268" s="1283"/>
      <c r="W268" s="87"/>
      <c r="X268" s="87"/>
      <c r="Y268" s="61"/>
    </row>
    <row r="269" spans="2:25" ht="9.75" customHeight="1">
      <c r="B269" s="633"/>
      <c r="C269" s="32"/>
      <c r="D269" s="25"/>
      <c r="E269" s="25"/>
      <c r="F269" s="25"/>
      <c r="G269" s="25"/>
      <c r="H269" s="25"/>
      <c r="I269" s="25"/>
      <c r="J269" s="23"/>
      <c r="K269" s="23"/>
      <c r="L269" s="23"/>
      <c r="U269" s="1171"/>
    </row>
    <row r="270" spans="2:25" ht="11.25" customHeight="1">
      <c r="B270" s="633"/>
      <c r="C270" s="70">
        <v>9.32</v>
      </c>
      <c r="D270" s="22" t="s">
        <v>309</v>
      </c>
      <c r="E270" s="22"/>
      <c r="F270" s="23"/>
      <c r="G270" s="22"/>
      <c r="H270" s="23"/>
      <c r="I270" s="23"/>
      <c r="J270" s="23"/>
      <c r="K270" s="23"/>
      <c r="L270" s="23"/>
      <c r="M270" s="3"/>
      <c r="N270" s="3"/>
      <c r="O270" s="3"/>
      <c r="P270" s="3"/>
      <c r="Q270" s="3"/>
      <c r="R270" s="3"/>
      <c r="S270" s="3"/>
      <c r="T270" s="3"/>
      <c r="U270" s="1171"/>
    </row>
    <row r="271" spans="2:25" ht="11.25" customHeight="1">
      <c r="B271" s="633"/>
      <c r="C271" s="32"/>
      <c r="D271" s="24" t="s">
        <v>816</v>
      </c>
      <c r="E271" s="23"/>
      <c r="F271" s="23"/>
      <c r="G271" s="23"/>
      <c r="H271" s="23"/>
      <c r="I271" s="23"/>
      <c r="J271" s="23"/>
      <c r="K271" s="23"/>
      <c r="L271" s="23"/>
      <c r="M271" s="3"/>
      <c r="N271" s="3"/>
      <c r="O271" s="3"/>
      <c r="P271" s="3"/>
      <c r="Q271" s="3"/>
      <c r="R271" s="3"/>
      <c r="S271" s="3"/>
      <c r="T271" s="1306"/>
      <c r="U271" s="1171"/>
    </row>
    <row r="272" spans="2:25" ht="2.25" customHeight="1">
      <c r="B272" s="633"/>
      <c r="C272" s="32"/>
      <c r="D272" s="24"/>
      <c r="E272" s="23"/>
      <c r="F272" s="23"/>
      <c r="G272" s="23"/>
      <c r="H272" s="23"/>
      <c r="I272" s="23"/>
      <c r="J272" s="23"/>
      <c r="K272" s="23"/>
      <c r="L272" s="23"/>
      <c r="M272" s="3"/>
      <c r="N272" s="3"/>
      <c r="O272" s="3"/>
      <c r="P272" s="3"/>
      <c r="Q272" s="3"/>
      <c r="R272" s="3"/>
      <c r="S272" s="3"/>
      <c r="T272" s="1332"/>
      <c r="U272" s="1171"/>
    </row>
    <row r="273" spans="2:21" ht="11.25" customHeight="1">
      <c r="B273" s="633"/>
      <c r="C273" s="32"/>
      <c r="D273" s="494" t="s">
        <v>59</v>
      </c>
      <c r="E273" s="22" t="s">
        <v>310</v>
      </c>
      <c r="F273" s="23"/>
      <c r="G273" s="23"/>
      <c r="H273" s="23"/>
      <c r="I273" s="23"/>
      <c r="J273" s="23"/>
      <c r="K273" s="23"/>
      <c r="L273" s="23"/>
      <c r="M273" s="3792">
        <v>36</v>
      </c>
      <c r="N273" s="3831"/>
      <c r="O273" s="3832"/>
      <c r="P273" s="3832"/>
      <c r="Q273" s="3832"/>
      <c r="R273" s="3832"/>
      <c r="S273" s="3832"/>
      <c r="T273" s="3833"/>
      <c r="U273" s="1171"/>
    </row>
    <row r="274" spans="2:21" ht="11.25" customHeight="1">
      <c r="B274" s="633"/>
      <c r="C274" s="32"/>
      <c r="D274" s="85"/>
      <c r="E274" s="25" t="s">
        <v>311</v>
      </c>
      <c r="F274" s="23"/>
      <c r="G274" s="23"/>
      <c r="H274" s="23"/>
      <c r="I274" s="23"/>
      <c r="J274" s="23"/>
      <c r="K274" s="23"/>
      <c r="L274" s="23"/>
      <c r="M274" s="3792"/>
      <c r="N274" s="3834"/>
      <c r="O274" s="3835"/>
      <c r="P274" s="3835"/>
      <c r="Q274" s="3835"/>
      <c r="R274" s="3835"/>
      <c r="S274" s="3835"/>
      <c r="T274" s="3836"/>
      <c r="U274" s="1171"/>
    </row>
    <row r="275" spans="2:21" ht="5.25" customHeight="1">
      <c r="B275" s="633"/>
      <c r="C275" s="32"/>
      <c r="D275" s="24"/>
      <c r="E275" s="23"/>
      <c r="F275" s="23"/>
      <c r="G275" s="23"/>
      <c r="H275" s="23"/>
      <c r="I275" s="23"/>
      <c r="J275" s="23"/>
      <c r="K275" s="23"/>
      <c r="L275" s="23"/>
      <c r="M275" s="493"/>
      <c r="N275" s="499"/>
      <c r="O275" s="499"/>
      <c r="P275" s="499"/>
      <c r="Q275" s="499"/>
      <c r="R275" s="499"/>
      <c r="S275" s="499"/>
      <c r="T275" s="499"/>
      <c r="U275" s="1171"/>
    </row>
    <row r="276" spans="2:21" ht="12" customHeight="1">
      <c r="B276" s="633"/>
      <c r="C276" s="32"/>
      <c r="D276" s="24"/>
      <c r="M276" s="58"/>
      <c r="N276" s="221"/>
      <c r="O276" s="221"/>
      <c r="P276" s="221"/>
      <c r="Q276" s="221"/>
      <c r="R276" s="221"/>
      <c r="S276" s="499"/>
      <c r="T276" s="499"/>
      <c r="U276" s="1171"/>
    </row>
    <row r="277" spans="2:21" ht="12" customHeight="1">
      <c r="B277" s="633"/>
      <c r="C277" s="32"/>
      <c r="D277" s="24"/>
      <c r="M277" s="58"/>
      <c r="N277" s="221"/>
      <c r="O277" s="221"/>
      <c r="P277" s="221"/>
      <c r="Q277" s="221"/>
      <c r="R277" s="221"/>
      <c r="S277" s="499"/>
      <c r="T277" s="499"/>
      <c r="U277" s="1171"/>
    </row>
    <row r="278" spans="2:21" ht="12" customHeight="1">
      <c r="B278" s="633"/>
      <c r="C278" s="32"/>
      <c r="D278" s="24"/>
      <c r="M278" s="58"/>
      <c r="N278" s="221"/>
      <c r="O278" s="221"/>
      <c r="P278" s="221"/>
      <c r="Q278" s="221"/>
      <c r="R278" s="221"/>
      <c r="S278" s="499"/>
      <c r="T278" s="499"/>
      <c r="U278" s="1171"/>
    </row>
    <row r="279" spans="2:21" ht="12" customHeight="1">
      <c r="B279" s="633"/>
      <c r="C279" s="32"/>
      <c r="D279" s="24"/>
      <c r="M279" s="58"/>
      <c r="N279" s="221"/>
      <c r="O279" s="221"/>
      <c r="P279" s="221"/>
      <c r="Q279" s="221"/>
      <c r="R279" s="221"/>
      <c r="S279" s="499"/>
      <c r="T279" s="499"/>
      <c r="U279" s="1171"/>
    </row>
    <row r="280" spans="2:21" ht="14.25" customHeight="1">
      <c r="B280" s="633"/>
      <c r="C280" s="32"/>
      <c r="D280" s="24"/>
      <c r="M280" s="58"/>
      <c r="N280" s="221"/>
      <c r="O280" s="221"/>
      <c r="P280" s="221"/>
      <c r="Q280" s="221"/>
      <c r="R280" s="221"/>
      <c r="S280" s="499"/>
      <c r="T280" s="499"/>
      <c r="U280" s="1171"/>
    </row>
    <row r="281" spans="2:21" ht="7.5" customHeight="1">
      <c r="B281" s="1220"/>
      <c r="C281" s="1338"/>
      <c r="D281" s="1339"/>
      <c r="E281" s="1287"/>
      <c r="F281" s="1289"/>
      <c r="G281" s="1288"/>
      <c r="H281" s="1289"/>
      <c r="I281" s="1289"/>
      <c r="J281" s="1289"/>
      <c r="K281" s="1289"/>
      <c r="L281" s="1289"/>
      <c r="M281" s="1340"/>
      <c r="N281" s="1341"/>
      <c r="O281" s="1341"/>
      <c r="P281" s="1341"/>
      <c r="Q281" s="1341"/>
      <c r="R281" s="1341"/>
      <c r="S281" s="1342"/>
      <c r="T281" s="1342"/>
      <c r="U281" s="1225"/>
    </row>
    <row r="282" spans="2:21" ht="10.5" customHeight="1">
      <c r="B282" s="1220"/>
      <c r="C282" s="1343"/>
      <c r="D282" s="1343" t="s">
        <v>4253</v>
      </c>
      <c r="E282" s="1853" t="s">
        <v>3461</v>
      </c>
      <c r="F282" s="1289"/>
      <c r="G282" s="1288"/>
      <c r="H282" s="1289"/>
      <c r="I282" s="1289"/>
      <c r="J282" s="1289"/>
      <c r="K282" s="1289"/>
      <c r="L282" s="1289"/>
      <c r="M282" s="1340"/>
      <c r="N282" s="1341"/>
      <c r="O282" s="1341"/>
      <c r="P282" s="1341"/>
      <c r="Q282" s="1341"/>
      <c r="R282" s="1341"/>
      <c r="S282" s="1342"/>
      <c r="T282" s="1342"/>
      <c r="U282" s="1225"/>
    </row>
    <row r="283" spans="2:21" ht="10.5" customHeight="1">
      <c r="B283" s="1220"/>
      <c r="C283" s="1344"/>
      <c r="D283" s="1339" t="s">
        <v>4254</v>
      </c>
      <c r="E283" s="1854" t="s">
        <v>3462</v>
      </c>
      <c r="F283" s="1289"/>
      <c r="G283" s="1288"/>
      <c r="H283" s="1289"/>
      <c r="I283" s="1289"/>
      <c r="J283" s="1289"/>
      <c r="K283" s="1289"/>
      <c r="L283" s="1289"/>
      <c r="M283" s="1340"/>
      <c r="N283" s="1341"/>
      <c r="O283" s="1341"/>
      <c r="P283" s="1341"/>
      <c r="Q283" s="1341"/>
      <c r="R283" s="1341"/>
      <c r="S283" s="1342"/>
      <c r="T283" s="1342"/>
      <c r="U283" s="1225"/>
    </row>
    <row r="284" spans="2:21" ht="9.75" customHeight="1">
      <c r="B284" s="1909"/>
      <c r="C284" s="1910"/>
      <c r="D284" s="1911"/>
      <c r="E284" s="1912"/>
      <c r="F284" s="1913"/>
      <c r="G284" s="1912"/>
      <c r="H284" s="1913"/>
      <c r="I284" s="1913"/>
      <c r="J284" s="1913"/>
      <c r="K284" s="1913"/>
      <c r="L284" s="1913"/>
      <c r="M284" s="1914"/>
      <c r="N284" s="1915"/>
      <c r="O284" s="1915"/>
      <c r="P284" s="1915"/>
      <c r="Q284" s="1915"/>
      <c r="R284" s="1915"/>
      <c r="S284" s="1916"/>
      <c r="T284" s="1916"/>
      <c r="U284" s="1917"/>
    </row>
    <row r="285" spans="2:21" ht="9.75" customHeight="1">
      <c r="B285" s="633"/>
      <c r="C285" s="32"/>
      <c r="D285" s="25"/>
      <c r="E285" s="25"/>
      <c r="F285" s="25"/>
      <c r="G285" s="25"/>
      <c r="H285" s="25"/>
      <c r="I285" s="25"/>
      <c r="J285" s="23"/>
      <c r="K285" s="23"/>
      <c r="L285" s="23"/>
      <c r="U285" s="1171"/>
    </row>
    <row r="286" spans="2:21" ht="11.25" customHeight="1">
      <c r="B286" s="633"/>
      <c r="C286" s="32"/>
      <c r="D286" s="494" t="s">
        <v>62</v>
      </c>
      <c r="E286" s="22" t="s">
        <v>312</v>
      </c>
      <c r="F286" s="23"/>
      <c r="G286" s="23"/>
      <c r="H286" s="23"/>
      <c r="I286" s="23"/>
      <c r="J286" s="23"/>
      <c r="K286" s="23"/>
      <c r="L286" s="23"/>
      <c r="M286" s="3792">
        <v>37</v>
      </c>
      <c r="N286" s="3831"/>
      <c r="O286" s="3832"/>
      <c r="P286" s="3832"/>
      <c r="Q286" s="3832"/>
      <c r="R286" s="3832"/>
      <c r="S286" s="3832"/>
      <c r="T286" s="3833"/>
      <c r="U286" s="1171"/>
    </row>
    <row r="287" spans="2:21" ht="11.25" customHeight="1">
      <c r="B287" s="633"/>
      <c r="C287" s="32"/>
      <c r="D287" s="85"/>
      <c r="E287" s="25" t="s">
        <v>313</v>
      </c>
      <c r="F287" s="23"/>
      <c r="G287" s="23"/>
      <c r="H287" s="23"/>
      <c r="I287" s="23"/>
      <c r="J287" s="23"/>
      <c r="K287" s="23"/>
      <c r="L287" s="23"/>
      <c r="M287" s="3792"/>
      <c r="N287" s="3834"/>
      <c r="O287" s="3835"/>
      <c r="P287" s="3835"/>
      <c r="Q287" s="3835"/>
      <c r="R287" s="3835"/>
      <c r="S287" s="3835"/>
      <c r="T287" s="3836"/>
      <c r="U287" s="1171"/>
    </row>
    <row r="288" spans="2:21" ht="9.75" customHeight="1">
      <c r="B288" s="633"/>
      <c r="C288" s="32"/>
      <c r="D288" s="25"/>
      <c r="E288" s="25"/>
      <c r="F288" s="25"/>
      <c r="G288" s="25"/>
      <c r="H288" s="25"/>
      <c r="I288" s="25"/>
      <c r="J288" s="23"/>
      <c r="K288" s="23"/>
      <c r="L288" s="23"/>
      <c r="U288" s="1171"/>
    </row>
    <row r="289" spans="2:25" ht="11.25" customHeight="1">
      <c r="B289" s="633"/>
      <c r="C289" s="32"/>
      <c r="D289" s="494" t="s">
        <v>72</v>
      </c>
      <c r="E289" s="22" t="s">
        <v>4257</v>
      </c>
      <c r="F289" s="23"/>
      <c r="G289" s="23"/>
      <c r="H289" s="23"/>
      <c r="I289" s="23"/>
      <c r="J289" s="23"/>
      <c r="K289" s="23"/>
      <c r="L289" s="23"/>
      <c r="M289" s="3792"/>
      <c r="N289" s="908"/>
      <c r="O289" s="908"/>
      <c r="P289" s="908"/>
      <c r="Q289" s="908"/>
      <c r="R289" s="908"/>
      <c r="S289" s="908"/>
      <c r="T289" s="908"/>
      <c r="U289" s="1171"/>
    </row>
    <row r="290" spans="2:25" ht="11.25" customHeight="1">
      <c r="B290" s="633"/>
      <c r="C290" s="32"/>
      <c r="D290" s="85"/>
      <c r="E290" s="25" t="s">
        <v>4258</v>
      </c>
      <c r="F290" s="23"/>
      <c r="G290" s="23"/>
      <c r="H290" s="23"/>
      <c r="I290" s="23"/>
      <c r="J290" s="23"/>
      <c r="K290" s="23"/>
      <c r="L290" s="23"/>
      <c r="M290" s="3792"/>
      <c r="N290" s="908"/>
      <c r="O290" s="908"/>
      <c r="P290" s="908"/>
      <c r="Q290" s="908"/>
      <c r="R290" s="908"/>
      <c r="S290" s="908"/>
      <c r="T290" s="908"/>
      <c r="U290" s="1171"/>
    </row>
    <row r="291" spans="2:25" ht="2.25" customHeight="1">
      <c r="B291" s="633"/>
      <c r="C291" s="32"/>
      <c r="D291" s="24"/>
      <c r="E291" s="7"/>
      <c r="G291" s="7"/>
      <c r="M291" s="493"/>
      <c r="N291" s="1265"/>
      <c r="O291" s="1265"/>
      <c r="P291" s="1265"/>
      <c r="Q291" s="1265"/>
      <c r="R291" s="1265"/>
      <c r="S291" s="1265"/>
      <c r="T291" s="1265"/>
      <c r="U291" s="1171"/>
    </row>
    <row r="292" spans="2:25" ht="11.25" customHeight="1">
      <c r="B292" s="633"/>
      <c r="C292" s="32"/>
      <c r="D292" s="72"/>
      <c r="E292" s="68" t="s">
        <v>314</v>
      </c>
      <c r="F292" s="22"/>
      <c r="G292" s="23"/>
      <c r="H292" s="23"/>
      <c r="I292" s="23"/>
      <c r="J292" s="23"/>
      <c r="K292" s="23"/>
      <c r="L292" s="23"/>
      <c r="M292" s="3792">
        <v>38</v>
      </c>
      <c r="N292" s="3831"/>
      <c r="O292" s="3832"/>
      <c r="P292" s="3832"/>
      <c r="Q292" s="3832"/>
      <c r="R292" s="3832"/>
      <c r="S292" s="3832"/>
      <c r="T292" s="3833"/>
      <c r="U292" s="1171"/>
    </row>
    <row r="293" spans="2:25" ht="11.25" customHeight="1">
      <c r="B293" s="633"/>
      <c r="C293" s="32"/>
      <c r="D293" s="24"/>
      <c r="E293" s="27" t="s">
        <v>315</v>
      </c>
      <c r="F293" s="25"/>
      <c r="G293" s="23"/>
      <c r="H293" s="23"/>
      <c r="I293" s="23"/>
      <c r="J293" s="23"/>
      <c r="K293" s="23"/>
      <c r="L293" s="23"/>
      <c r="M293" s="3792"/>
      <c r="N293" s="3834"/>
      <c r="O293" s="3835"/>
      <c r="P293" s="3835"/>
      <c r="Q293" s="3835"/>
      <c r="R293" s="3835"/>
      <c r="S293" s="3835"/>
      <c r="T293" s="3836"/>
      <c r="U293" s="1171"/>
    </row>
    <row r="294" spans="2:25" ht="7.5" customHeight="1">
      <c r="B294" s="633"/>
      <c r="C294" s="32"/>
      <c r="D294" s="24"/>
      <c r="E294" s="7"/>
      <c r="G294" s="7"/>
      <c r="M294" s="493"/>
      <c r="N294" s="1265"/>
      <c r="O294" s="1265"/>
      <c r="P294" s="1265"/>
      <c r="Q294" s="1265"/>
      <c r="R294" s="1265"/>
      <c r="S294" s="1265"/>
      <c r="T294" s="1265"/>
      <c r="U294" s="1171"/>
    </row>
    <row r="295" spans="2:25" ht="11.25" customHeight="1">
      <c r="B295" s="633"/>
      <c r="C295" s="32"/>
      <c r="D295" s="24"/>
      <c r="E295" s="68" t="s">
        <v>316</v>
      </c>
      <c r="F295" s="22"/>
      <c r="G295" s="23"/>
      <c r="H295" s="23"/>
      <c r="I295" s="23"/>
      <c r="J295" s="23"/>
      <c r="K295" s="23"/>
      <c r="L295" s="23"/>
      <c r="M295" s="3792">
        <v>39</v>
      </c>
      <c r="N295" s="3831"/>
      <c r="O295" s="3832"/>
      <c r="P295" s="3832"/>
      <c r="Q295" s="3832"/>
      <c r="R295" s="3832"/>
      <c r="S295" s="3832"/>
      <c r="T295" s="3833"/>
      <c r="U295" s="1171"/>
    </row>
    <row r="296" spans="2:25" ht="11.25" customHeight="1">
      <c r="B296" s="633"/>
      <c r="C296" s="32"/>
      <c r="D296" s="24"/>
      <c r="E296" s="27" t="s">
        <v>317</v>
      </c>
      <c r="F296" s="25"/>
      <c r="G296" s="23"/>
      <c r="H296" s="23"/>
      <c r="I296" s="23"/>
      <c r="J296" s="23"/>
      <c r="K296" s="23"/>
      <c r="L296" s="23"/>
      <c r="M296" s="3792"/>
      <c r="N296" s="3834"/>
      <c r="O296" s="3835"/>
      <c r="P296" s="3835"/>
      <c r="Q296" s="3835"/>
      <c r="R296" s="3835"/>
      <c r="S296" s="3835"/>
      <c r="T296" s="3836"/>
      <c r="U296" s="1171"/>
    </row>
    <row r="297" spans="2:25" ht="9.75" customHeight="1">
      <c r="B297" s="633"/>
      <c r="C297" s="32"/>
      <c r="D297" s="24"/>
      <c r="E297" s="27"/>
      <c r="F297" s="25"/>
      <c r="G297" s="23"/>
      <c r="H297" s="23"/>
      <c r="I297" s="23"/>
      <c r="J297" s="23"/>
      <c r="K297" s="23"/>
      <c r="L297" s="23"/>
      <c r="M297" s="493"/>
      <c r="N297" s="1226"/>
      <c r="O297" s="1226"/>
      <c r="P297" s="1226"/>
      <c r="Q297" s="1226"/>
      <c r="R297" s="1226"/>
      <c r="S297" s="1226"/>
      <c r="T297" s="1226"/>
      <c r="U297" s="1171"/>
    </row>
    <row r="298" spans="2:25" ht="11.25" customHeight="1" thickBot="1">
      <c r="B298" s="1266"/>
      <c r="C298" s="1850"/>
      <c r="D298" s="1267"/>
      <c r="E298" s="1918"/>
      <c r="F298" s="1498"/>
      <c r="G298" s="1268"/>
      <c r="H298" s="1268"/>
      <c r="I298" s="1268"/>
      <c r="J298" s="1268"/>
      <c r="K298" s="1268"/>
      <c r="L298" s="1268"/>
      <c r="M298" s="1490"/>
      <c r="N298" s="1919"/>
      <c r="O298" s="1919"/>
      <c r="P298" s="1919"/>
      <c r="Q298" s="1919"/>
      <c r="R298" s="1919"/>
      <c r="S298" s="1919"/>
      <c r="T298" s="1919"/>
      <c r="U298" s="1269"/>
    </row>
    <row r="299" spans="2:25" ht="12.75" customHeight="1">
      <c r="B299" s="657"/>
      <c r="C299" s="709"/>
      <c r="D299" s="710"/>
      <c r="E299" s="711"/>
      <c r="F299" s="712"/>
      <c r="G299" s="657"/>
      <c r="H299" s="657"/>
      <c r="I299" s="657"/>
      <c r="J299" s="657"/>
      <c r="K299" s="657"/>
      <c r="L299" s="657"/>
      <c r="M299" s="661"/>
      <c r="N299" s="662"/>
      <c r="O299" s="662"/>
      <c r="P299" s="662"/>
      <c r="Q299" s="662"/>
      <c r="R299" s="662"/>
      <c r="S299" s="662"/>
      <c r="T299" s="662"/>
      <c r="U299" s="657"/>
      <c r="W299" s="87"/>
      <c r="X299" s="87"/>
      <c r="Y299" s="61"/>
    </row>
    <row r="300" spans="2:25" ht="12.75" customHeight="1">
      <c r="B300" s="3796">
        <v>20</v>
      </c>
      <c r="C300" s="3796"/>
      <c r="D300" s="3796"/>
      <c r="E300" s="3796"/>
      <c r="F300" s="3796"/>
      <c r="G300" s="3796"/>
      <c r="H300" s="3796"/>
      <c r="I300" s="3796"/>
      <c r="J300" s="3796"/>
      <c r="K300" s="3796"/>
      <c r="L300" s="3796"/>
      <c r="M300" s="3796"/>
      <c r="N300" s="3796"/>
      <c r="O300" s="3796"/>
      <c r="P300" s="3796"/>
      <c r="Q300" s="3796"/>
      <c r="R300" s="3796"/>
      <c r="S300" s="3796"/>
      <c r="T300" s="3796"/>
      <c r="U300" s="3796"/>
      <c r="W300" s="87"/>
      <c r="X300" s="87"/>
      <c r="Y300" s="61"/>
    </row>
    <row r="301" spans="2:25" ht="12.75" customHeight="1" thickBot="1">
      <c r="B301" s="23"/>
      <c r="C301" s="68"/>
      <c r="D301" s="85"/>
      <c r="E301" s="25"/>
      <c r="F301" s="26"/>
      <c r="G301" s="23"/>
      <c r="H301" s="23"/>
      <c r="I301" s="23"/>
      <c r="J301" s="23"/>
      <c r="K301" s="23"/>
      <c r="L301" s="23"/>
      <c r="M301" s="493"/>
      <c r="N301" s="499"/>
      <c r="O301" s="499"/>
      <c r="P301" s="499"/>
      <c r="Q301" s="499"/>
      <c r="R301" s="499"/>
      <c r="S301" s="499"/>
      <c r="T301" s="499"/>
      <c r="U301" s="23"/>
      <c r="W301" s="87"/>
      <c r="X301" s="87"/>
      <c r="Y301" s="61"/>
    </row>
    <row r="302" spans="2:25" ht="11.25" customHeight="1">
      <c r="B302" s="707"/>
      <c r="C302" s="1302"/>
      <c r="D302" s="1352"/>
      <c r="E302" s="1353"/>
      <c r="F302" s="1354"/>
      <c r="G302" s="1229"/>
      <c r="H302" s="1229"/>
      <c r="I302" s="1229"/>
      <c r="J302" s="1229"/>
      <c r="K302" s="1229"/>
      <c r="L302" s="1229"/>
      <c r="M302" s="1230"/>
      <c r="N302" s="1355"/>
      <c r="O302" s="1355"/>
      <c r="P302" s="1355"/>
      <c r="Q302" s="1355"/>
      <c r="R302" s="1355"/>
      <c r="S302" s="1355"/>
      <c r="T302" s="1355"/>
      <c r="U302" s="708"/>
      <c r="W302" s="87"/>
      <c r="X302" s="87"/>
      <c r="Y302" s="61"/>
    </row>
    <row r="303" spans="2:25" ht="22.9" customHeight="1">
      <c r="B303" s="633"/>
      <c r="C303" s="68"/>
      <c r="D303" s="85"/>
      <c r="E303" s="25"/>
      <c r="F303" s="26"/>
      <c r="G303" s="23"/>
      <c r="H303" s="23"/>
      <c r="I303" s="23"/>
      <c r="J303" s="23"/>
      <c r="K303" s="23"/>
      <c r="L303" s="23"/>
      <c r="M303" s="493"/>
      <c r="N303" s="499"/>
      <c r="O303" s="499"/>
      <c r="P303" s="499"/>
      <c r="Q303" s="499"/>
      <c r="R303" s="499"/>
      <c r="S303" s="499"/>
      <c r="T303" s="499"/>
      <c r="U303" s="1171"/>
      <c r="W303" s="87"/>
      <c r="X303" s="87"/>
      <c r="Y303" s="61"/>
    </row>
    <row r="304" spans="2:25" ht="11.25" customHeight="1">
      <c r="B304" s="633"/>
      <c r="C304" s="68"/>
      <c r="D304" s="85"/>
      <c r="E304" s="25"/>
      <c r="F304" s="26"/>
      <c r="G304" s="23"/>
      <c r="H304" s="23"/>
      <c r="I304" s="23"/>
      <c r="J304" s="23"/>
      <c r="K304" s="23"/>
      <c r="L304" s="23"/>
      <c r="M304" s="493"/>
      <c r="N304" s="499"/>
      <c r="O304" s="499"/>
      <c r="P304" s="499"/>
      <c r="Q304" s="499"/>
      <c r="R304" s="499"/>
      <c r="S304" s="499"/>
      <c r="T304" s="499"/>
      <c r="U304" s="1171"/>
      <c r="W304" s="87"/>
      <c r="X304" s="87"/>
      <c r="Y304" s="61"/>
    </row>
    <row r="305" spans="2:25" ht="11.25" customHeight="1">
      <c r="B305" s="633"/>
      <c r="C305" s="68"/>
      <c r="D305" s="85"/>
      <c r="E305" s="25"/>
      <c r="F305" s="1233" t="s">
        <v>526</v>
      </c>
      <c r="G305" s="23"/>
      <c r="H305" s="23"/>
      <c r="I305" s="23"/>
      <c r="J305" s="23"/>
      <c r="K305" s="23"/>
      <c r="L305" s="23"/>
      <c r="M305" s="493"/>
      <c r="N305" s="499"/>
      <c r="O305" s="499"/>
      <c r="P305" s="499"/>
      <c r="Q305" s="499"/>
      <c r="R305" s="499"/>
      <c r="S305" s="499"/>
      <c r="T305" s="499"/>
      <c r="U305" s="1171"/>
      <c r="W305" s="87"/>
      <c r="X305" s="87"/>
      <c r="Y305" s="61"/>
    </row>
    <row r="306" spans="2:25" ht="11.25" customHeight="1">
      <c r="B306" s="633"/>
      <c r="C306" s="68"/>
      <c r="D306" s="85"/>
      <c r="E306" s="25"/>
      <c r="F306" s="11" t="s">
        <v>3511</v>
      </c>
      <c r="G306" s="23"/>
      <c r="H306" s="23"/>
      <c r="I306" s="23"/>
      <c r="J306" s="23"/>
      <c r="K306" s="23"/>
      <c r="L306" s="23"/>
      <c r="M306" s="493"/>
      <c r="N306" s="499"/>
      <c r="O306" s="499"/>
      <c r="P306" s="499"/>
      <c r="Q306" s="499"/>
      <c r="R306" s="499"/>
      <c r="S306" s="499"/>
      <c r="T306" s="499"/>
      <c r="U306" s="1171"/>
      <c r="W306" s="87"/>
      <c r="X306" s="87"/>
      <c r="Y306" s="61"/>
    </row>
    <row r="307" spans="2:25" ht="11.25" customHeight="1">
      <c r="B307" s="633"/>
      <c r="C307" s="68"/>
      <c r="D307" s="85"/>
      <c r="E307" s="25"/>
      <c r="F307" s="26"/>
      <c r="G307" s="23"/>
      <c r="H307" s="23"/>
      <c r="I307" s="23"/>
      <c r="J307" s="23"/>
      <c r="K307" s="23"/>
      <c r="L307" s="23"/>
      <c r="M307" s="493"/>
      <c r="N307" s="3895"/>
      <c r="O307" s="3895"/>
      <c r="P307" s="3895"/>
      <c r="Q307" s="3895"/>
      <c r="R307" s="3895"/>
      <c r="S307" s="3895"/>
      <c r="T307" s="3895"/>
      <c r="U307" s="1171"/>
      <c r="W307" s="87"/>
      <c r="X307" s="87"/>
      <c r="Y307" s="61"/>
    </row>
    <row r="308" spans="2:25" ht="9.75" customHeight="1">
      <c r="B308" s="633"/>
      <c r="C308" s="68"/>
      <c r="D308" s="23"/>
      <c r="E308" s="23"/>
      <c r="F308" s="23"/>
      <c r="G308" s="23"/>
      <c r="H308" s="23"/>
      <c r="I308" s="23"/>
      <c r="J308" s="23"/>
      <c r="K308" s="23"/>
      <c r="L308" s="23"/>
      <c r="M308" s="494"/>
      <c r="N308" s="3895" t="s">
        <v>290</v>
      </c>
      <c r="O308" s="3895"/>
      <c r="P308" s="3895"/>
      <c r="Q308" s="3895"/>
      <c r="R308" s="3895"/>
      <c r="S308" s="3895"/>
      <c r="T308" s="3895"/>
      <c r="U308" s="1171"/>
      <c r="W308" s="87"/>
      <c r="X308" s="87"/>
      <c r="Y308" s="61"/>
    </row>
    <row r="309" spans="2:25" ht="9.75" customHeight="1">
      <c r="B309" s="633"/>
      <c r="C309" s="32"/>
      <c r="D309" s="494"/>
      <c r="E309" s="22"/>
      <c r="F309" s="23"/>
      <c r="G309" s="23"/>
      <c r="H309" s="23"/>
      <c r="I309" s="23"/>
      <c r="J309" s="23"/>
      <c r="K309" s="23"/>
      <c r="L309" s="23"/>
      <c r="M309" s="26"/>
      <c r="N309" s="3924" t="s">
        <v>84</v>
      </c>
      <c r="O309" s="3924"/>
      <c r="P309" s="3924"/>
      <c r="Q309" s="3924"/>
      <c r="R309" s="3924"/>
      <c r="S309" s="3924"/>
      <c r="T309" s="3924"/>
      <c r="U309" s="1171"/>
    </row>
    <row r="310" spans="2:25" ht="11.25" customHeight="1">
      <c r="B310" s="633"/>
      <c r="C310" s="32"/>
      <c r="D310" s="494" t="s">
        <v>73</v>
      </c>
      <c r="E310" s="22" t="s">
        <v>318</v>
      </c>
      <c r="F310" s="23"/>
      <c r="G310" s="23"/>
      <c r="H310" s="23"/>
      <c r="I310" s="23"/>
      <c r="J310" s="23"/>
      <c r="K310" s="23"/>
      <c r="L310" s="23"/>
      <c r="M310" s="26"/>
      <c r="N310" s="3924"/>
      <c r="O310" s="3924"/>
      <c r="P310" s="3924"/>
      <c r="Q310" s="3924"/>
      <c r="R310" s="3924"/>
      <c r="S310" s="3924"/>
      <c r="T310" s="3924"/>
      <c r="U310" s="1171"/>
    </row>
    <row r="311" spans="2:25" ht="11.25" customHeight="1">
      <c r="B311" s="633"/>
      <c r="C311" s="32"/>
      <c r="D311" s="85"/>
      <c r="E311" s="25" t="s">
        <v>319</v>
      </c>
      <c r="F311" s="23"/>
      <c r="G311" s="23"/>
      <c r="H311" s="23"/>
      <c r="I311" s="23"/>
      <c r="J311" s="23"/>
      <c r="K311" s="23"/>
      <c r="L311" s="23"/>
      <c r="M311" s="26"/>
      <c r="N311" s="908"/>
      <c r="O311" s="908"/>
      <c r="P311" s="908"/>
      <c r="Q311" s="908"/>
      <c r="R311" s="908"/>
      <c r="S311" s="908"/>
      <c r="T311" s="1924" t="s">
        <v>908</v>
      </c>
      <c r="U311" s="1171"/>
    </row>
    <row r="312" spans="2:25" ht="2.25" customHeight="1">
      <c r="B312" s="633"/>
      <c r="C312" s="32"/>
      <c r="D312" s="24"/>
      <c r="E312" s="7"/>
      <c r="G312" s="7"/>
      <c r="M312" s="493"/>
      <c r="N312" s="1265"/>
      <c r="O312" s="1265"/>
      <c r="P312" s="1265"/>
      <c r="Q312" s="1265"/>
      <c r="R312" s="1265"/>
      <c r="S312" s="1265"/>
      <c r="T312" s="1265"/>
      <c r="U312" s="1171"/>
    </row>
    <row r="313" spans="2:25" ht="11.25" customHeight="1">
      <c r="B313" s="633"/>
      <c r="C313" s="32"/>
      <c r="D313" s="72"/>
      <c r="E313" s="68" t="s">
        <v>3365</v>
      </c>
      <c r="F313" s="22"/>
      <c r="G313" s="23"/>
      <c r="H313" s="23"/>
      <c r="I313" s="23"/>
      <c r="J313" s="23"/>
      <c r="K313" s="23"/>
      <c r="L313" s="23"/>
      <c r="M313" s="3860">
        <v>27</v>
      </c>
      <c r="N313" s="3831"/>
      <c r="O313" s="3832"/>
      <c r="P313" s="3832"/>
      <c r="Q313" s="3832"/>
      <c r="R313" s="3832"/>
      <c r="S313" s="3832"/>
      <c r="T313" s="3833"/>
      <c r="U313" s="1172"/>
    </row>
    <row r="314" spans="2:25" ht="11.25" customHeight="1">
      <c r="B314" s="633"/>
      <c r="C314" s="32"/>
      <c r="D314" s="24"/>
      <c r="E314" s="27" t="s">
        <v>3366</v>
      </c>
      <c r="F314" s="25"/>
      <c r="G314" s="23"/>
      <c r="H314" s="23"/>
      <c r="I314" s="23"/>
      <c r="J314" s="23"/>
      <c r="K314" s="23"/>
      <c r="L314" s="23"/>
      <c r="M314" s="3860"/>
      <c r="N314" s="3834"/>
      <c r="O314" s="3835"/>
      <c r="P314" s="3835"/>
      <c r="Q314" s="3835"/>
      <c r="R314" s="3835"/>
      <c r="S314" s="3835"/>
      <c r="T314" s="3836"/>
      <c r="U314" s="1172"/>
    </row>
    <row r="315" spans="2:25" ht="12" customHeight="1">
      <c r="B315" s="633"/>
      <c r="C315" s="32"/>
      <c r="D315" s="24"/>
      <c r="E315" s="7"/>
      <c r="G315" s="7"/>
      <c r="M315" s="493"/>
      <c r="N315" s="1265"/>
      <c r="O315" s="1265"/>
      <c r="P315" s="1265"/>
      <c r="Q315" s="1265"/>
      <c r="R315" s="1265"/>
      <c r="S315" s="1265"/>
      <c r="T315" s="1265"/>
      <c r="U315" s="1171"/>
    </row>
    <row r="316" spans="2:25" ht="12" customHeight="1">
      <c r="B316" s="633"/>
      <c r="C316" s="32"/>
      <c r="D316" s="24"/>
      <c r="E316" s="7"/>
      <c r="G316" s="7"/>
      <c r="M316" s="493"/>
      <c r="N316" s="1265"/>
      <c r="O316" s="1265"/>
      <c r="P316" s="1265"/>
      <c r="Q316" s="1265"/>
      <c r="R316" s="1265"/>
      <c r="S316" s="1265"/>
      <c r="T316" s="1265"/>
      <c r="U316" s="1171"/>
    </row>
    <row r="317" spans="2:25" ht="12" customHeight="1">
      <c r="B317" s="633"/>
      <c r="C317" s="32"/>
      <c r="D317" s="24"/>
      <c r="E317" s="7"/>
      <c r="G317" s="7"/>
      <c r="M317" s="493"/>
      <c r="N317" s="1265"/>
      <c r="O317" s="1265"/>
      <c r="P317" s="1265"/>
      <c r="Q317" s="1265"/>
      <c r="R317" s="1265"/>
      <c r="S317" s="1265"/>
      <c r="T317" s="1265"/>
      <c r="U317" s="1171"/>
    </row>
    <row r="318" spans="2:25" ht="12" customHeight="1">
      <c r="B318" s="633"/>
      <c r="C318" s="32"/>
      <c r="D318" s="24"/>
      <c r="E318" s="7"/>
      <c r="G318" s="7"/>
      <c r="M318" s="493"/>
      <c r="N318" s="1265"/>
      <c r="O318" s="1265"/>
      <c r="P318" s="1265"/>
      <c r="Q318" s="1265"/>
      <c r="R318" s="1265"/>
      <c r="S318" s="1265"/>
      <c r="T318" s="1265"/>
      <c r="U318" s="1171"/>
    </row>
    <row r="319" spans="2:25" ht="12" customHeight="1">
      <c r="B319" s="633"/>
      <c r="C319" s="32"/>
      <c r="D319" s="24"/>
      <c r="E319" s="7"/>
      <c r="G319" s="7"/>
      <c r="M319" s="493"/>
      <c r="N319" s="1265"/>
      <c r="O319" s="1265"/>
      <c r="P319" s="1265"/>
      <c r="Q319" s="1265"/>
      <c r="R319" s="1265"/>
      <c r="S319" s="1265"/>
      <c r="T319" s="1265"/>
      <c r="U319" s="1171"/>
    </row>
    <row r="320" spans="2:25" ht="12" customHeight="1">
      <c r="B320" s="633"/>
      <c r="C320" s="32"/>
      <c r="D320" s="24"/>
      <c r="E320" s="7"/>
      <c r="G320" s="7"/>
      <c r="M320" s="493"/>
      <c r="N320" s="1265"/>
      <c r="O320" s="1265"/>
      <c r="P320" s="1265"/>
      <c r="Q320" s="1265"/>
      <c r="R320" s="1265"/>
      <c r="S320" s="1265"/>
      <c r="T320" s="1265"/>
      <c r="U320" s="1171"/>
    </row>
    <row r="321" spans="2:24" ht="7.5" customHeight="1">
      <c r="B321" s="633"/>
      <c r="C321" s="32"/>
      <c r="D321" s="24"/>
      <c r="E321" s="7"/>
      <c r="G321" s="7"/>
      <c r="M321" s="493"/>
      <c r="N321" s="1265"/>
      <c r="O321" s="1265"/>
      <c r="P321" s="1265"/>
      <c r="Q321" s="1265"/>
      <c r="R321" s="1265"/>
      <c r="S321" s="1265"/>
      <c r="T321" s="1265"/>
      <c r="U321" s="1171"/>
    </row>
    <row r="322" spans="2:24" ht="9.75" customHeight="1">
      <c r="B322" s="633"/>
      <c r="C322" s="32"/>
      <c r="D322" s="24"/>
      <c r="E322" s="7"/>
      <c r="G322" s="7"/>
      <c r="M322" s="493"/>
      <c r="N322" s="1265"/>
      <c r="O322" s="1265"/>
      <c r="P322" s="1265"/>
      <c r="Q322" s="1265"/>
      <c r="R322" s="1265"/>
      <c r="S322" s="1265"/>
      <c r="T322" s="1306" t="s">
        <v>262</v>
      </c>
      <c r="U322" s="1171"/>
    </row>
    <row r="323" spans="2:24" ht="11.25" customHeight="1">
      <c r="B323" s="633"/>
      <c r="C323" s="32"/>
      <c r="D323" s="24"/>
      <c r="E323" s="68" t="s">
        <v>3367</v>
      </c>
      <c r="F323" s="22"/>
      <c r="G323" s="23"/>
      <c r="H323" s="23"/>
      <c r="I323" s="23"/>
      <c r="J323" s="23"/>
      <c r="K323" s="23"/>
      <c r="L323" s="23"/>
      <c r="M323" s="3792">
        <v>44</v>
      </c>
      <c r="N323" s="3831"/>
      <c r="O323" s="3832"/>
      <c r="P323" s="3832"/>
      <c r="Q323" s="3832"/>
      <c r="R323" s="3832"/>
      <c r="S323" s="3832"/>
      <c r="T323" s="3833"/>
      <c r="U323" s="1171"/>
    </row>
    <row r="324" spans="2:24" ht="11.25" customHeight="1">
      <c r="B324" s="633"/>
      <c r="C324" s="32"/>
      <c r="D324" s="24"/>
      <c r="E324" s="27" t="s">
        <v>320</v>
      </c>
      <c r="F324" s="25"/>
      <c r="G324" s="23"/>
      <c r="H324" s="23"/>
      <c r="I324" s="23"/>
      <c r="J324" s="23"/>
      <c r="K324" s="23"/>
      <c r="L324" s="23"/>
      <c r="M324" s="3792"/>
      <c r="N324" s="3834"/>
      <c r="O324" s="3835"/>
      <c r="P324" s="3835"/>
      <c r="Q324" s="3835"/>
      <c r="R324" s="3835"/>
      <c r="S324" s="3835"/>
      <c r="T324" s="3836"/>
      <c r="U324" s="1171"/>
    </row>
    <row r="325" spans="2:24" ht="9.75" customHeight="1">
      <c r="B325" s="633"/>
      <c r="C325" s="32"/>
      <c r="D325" s="24"/>
      <c r="E325" s="27"/>
      <c r="F325" s="25"/>
      <c r="G325" s="23"/>
      <c r="H325" s="23"/>
      <c r="I325" s="23"/>
      <c r="J325" s="23"/>
      <c r="K325" s="23"/>
      <c r="L325" s="23"/>
      <c r="M325" s="493"/>
      <c r="N325" s="1923"/>
      <c r="O325" s="1923"/>
      <c r="P325" s="1923"/>
      <c r="Q325" s="1923"/>
      <c r="R325" s="1923"/>
      <c r="S325" s="1923"/>
      <c r="T325" s="1923"/>
      <c r="U325" s="1171"/>
    </row>
    <row r="326" spans="2:24" ht="11.25" customHeight="1">
      <c r="B326" s="633"/>
      <c r="C326" s="32"/>
      <c r="D326" s="494" t="s">
        <v>74</v>
      </c>
      <c r="E326" s="22" t="s">
        <v>321</v>
      </c>
      <c r="F326" s="23"/>
      <c r="G326" s="22"/>
      <c r="H326" s="23"/>
      <c r="I326" s="23"/>
      <c r="J326" s="23"/>
      <c r="K326" s="23"/>
      <c r="L326" s="23"/>
      <c r="M326" s="3792">
        <v>45</v>
      </c>
      <c r="N326" s="3831"/>
      <c r="O326" s="3832"/>
      <c r="P326" s="3832"/>
      <c r="Q326" s="3832"/>
      <c r="R326" s="3832"/>
      <c r="S326" s="3832"/>
      <c r="T326" s="3833"/>
      <c r="U326" s="1171"/>
    </row>
    <row r="327" spans="2:24" ht="11.25" customHeight="1">
      <c r="B327" s="633"/>
      <c r="C327" s="32"/>
      <c r="D327" s="85"/>
      <c r="E327" s="26" t="s">
        <v>322</v>
      </c>
      <c r="F327" s="23"/>
      <c r="G327" s="23"/>
      <c r="H327" s="23"/>
      <c r="I327" s="23"/>
      <c r="J327" s="23"/>
      <c r="K327" s="23"/>
      <c r="L327" s="23"/>
      <c r="M327" s="3792"/>
      <c r="N327" s="3834"/>
      <c r="O327" s="3835"/>
      <c r="P327" s="3835"/>
      <c r="Q327" s="3835"/>
      <c r="R327" s="3835"/>
      <c r="S327" s="3835"/>
      <c r="T327" s="3836"/>
      <c r="U327" s="1171"/>
    </row>
    <row r="328" spans="2:24" ht="11.25" customHeight="1">
      <c r="B328" s="633"/>
      <c r="C328" s="32"/>
      <c r="D328" s="85"/>
      <c r="E328" s="25" t="s">
        <v>323</v>
      </c>
      <c r="F328" s="23"/>
      <c r="G328" s="23"/>
      <c r="H328" s="23"/>
      <c r="I328" s="23"/>
      <c r="J328" s="23"/>
      <c r="K328" s="23"/>
      <c r="L328" s="23"/>
      <c r="M328" s="493"/>
      <c r="N328" s="1265"/>
      <c r="O328" s="1265"/>
      <c r="P328" s="1265"/>
      <c r="Q328" s="1265"/>
      <c r="R328" s="1265"/>
      <c r="S328" s="1265"/>
      <c r="T328" s="1265"/>
      <c r="U328" s="1171"/>
    </row>
    <row r="329" spans="2:24" ht="11.25" customHeight="1">
      <c r="B329" s="633"/>
      <c r="C329" s="32"/>
      <c r="D329" s="85"/>
      <c r="E329" s="25" t="s">
        <v>324</v>
      </c>
      <c r="F329" s="23"/>
      <c r="G329" s="23"/>
      <c r="H329" s="23"/>
      <c r="I329" s="23"/>
      <c r="J329" s="23"/>
      <c r="K329" s="23"/>
      <c r="L329" s="23"/>
      <c r="M329" s="493"/>
      <c r="N329" s="1265"/>
      <c r="O329" s="1265"/>
      <c r="P329" s="1265"/>
      <c r="Q329" s="1265"/>
      <c r="R329" s="1265"/>
      <c r="S329" s="1265"/>
      <c r="T329" s="1265"/>
      <c r="U329" s="1171"/>
    </row>
    <row r="330" spans="2:24" ht="9.75" customHeight="1">
      <c r="B330" s="633"/>
      <c r="C330" s="32"/>
      <c r="D330" s="85"/>
      <c r="E330" s="25"/>
      <c r="F330" s="23"/>
      <c r="G330" s="23"/>
      <c r="H330" s="23"/>
      <c r="I330" s="23"/>
      <c r="J330" s="23"/>
      <c r="K330" s="23"/>
      <c r="L330" s="23"/>
      <c r="M330" s="493"/>
      <c r="N330" s="1265"/>
      <c r="O330" s="1265"/>
      <c r="P330" s="1265"/>
      <c r="Q330" s="1265"/>
      <c r="R330" s="1265"/>
      <c r="S330" s="1265"/>
      <c r="T330" s="1265"/>
      <c r="U330" s="1171"/>
    </row>
    <row r="331" spans="2:24" ht="11.25" customHeight="1">
      <c r="B331" s="633"/>
      <c r="C331" s="32"/>
      <c r="D331" s="494" t="s">
        <v>75</v>
      </c>
      <c r="E331" s="22" t="s">
        <v>325</v>
      </c>
      <c r="F331" s="23"/>
      <c r="G331" s="22"/>
      <c r="H331" s="23"/>
      <c r="I331" s="23"/>
      <c r="J331" s="23"/>
      <c r="K331" s="23"/>
      <c r="L331" s="23"/>
      <c r="M331" s="3792">
        <v>46</v>
      </c>
      <c r="N331" s="3831"/>
      <c r="O331" s="3832"/>
      <c r="P331" s="3832"/>
      <c r="Q331" s="3832"/>
      <c r="R331" s="3832"/>
      <c r="S331" s="3832"/>
      <c r="T331" s="3833"/>
      <c r="U331" s="1171"/>
    </row>
    <row r="332" spans="2:24" ht="11.25" customHeight="1">
      <c r="B332" s="633"/>
      <c r="C332" s="32"/>
      <c r="D332" s="85"/>
      <c r="E332" s="25" t="s">
        <v>326</v>
      </c>
      <c r="F332" s="23"/>
      <c r="G332" s="23"/>
      <c r="H332" s="23"/>
      <c r="I332" s="23"/>
      <c r="J332" s="23"/>
      <c r="K332" s="23"/>
      <c r="L332" s="23"/>
      <c r="M332" s="3792"/>
      <c r="N332" s="3834"/>
      <c r="O332" s="3835"/>
      <c r="P332" s="3835"/>
      <c r="Q332" s="3835"/>
      <c r="R332" s="3835"/>
      <c r="S332" s="3835"/>
      <c r="T332" s="3836"/>
      <c r="U332" s="1171"/>
    </row>
    <row r="333" spans="2:24" ht="9.75" customHeight="1">
      <c r="B333" s="633"/>
      <c r="C333" s="32"/>
      <c r="D333" s="24"/>
      <c r="E333" s="23"/>
      <c r="F333" s="23"/>
      <c r="G333" s="23"/>
      <c r="H333" s="23"/>
      <c r="I333" s="23"/>
      <c r="J333" s="23"/>
      <c r="K333" s="23"/>
      <c r="L333" s="23"/>
      <c r="M333" s="494"/>
      <c r="N333" s="902"/>
      <c r="O333" s="1247"/>
      <c r="P333" s="905"/>
      <c r="Q333" s="905"/>
      <c r="R333" s="905"/>
      <c r="S333" s="905"/>
      <c r="T333" s="906"/>
      <c r="U333" s="1171"/>
    </row>
    <row r="334" spans="2:24" ht="11.25" customHeight="1">
      <c r="B334" s="633"/>
      <c r="C334" s="32"/>
      <c r="D334" s="494" t="s">
        <v>76</v>
      </c>
      <c r="E334" s="22" t="s">
        <v>327</v>
      </c>
      <c r="F334" s="23"/>
      <c r="G334" s="22"/>
      <c r="H334" s="23"/>
      <c r="I334" s="23"/>
      <c r="J334" s="23"/>
      <c r="K334" s="23"/>
      <c r="L334" s="23"/>
      <c r="M334" s="3792">
        <v>47</v>
      </c>
      <c r="N334" s="3831"/>
      <c r="O334" s="3832"/>
      <c r="P334" s="3832"/>
      <c r="Q334" s="3832"/>
      <c r="R334" s="3832"/>
      <c r="S334" s="3832"/>
      <c r="T334" s="3833"/>
      <c r="U334" s="1171"/>
    </row>
    <row r="335" spans="2:24" ht="11.25" customHeight="1">
      <c r="B335" s="633"/>
      <c r="C335" s="32"/>
      <c r="D335" s="85"/>
      <c r="E335" s="25" t="s">
        <v>328</v>
      </c>
      <c r="F335" s="23"/>
      <c r="G335" s="23"/>
      <c r="H335" s="23"/>
      <c r="I335" s="23"/>
      <c r="J335" s="23"/>
      <c r="K335" s="23"/>
      <c r="L335" s="23"/>
      <c r="M335" s="3792"/>
      <c r="N335" s="3834"/>
      <c r="O335" s="3835"/>
      <c r="P335" s="3835"/>
      <c r="Q335" s="3835"/>
      <c r="R335" s="3835"/>
      <c r="S335" s="3835"/>
      <c r="T335" s="3836"/>
      <c r="U335" s="1171"/>
      <c r="X335" s="1925"/>
    </row>
    <row r="336" spans="2:24" ht="9.75" customHeight="1">
      <c r="B336" s="633"/>
      <c r="C336" s="32"/>
      <c r="D336" s="24"/>
      <c r="E336" s="23"/>
      <c r="F336" s="23"/>
      <c r="G336" s="23"/>
      <c r="H336" s="23"/>
      <c r="I336" s="23"/>
      <c r="J336" s="23"/>
      <c r="K336" s="23"/>
      <c r="L336" s="23"/>
      <c r="M336" s="494"/>
      <c r="N336" s="902"/>
      <c r="O336" s="1247"/>
      <c r="P336" s="905"/>
      <c r="Q336" s="905"/>
      <c r="R336" s="905"/>
      <c r="S336" s="905"/>
      <c r="T336" s="906"/>
      <c r="U336" s="1171"/>
    </row>
    <row r="337" spans="2:21" ht="11.25" customHeight="1">
      <c r="B337" s="633"/>
      <c r="C337" s="32"/>
      <c r="D337" s="494" t="s">
        <v>77</v>
      </c>
      <c r="E337" s="22" t="s">
        <v>329</v>
      </c>
      <c r="F337" s="23"/>
      <c r="G337" s="22"/>
      <c r="H337" s="23"/>
      <c r="I337" s="23"/>
      <c r="J337" s="23"/>
      <c r="K337" s="23"/>
      <c r="L337" s="23"/>
      <c r="M337" s="3792">
        <v>48</v>
      </c>
      <c r="N337" s="3831"/>
      <c r="O337" s="3832"/>
      <c r="P337" s="3832"/>
      <c r="Q337" s="3832"/>
      <c r="R337" s="3832"/>
      <c r="S337" s="3832"/>
      <c r="T337" s="3833"/>
      <c r="U337" s="1171"/>
    </row>
    <row r="338" spans="2:21" ht="11.25" customHeight="1">
      <c r="B338" s="633"/>
      <c r="C338" s="32"/>
      <c r="D338" s="85"/>
      <c r="E338" s="25" t="s">
        <v>4302</v>
      </c>
      <c r="F338" s="23"/>
      <c r="G338" s="23"/>
      <c r="H338" s="23"/>
      <c r="I338" s="23"/>
      <c r="J338" s="23"/>
      <c r="K338" s="23"/>
      <c r="L338" s="23"/>
      <c r="M338" s="3792"/>
      <c r="N338" s="3834"/>
      <c r="O338" s="3835"/>
      <c r="P338" s="3835"/>
      <c r="Q338" s="3835"/>
      <c r="R338" s="3835"/>
      <c r="S338" s="3835"/>
      <c r="T338" s="3836"/>
      <c r="U338" s="1171"/>
    </row>
    <row r="339" spans="2:21" ht="9.75" customHeight="1">
      <c r="B339" s="633"/>
      <c r="C339" s="32"/>
      <c r="D339" s="24"/>
      <c r="E339" s="23"/>
      <c r="F339" s="23"/>
      <c r="G339" s="23"/>
      <c r="H339" s="23"/>
      <c r="I339" s="23"/>
      <c r="J339" s="23"/>
      <c r="K339" s="23"/>
      <c r="L339" s="23"/>
      <c r="M339" s="494"/>
      <c r="N339" s="902"/>
      <c r="O339" s="1247"/>
      <c r="P339" s="905"/>
      <c r="Q339" s="905"/>
      <c r="R339" s="905"/>
      <c r="S339" s="905"/>
      <c r="T339" s="906"/>
      <c r="U339" s="1171"/>
    </row>
    <row r="340" spans="2:21" ht="11.25" customHeight="1">
      <c r="B340" s="633"/>
      <c r="C340" s="32"/>
      <c r="D340" s="494" t="s">
        <v>330</v>
      </c>
      <c r="E340" s="22" t="s">
        <v>3368</v>
      </c>
      <c r="F340" s="23"/>
      <c r="G340" s="22"/>
      <c r="H340" s="23"/>
      <c r="I340" s="23"/>
      <c r="J340" s="23"/>
      <c r="K340" s="23"/>
      <c r="L340" s="23"/>
      <c r="M340" s="3792">
        <v>49</v>
      </c>
      <c r="N340" s="3831"/>
      <c r="O340" s="3832"/>
      <c r="P340" s="3832"/>
      <c r="Q340" s="3832"/>
      <c r="R340" s="3832"/>
      <c r="S340" s="3832"/>
      <c r="T340" s="3833"/>
      <c r="U340" s="1171"/>
    </row>
    <row r="341" spans="2:21" ht="11.25" customHeight="1">
      <c r="B341" s="633"/>
      <c r="C341" s="32"/>
      <c r="D341" s="85"/>
      <c r="E341" s="25" t="s">
        <v>4259</v>
      </c>
      <c r="F341" s="23"/>
      <c r="G341" s="23"/>
      <c r="H341" s="23"/>
      <c r="I341" s="23"/>
      <c r="J341" s="23"/>
      <c r="K341" s="23"/>
      <c r="L341" s="23"/>
      <c r="M341" s="3792"/>
      <c r="N341" s="3834"/>
      <c r="O341" s="3835"/>
      <c r="P341" s="3835"/>
      <c r="Q341" s="3835"/>
      <c r="R341" s="3835"/>
      <c r="S341" s="3835"/>
      <c r="T341" s="3836"/>
      <c r="U341" s="1171"/>
    </row>
    <row r="342" spans="2:21" ht="9.75" customHeight="1">
      <c r="B342" s="633"/>
      <c r="C342" s="32"/>
      <c r="D342" s="85"/>
      <c r="E342" s="25"/>
      <c r="F342" s="23"/>
      <c r="G342" s="23"/>
      <c r="H342" s="23"/>
      <c r="I342" s="23"/>
      <c r="J342" s="23"/>
      <c r="K342" s="23"/>
      <c r="L342" s="23"/>
      <c r="M342" s="493"/>
      <c r="N342" s="1265"/>
      <c r="O342" s="1265"/>
      <c r="P342" s="1265"/>
      <c r="Q342" s="1265"/>
      <c r="R342" s="1265"/>
      <c r="S342" s="1265"/>
      <c r="T342" s="1265"/>
      <c r="U342" s="1171"/>
    </row>
    <row r="343" spans="2:21" ht="9.75" customHeight="1">
      <c r="B343" s="1430"/>
      <c r="C343" s="32"/>
      <c r="D343" s="85"/>
      <c r="E343" s="25"/>
      <c r="F343" s="23"/>
      <c r="G343" s="23"/>
      <c r="H343" s="23"/>
      <c r="I343" s="23"/>
      <c r="J343" s="23"/>
      <c r="K343" s="23"/>
      <c r="L343" s="23"/>
      <c r="M343" s="493"/>
      <c r="N343" s="1265"/>
      <c r="O343" s="1265"/>
      <c r="P343" s="1265"/>
      <c r="Q343" s="1265"/>
      <c r="R343" s="1265"/>
      <c r="S343" s="1265"/>
      <c r="T343" s="1924" t="s">
        <v>908</v>
      </c>
      <c r="U343" s="1790"/>
    </row>
    <row r="344" spans="2:21" ht="11.25" customHeight="1">
      <c r="B344" s="633"/>
      <c r="C344" s="32"/>
      <c r="D344" s="494" t="s">
        <v>331</v>
      </c>
      <c r="E344" s="22" t="s">
        <v>332</v>
      </c>
      <c r="F344" s="23"/>
      <c r="G344" s="22"/>
      <c r="H344" s="23"/>
      <c r="I344" s="23"/>
      <c r="J344" s="23"/>
      <c r="K344" s="23"/>
      <c r="L344" s="23"/>
      <c r="M344" s="3860">
        <v>28</v>
      </c>
      <c r="N344" s="3831"/>
      <c r="O344" s="3832"/>
      <c r="P344" s="3832"/>
      <c r="Q344" s="3832"/>
      <c r="R344" s="3832"/>
      <c r="S344" s="3832"/>
      <c r="T344" s="3833"/>
      <c r="U344" s="1171"/>
    </row>
    <row r="345" spans="2:21" ht="11.25" customHeight="1">
      <c r="B345" s="633"/>
      <c r="C345" s="32"/>
      <c r="D345" s="85"/>
      <c r="E345" s="26" t="s">
        <v>3369</v>
      </c>
      <c r="F345" s="23"/>
      <c r="G345" s="23"/>
      <c r="H345" s="23"/>
      <c r="I345" s="23"/>
      <c r="J345" s="23"/>
      <c r="K345" s="23"/>
      <c r="L345" s="23"/>
      <c r="M345" s="3860"/>
      <c r="N345" s="3834"/>
      <c r="O345" s="3835"/>
      <c r="P345" s="3835"/>
      <c r="Q345" s="3835"/>
      <c r="R345" s="3835"/>
      <c r="S345" s="3835"/>
      <c r="T345" s="3836"/>
      <c r="U345" s="1171"/>
    </row>
    <row r="346" spans="2:21" ht="11.25" customHeight="1">
      <c r="B346" s="633"/>
      <c r="C346" s="32"/>
      <c r="D346" s="85"/>
      <c r="E346" s="25" t="s">
        <v>3370</v>
      </c>
      <c r="F346" s="23"/>
      <c r="G346" s="23"/>
      <c r="H346" s="23"/>
      <c r="I346" s="23"/>
      <c r="J346" s="23"/>
      <c r="K346" s="23"/>
      <c r="L346" s="23"/>
      <c r="M346" s="493"/>
      <c r="N346" s="1265"/>
      <c r="O346" s="1265"/>
      <c r="P346" s="1265"/>
      <c r="Q346" s="1265"/>
      <c r="R346" s="1265"/>
      <c r="S346" s="1265"/>
      <c r="T346" s="1265"/>
      <c r="U346" s="1171"/>
    </row>
    <row r="347" spans="2:21" ht="11.25" customHeight="1">
      <c r="B347" s="633"/>
      <c r="C347" s="32"/>
      <c r="D347" s="85"/>
      <c r="E347" s="25" t="s">
        <v>4130</v>
      </c>
      <c r="F347" s="23"/>
      <c r="G347" s="23"/>
      <c r="H347" s="23"/>
      <c r="I347" s="23"/>
      <c r="J347" s="23"/>
      <c r="K347" s="23"/>
      <c r="L347" s="23"/>
      <c r="M347" s="493"/>
      <c r="N347" s="1265"/>
      <c r="O347" s="1265"/>
      <c r="P347" s="1265"/>
      <c r="Q347" s="1265"/>
      <c r="R347" s="1265"/>
      <c r="S347" s="1265"/>
      <c r="T347" s="1265"/>
      <c r="U347" s="1171"/>
    </row>
    <row r="348" spans="2:21" ht="6" customHeight="1">
      <c r="B348" s="633"/>
      <c r="C348" s="32"/>
      <c r="D348" s="24"/>
      <c r="E348" s="1336"/>
      <c r="F348" s="1336"/>
      <c r="G348" s="1336"/>
      <c r="H348" s="1336"/>
      <c r="I348" s="1336"/>
      <c r="J348" s="1336"/>
      <c r="K348" s="1336"/>
      <c r="L348" s="23"/>
      <c r="M348" s="494"/>
      <c r="N348" s="902"/>
      <c r="O348" s="1247"/>
      <c r="P348" s="905"/>
      <c r="Q348" s="905"/>
      <c r="R348" s="905"/>
      <c r="S348" s="905"/>
      <c r="T348" s="906"/>
      <c r="U348" s="1171"/>
    </row>
    <row r="349" spans="2:21" ht="15" customHeight="1">
      <c r="B349" s="633"/>
      <c r="C349" s="32"/>
      <c r="D349" s="19"/>
      <c r="E349" s="3918"/>
      <c r="F349" s="3918"/>
      <c r="G349" s="3918"/>
      <c r="H349" s="3918"/>
      <c r="I349" s="3918"/>
      <c r="J349" s="3918"/>
      <c r="K349" s="3918"/>
      <c r="M349" s="12"/>
      <c r="N349" s="1346"/>
      <c r="O349" s="1346"/>
      <c r="P349" s="1346"/>
      <c r="Q349" s="1346"/>
      <c r="R349" s="1346"/>
      <c r="S349" s="1346"/>
      <c r="T349" s="1346"/>
      <c r="U349" s="1171"/>
    </row>
    <row r="350" spans="2:21" ht="9.75" customHeight="1">
      <c r="B350" s="1275"/>
      <c r="C350" s="1337"/>
      <c r="D350" s="1348"/>
      <c r="E350" s="1349"/>
      <c r="F350" s="1280"/>
      <c r="G350" s="1280"/>
      <c r="H350" s="1280"/>
      <c r="I350" s="1280"/>
      <c r="J350" s="1280"/>
      <c r="K350" s="1280"/>
      <c r="L350" s="1280"/>
      <c r="M350" s="1350"/>
      <c r="N350" s="1351"/>
      <c r="O350" s="1351"/>
      <c r="P350" s="1351"/>
      <c r="Q350" s="1351"/>
      <c r="R350" s="1351"/>
      <c r="S350" s="1351"/>
      <c r="T350" s="1351"/>
      <c r="U350" s="1283"/>
    </row>
    <row r="351" spans="2:21" ht="8.25" customHeight="1">
      <c r="B351" s="633"/>
      <c r="C351" s="32"/>
      <c r="D351" s="1347"/>
      <c r="E351" s="388"/>
      <c r="F351" s="388"/>
      <c r="G351" s="388"/>
      <c r="H351" s="388"/>
      <c r="I351" s="388"/>
      <c r="J351" s="388"/>
      <c r="M351" s="12"/>
      <c r="N351" s="389"/>
      <c r="O351" s="389"/>
      <c r="P351" s="389"/>
      <c r="Q351" s="389"/>
      <c r="R351" s="389"/>
      <c r="S351" s="389"/>
      <c r="T351" s="389"/>
      <c r="U351" s="1171"/>
    </row>
    <row r="352" spans="2:21" ht="9.75" customHeight="1">
      <c r="B352" s="1430"/>
      <c r="C352" s="32"/>
      <c r="D352" s="1347"/>
      <c r="E352" s="388"/>
      <c r="F352" s="388"/>
      <c r="G352" s="388"/>
      <c r="H352" s="388"/>
      <c r="I352" s="388"/>
      <c r="J352" s="388"/>
      <c r="M352" s="12"/>
      <c r="N352" s="389"/>
      <c r="O352" s="389"/>
      <c r="P352" s="389"/>
      <c r="Q352" s="389"/>
      <c r="R352" s="389"/>
      <c r="S352" s="389"/>
      <c r="T352" s="1306" t="s">
        <v>262</v>
      </c>
      <c r="U352" s="1790"/>
    </row>
    <row r="353" spans="2:27" ht="10.5" customHeight="1">
      <c r="B353" s="633"/>
      <c r="C353" s="70">
        <v>9.33</v>
      </c>
      <c r="D353" s="22" t="s">
        <v>334</v>
      </c>
      <c r="E353" s="22"/>
      <c r="F353" s="23"/>
      <c r="G353" s="22"/>
      <c r="H353" s="23"/>
      <c r="I353" s="23"/>
      <c r="J353" s="23"/>
      <c r="K353" s="23"/>
      <c r="L353" s="23"/>
      <c r="M353" s="3792">
        <v>52</v>
      </c>
      <c r="N353" s="3831"/>
      <c r="O353" s="3832"/>
      <c r="P353" s="3832"/>
      <c r="Q353" s="3832"/>
      <c r="R353" s="3832"/>
      <c r="S353" s="3832"/>
      <c r="T353" s="3833"/>
      <c r="U353" s="1171"/>
    </row>
    <row r="354" spans="2:27" ht="10.5" customHeight="1">
      <c r="B354" s="633"/>
      <c r="C354" s="32"/>
      <c r="D354" s="24" t="s">
        <v>335</v>
      </c>
      <c r="E354" s="23"/>
      <c r="F354" s="23"/>
      <c r="G354" s="23"/>
      <c r="H354" s="23"/>
      <c r="I354" s="23"/>
      <c r="J354" s="23"/>
      <c r="K354" s="23"/>
      <c r="L354" s="23"/>
      <c r="M354" s="3792"/>
      <c r="N354" s="3834"/>
      <c r="O354" s="3835"/>
      <c r="P354" s="3835"/>
      <c r="Q354" s="3835"/>
      <c r="R354" s="3835"/>
      <c r="S354" s="3835"/>
      <c r="T354" s="3836"/>
      <c r="U354" s="1171"/>
    </row>
    <row r="355" spans="2:27" ht="9.75" customHeight="1">
      <c r="B355" s="1356"/>
      <c r="C355" s="1357"/>
      <c r="D355" s="1358"/>
      <c r="E355" s="1359"/>
      <c r="F355" s="1359"/>
      <c r="G355" s="1359"/>
      <c r="H355" s="1359"/>
      <c r="I355" s="1359"/>
      <c r="J355" s="1359"/>
      <c r="K355" s="1359"/>
      <c r="L355" s="1359"/>
      <c r="M355" s="1360"/>
      <c r="N355" s="1361"/>
      <c r="O355" s="1362"/>
      <c r="P355" s="1363"/>
      <c r="Q355" s="1363"/>
      <c r="R355" s="1363"/>
      <c r="S355" s="1363"/>
      <c r="T355" s="1364"/>
      <c r="U355" s="1365"/>
    </row>
    <row r="356" spans="2:27" ht="9.75" customHeight="1">
      <c r="B356" s="633"/>
      <c r="C356" s="32"/>
      <c r="D356" s="85"/>
      <c r="E356" s="26"/>
      <c r="F356" s="23"/>
      <c r="G356" s="23"/>
      <c r="H356" s="23"/>
      <c r="I356" s="23"/>
      <c r="J356" s="23"/>
      <c r="K356" s="23"/>
      <c r="L356" s="23"/>
      <c r="M356" s="493"/>
      <c r="N356" s="499"/>
      <c r="O356" s="499"/>
      <c r="P356" s="499"/>
      <c r="Q356" s="499"/>
      <c r="R356" s="499"/>
      <c r="S356" s="499"/>
      <c r="T356" s="499"/>
      <c r="U356" s="1171"/>
    </row>
    <row r="357" spans="2:27" ht="10.5" customHeight="1">
      <c r="B357" s="633"/>
      <c r="C357" s="70">
        <v>9.34</v>
      </c>
      <c r="D357" s="22" t="s">
        <v>805</v>
      </c>
      <c r="E357" s="22"/>
      <c r="F357" s="399"/>
      <c r="G357" s="400"/>
      <c r="H357" s="399"/>
      <c r="I357" s="399"/>
      <c r="J357" s="23"/>
      <c r="K357" s="23"/>
      <c r="L357" s="23"/>
      <c r="M357" s="3792">
        <v>67</v>
      </c>
      <c r="N357" s="3831"/>
      <c r="O357" s="3832"/>
      <c r="P357" s="3832"/>
      <c r="Q357" s="3832"/>
      <c r="R357" s="3832"/>
      <c r="S357" s="3832"/>
      <c r="T357" s="3833"/>
      <c r="U357" s="1171"/>
    </row>
    <row r="358" spans="2:27" ht="10.5" customHeight="1">
      <c r="B358" s="633"/>
      <c r="C358" s="32"/>
      <c r="D358" s="24" t="s">
        <v>806</v>
      </c>
      <c r="E358" s="23"/>
      <c r="F358" s="399"/>
      <c r="G358" s="399"/>
      <c r="H358" s="399"/>
      <c r="I358" s="399"/>
      <c r="J358" s="23"/>
      <c r="K358" s="23"/>
      <c r="L358" s="23"/>
      <c r="M358" s="3792"/>
      <c r="N358" s="3834"/>
      <c r="O358" s="3835"/>
      <c r="P358" s="3835"/>
      <c r="Q358" s="3835"/>
      <c r="R358" s="3835"/>
      <c r="S358" s="3835"/>
      <c r="T358" s="3836"/>
      <c r="U358" s="1171"/>
    </row>
    <row r="359" spans="2:27" ht="9.75" customHeight="1">
      <c r="B359" s="1356"/>
      <c r="C359" s="1357"/>
      <c r="D359" s="1358"/>
      <c r="E359" s="1359"/>
      <c r="F359" s="1359"/>
      <c r="G359" s="1359"/>
      <c r="H359" s="1359"/>
      <c r="I359" s="1359"/>
      <c r="J359" s="1359"/>
      <c r="K359" s="1359"/>
      <c r="L359" s="1359"/>
      <c r="M359" s="1360"/>
      <c r="N359" s="1361"/>
      <c r="O359" s="1362"/>
      <c r="P359" s="1363"/>
      <c r="Q359" s="1363"/>
      <c r="R359" s="1363"/>
      <c r="S359" s="1363"/>
      <c r="T359" s="1364"/>
      <c r="U359" s="1365"/>
    </row>
    <row r="360" spans="2:27" ht="9.75" customHeight="1">
      <c r="B360" s="1309"/>
      <c r="C360" s="1310"/>
      <c r="D360" s="1311"/>
      <c r="E360" s="1187"/>
      <c r="F360" s="1312"/>
      <c r="G360" s="1188"/>
      <c r="H360" s="1188"/>
      <c r="I360" s="1188"/>
      <c r="J360" s="1188"/>
      <c r="K360" s="1188"/>
      <c r="L360" s="1188"/>
      <c r="M360" s="1313"/>
      <c r="N360" s="1314"/>
      <c r="O360" s="1314"/>
      <c r="P360" s="1314"/>
      <c r="Q360" s="1314"/>
      <c r="R360" s="1314"/>
      <c r="S360" s="1314"/>
      <c r="T360" s="1314"/>
      <c r="U360" s="1315"/>
      <c r="W360" s="87"/>
      <c r="X360" s="87"/>
      <c r="Y360" s="61"/>
    </row>
    <row r="361" spans="2:27" ht="10.5" customHeight="1">
      <c r="B361" s="633"/>
      <c r="C361" s="1316">
        <v>9.35</v>
      </c>
      <c r="D361" s="22" t="s">
        <v>4303</v>
      </c>
      <c r="E361" s="24"/>
      <c r="F361" s="23"/>
      <c r="G361" s="23"/>
      <c r="H361" s="23"/>
      <c r="I361" s="23"/>
      <c r="J361" s="23"/>
      <c r="K361" s="23"/>
      <c r="L361" s="23"/>
      <c r="M361" s="23"/>
      <c r="N361" s="399"/>
      <c r="O361" s="1317"/>
      <c r="P361" s="1318"/>
      <c r="Q361" s="1318"/>
      <c r="R361" s="1318"/>
      <c r="S361" s="1318"/>
      <c r="T361" s="1318"/>
      <c r="U361" s="1319"/>
      <c r="V361" s="499"/>
      <c r="W361" s="499"/>
      <c r="X361" s="499"/>
      <c r="Y361" s="499"/>
      <c r="Z361" s="499"/>
      <c r="AA361" s="499"/>
    </row>
    <row r="362" spans="2:27" ht="10.5" customHeight="1">
      <c r="B362" s="633"/>
      <c r="C362" s="32"/>
      <c r="D362" s="24" t="s">
        <v>4304</v>
      </c>
      <c r="E362" s="24"/>
      <c r="F362" s="23"/>
      <c r="G362" s="23"/>
      <c r="H362" s="23"/>
      <c r="I362" s="23"/>
      <c r="J362" s="23"/>
      <c r="K362" s="23"/>
      <c r="L362" s="23"/>
      <c r="M362" s="23"/>
      <c r="N362" s="399"/>
      <c r="O362" s="1317"/>
      <c r="P362" s="1318"/>
      <c r="Q362" s="1318"/>
      <c r="R362" s="1318"/>
      <c r="S362" s="1318"/>
      <c r="T362" s="1318"/>
      <c r="U362" s="1319"/>
      <c r="V362" s="499"/>
      <c r="W362" s="499"/>
      <c r="X362" s="499"/>
      <c r="Y362" s="499"/>
      <c r="Z362" s="499"/>
      <c r="AA362" s="499"/>
    </row>
    <row r="363" spans="2:27" ht="11.25" customHeight="1">
      <c r="B363" s="633"/>
      <c r="C363" s="32"/>
      <c r="D363" s="24"/>
      <c r="E363" s="1366" t="s">
        <v>1361</v>
      </c>
      <c r="F363" s="23"/>
      <c r="G363" s="23"/>
      <c r="H363" s="23"/>
      <c r="I363" s="23"/>
      <c r="J363" s="1320"/>
      <c r="K363" s="23"/>
      <c r="L363" s="23"/>
      <c r="M363" s="23"/>
      <c r="N363" s="399"/>
      <c r="O363" s="1317"/>
      <c r="P363" s="1318"/>
      <c r="Q363" s="1318"/>
      <c r="R363" s="1318"/>
      <c r="S363" s="1318"/>
      <c r="T363" s="1318"/>
      <c r="U363" s="1319"/>
      <c r="V363" s="499"/>
      <c r="W363" s="499"/>
      <c r="X363" s="499"/>
      <c r="Y363" s="499"/>
      <c r="Z363" s="499"/>
      <c r="AA363" s="499"/>
    </row>
    <row r="364" spans="2:27" ht="21.75" customHeight="1">
      <c r="B364" s="633"/>
      <c r="C364" s="32"/>
      <c r="D364" s="1685">
        <v>1</v>
      </c>
      <c r="E364" s="2712"/>
      <c r="F364" s="3908" t="s">
        <v>78</v>
      </c>
      <c r="G364" s="3908"/>
      <c r="H364" s="23"/>
      <c r="I364" s="1684">
        <v>2</v>
      </c>
      <c r="J364" s="1321"/>
      <c r="K364" s="3916" t="s">
        <v>69</v>
      </c>
      <c r="L364" s="3917"/>
      <c r="M364" s="23"/>
      <c r="N364" s="399"/>
      <c r="O364" s="1317"/>
      <c r="P364" s="1318"/>
      <c r="Q364" s="1318"/>
      <c r="R364" s="1318"/>
      <c r="S364" s="1318"/>
      <c r="T364" s="1318"/>
      <c r="U364" s="1319"/>
      <c r="V364" s="499"/>
      <c r="W364" s="499"/>
      <c r="X364" s="499"/>
      <c r="Y364" s="499"/>
      <c r="Z364" s="499"/>
      <c r="AA364" s="499"/>
    </row>
    <row r="365" spans="2:27" ht="11.25" customHeight="1">
      <c r="B365" s="633"/>
      <c r="C365" s="32"/>
      <c r="D365" s="24"/>
      <c r="E365" s="24"/>
      <c r="F365" s="23"/>
      <c r="G365" s="23"/>
      <c r="H365" s="23"/>
      <c r="I365" s="23"/>
      <c r="J365" s="23"/>
      <c r="K365" s="23"/>
      <c r="L365" s="23"/>
      <c r="M365" s="23"/>
      <c r="N365" s="399"/>
      <c r="O365" s="1317"/>
      <c r="P365" s="1318"/>
      <c r="Q365" s="1318"/>
      <c r="R365" s="1318"/>
      <c r="S365" s="1318"/>
      <c r="T365" s="1322" t="s">
        <v>1362</v>
      </c>
      <c r="U365" s="1319"/>
      <c r="V365" s="499"/>
      <c r="W365" s="499"/>
      <c r="X365" s="499"/>
      <c r="Y365" s="499"/>
      <c r="Z365" s="499"/>
      <c r="AA365" s="499"/>
    </row>
    <row r="366" spans="2:27" ht="10.5" customHeight="1">
      <c r="B366" s="633"/>
      <c r="C366" s="32"/>
      <c r="D366" s="1316" t="s">
        <v>3512</v>
      </c>
      <c r="E366" s="22" t="s">
        <v>3441</v>
      </c>
      <c r="F366" s="23"/>
      <c r="G366" s="23"/>
      <c r="H366" s="23"/>
      <c r="I366" s="23"/>
      <c r="J366" s="23"/>
      <c r="K366" s="23"/>
      <c r="L366" s="23"/>
      <c r="M366" s="3909" t="s">
        <v>87</v>
      </c>
      <c r="N366" s="3910"/>
      <c r="O366" s="3911"/>
      <c r="P366" s="3911"/>
      <c r="Q366" s="3911"/>
      <c r="R366" s="3911"/>
      <c r="S366" s="3911"/>
      <c r="T366" s="3912"/>
      <c r="U366" s="1323"/>
      <c r="V366" s="74"/>
      <c r="W366" s="74"/>
      <c r="X366" s="74"/>
      <c r="Y366" s="74"/>
      <c r="Z366" s="74"/>
      <c r="AA366" s="74"/>
    </row>
    <row r="367" spans="2:27" ht="10.5" customHeight="1">
      <c r="B367" s="633"/>
      <c r="C367" s="32"/>
      <c r="D367" s="32"/>
      <c r="E367" s="24" t="s">
        <v>3440</v>
      </c>
      <c r="F367" s="23"/>
      <c r="G367" s="23"/>
      <c r="H367" s="23"/>
      <c r="I367" s="23"/>
      <c r="J367" s="23"/>
      <c r="K367" s="23"/>
      <c r="L367" s="23"/>
      <c r="M367" s="3856"/>
      <c r="N367" s="3913"/>
      <c r="O367" s="3914"/>
      <c r="P367" s="3914"/>
      <c r="Q367" s="3914"/>
      <c r="R367" s="3914"/>
      <c r="S367" s="3914"/>
      <c r="T367" s="3915"/>
      <c r="U367" s="1323"/>
      <c r="V367" s="74"/>
      <c r="W367" s="74"/>
      <c r="X367" s="74"/>
      <c r="Y367" s="74"/>
      <c r="Z367" s="74"/>
      <c r="AA367" s="74"/>
    </row>
    <row r="368" spans="2:27" ht="9.75" customHeight="1">
      <c r="B368" s="1275"/>
      <c r="C368" s="1324"/>
      <c r="D368" s="1325"/>
      <c r="E368" s="1326"/>
      <c r="F368" s="1327"/>
      <c r="G368" s="1328"/>
      <c r="H368" s="1328"/>
      <c r="I368" s="1328"/>
      <c r="J368" s="1328"/>
      <c r="K368" s="1328"/>
      <c r="L368" s="1328"/>
      <c r="M368" s="1329"/>
      <c r="N368" s="1330"/>
      <c r="O368" s="1330"/>
      <c r="P368" s="1330"/>
      <c r="Q368" s="1330"/>
      <c r="R368" s="1330"/>
      <c r="S368" s="1330"/>
      <c r="T368" s="1330"/>
      <c r="U368" s="1283"/>
      <c r="W368" s="87"/>
      <c r="X368" s="87"/>
      <c r="Y368" s="61"/>
    </row>
    <row r="369" spans="2:21" ht="8.25" customHeight="1">
      <c r="B369" s="633"/>
      <c r="C369" s="32"/>
      <c r="D369" s="24"/>
      <c r="E369" s="23"/>
      <c r="F369" s="23"/>
      <c r="G369" s="23"/>
      <c r="H369" s="23"/>
      <c r="I369" s="23"/>
      <c r="J369" s="23"/>
      <c r="K369" s="23"/>
      <c r="L369" s="23"/>
      <c r="M369" s="494"/>
      <c r="N369" s="35"/>
      <c r="O369" s="1258"/>
      <c r="P369" s="36"/>
      <c r="Q369" s="36"/>
      <c r="R369" s="36"/>
      <c r="S369" s="36"/>
      <c r="T369" s="56"/>
      <c r="U369" s="1171"/>
    </row>
    <row r="370" spans="2:21" ht="9.75" customHeight="1">
      <c r="B370" s="1430"/>
      <c r="C370" s="32"/>
      <c r="D370" s="24"/>
      <c r="E370" s="23"/>
      <c r="F370" s="23"/>
      <c r="G370" s="23"/>
      <c r="H370" s="23"/>
      <c r="I370" s="23"/>
      <c r="J370" s="23"/>
      <c r="K370" s="23"/>
      <c r="L370" s="23"/>
      <c r="M370" s="494"/>
      <c r="N370" s="35"/>
      <c r="O370" s="1258"/>
      <c r="P370" s="36"/>
      <c r="Q370" s="1306" t="s">
        <v>262</v>
      </c>
      <c r="R370" s="36"/>
      <c r="S370" s="36"/>
      <c r="T370" s="56"/>
      <c r="U370" s="1790"/>
    </row>
    <row r="371" spans="2:21" ht="10.5" customHeight="1">
      <c r="B371" s="633"/>
      <c r="C371" s="70">
        <v>9.36</v>
      </c>
      <c r="D371" s="22" t="s">
        <v>3493</v>
      </c>
      <c r="E371" s="22"/>
      <c r="F371" s="23"/>
      <c r="G371" s="22"/>
      <c r="H371" s="23"/>
      <c r="I371" s="23"/>
      <c r="J371" s="23"/>
      <c r="K371" s="3907">
        <v>89</v>
      </c>
      <c r="L371" s="3901">
        <f>N9+N24+N28+N32+N36+N40+N45+N51+N57+N68+N77+N82+N87+N91+N104+N108+N112+N116+N120+N125+N130+N135+N141+N145+N149+N157+N161+N164+N167+N170+N174+N177+N181+N185+N189+N208+N212+N227+N232+N238+N243+N256+N259+N273+N286+N292+N295+N313+N323+N326+N331+N334+N337+N340+N344+N353+N357+N366</f>
        <v>0</v>
      </c>
      <c r="M371" s="3902"/>
      <c r="N371" s="3902"/>
      <c r="O371" s="3902"/>
      <c r="P371" s="3902"/>
      <c r="Q371" s="3903"/>
      <c r="R371" s="74"/>
      <c r="S371" s="74"/>
      <c r="T371" s="74"/>
      <c r="U371" s="1171"/>
    </row>
    <row r="372" spans="2:21" ht="10.5" customHeight="1">
      <c r="B372" s="633"/>
      <c r="C372" s="23"/>
      <c r="D372" s="24" t="s">
        <v>3494</v>
      </c>
      <c r="E372" s="23"/>
      <c r="F372" s="23"/>
      <c r="G372" s="24"/>
      <c r="H372" s="23"/>
      <c r="I372" s="23"/>
      <c r="J372" s="23"/>
      <c r="K372" s="3907"/>
      <c r="L372" s="3904"/>
      <c r="M372" s="3905"/>
      <c r="N372" s="3905"/>
      <c r="O372" s="3905"/>
      <c r="P372" s="3905"/>
      <c r="Q372" s="3906"/>
      <c r="R372" s="74"/>
      <c r="S372" s="74"/>
      <c r="T372" s="74"/>
      <c r="U372" s="1171"/>
    </row>
    <row r="373" spans="2:21" ht="9.75" customHeight="1">
      <c r="B373" s="1275"/>
      <c r="C373" s="1190"/>
      <c r="D373" s="1277"/>
      <c r="E373" s="1190"/>
      <c r="F373" s="1190"/>
      <c r="G373" s="1277"/>
      <c r="H373" s="1190"/>
      <c r="I373" s="1190"/>
      <c r="J373" s="1190"/>
      <c r="K373" s="1190"/>
      <c r="L373" s="1190"/>
      <c r="M373" s="1367"/>
      <c r="N373" s="1305"/>
      <c r="O373" s="1305"/>
      <c r="P373" s="1305"/>
      <c r="Q373" s="1305"/>
      <c r="R373" s="1305"/>
      <c r="S373" s="1305"/>
      <c r="T373" s="1305"/>
      <c r="U373" s="1283"/>
    </row>
    <row r="374" spans="2:21" ht="9.75" customHeight="1">
      <c r="B374" s="633"/>
      <c r="C374" s="23"/>
      <c r="D374" s="24"/>
      <c r="E374" s="23"/>
      <c r="F374" s="23"/>
      <c r="G374" s="24"/>
      <c r="H374" s="23"/>
      <c r="I374" s="23"/>
      <c r="J374" s="23"/>
      <c r="K374" s="23"/>
      <c r="L374" s="23"/>
      <c r="M374" s="88"/>
      <c r="N374" s="499"/>
      <c r="O374" s="499"/>
      <c r="P374" s="499"/>
      <c r="Q374" s="499"/>
      <c r="R374" s="499"/>
      <c r="S374" s="499"/>
      <c r="T374" s="499"/>
      <c r="U374" s="1171"/>
    </row>
    <row r="375" spans="2:21" ht="10.5" customHeight="1">
      <c r="B375" s="633"/>
      <c r="C375" s="70">
        <v>9.3699999999999992</v>
      </c>
      <c r="D375" s="3900" t="s">
        <v>817</v>
      </c>
      <c r="E375" s="3900"/>
      <c r="F375" s="3900"/>
      <c r="G375" s="3900"/>
      <c r="H375" s="3900"/>
      <c r="I375" s="23"/>
      <c r="J375" s="23"/>
      <c r="K375" s="23"/>
      <c r="L375" s="23"/>
      <c r="M375" s="3792">
        <v>53</v>
      </c>
      <c r="N375" s="3831"/>
      <c r="O375" s="3832"/>
      <c r="P375" s="3832"/>
      <c r="Q375" s="3832"/>
      <c r="R375" s="3832"/>
      <c r="S375" s="3832"/>
      <c r="T375" s="3833"/>
      <c r="U375" s="1171"/>
    </row>
    <row r="376" spans="2:21" ht="10.5" customHeight="1">
      <c r="B376" s="633"/>
      <c r="C376" s="32"/>
      <c r="D376" s="24" t="s">
        <v>818</v>
      </c>
      <c r="E376" s="23"/>
      <c r="F376" s="23"/>
      <c r="G376" s="23"/>
      <c r="H376" s="23"/>
      <c r="I376" s="23"/>
      <c r="J376" s="23"/>
      <c r="K376" s="23"/>
      <c r="L376" s="23"/>
      <c r="M376" s="3792"/>
      <c r="N376" s="3834"/>
      <c r="O376" s="3835"/>
      <c r="P376" s="3835"/>
      <c r="Q376" s="3835"/>
      <c r="R376" s="3835"/>
      <c r="S376" s="3835"/>
      <c r="T376" s="3836"/>
      <c r="U376" s="1171"/>
    </row>
    <row r="377" spans="2:21" ht="9.75" customHeight="1">
      <c r="B377" s="1275"/>
      <c r="C377" s="1190"/>
      <c r="D377" s="1277"/>
      <c r="E377" s="1190"/>
      <c r="F377" s="1190"/>
      <c r="G377" s="1277"/>
      <c r="H377" s="1190"/>
      <c r="I377" s="1190"/>
      <c r="J377" s="1190"/>
      <c r="K377" s="1190"/>
      <c r="L377" s="1190"/>
      <c r="M377" s="1367"/>
      <c r="N377" s="1305"/>
      <c r="O377" s="1305"/>
      <c r="P377" s="1305"/>
      <c r="Q377" s="1305"/>
      <c r="R377" s="1305"/>
      <c r="S377" s="1305"/>
      <c r="T377" s="1305"/>
      <c r="U377" s="1283"/>
    </row>
    <row r="378" spans="2:21" ht="9.75" customHeight="1">
      <c r="B378" s="633"/>
      <c r="C378" s="23"/>
      <c r="D378" s="24"/>
      <c r="E378" s="23"/>
      <c r="F378" s="23"/>
      <c r="G378" s="24"/>
      <c r="H378" s="23"/>
      <c r="I378" s="23"/>
      <c r="J378" s="23"/>
      <c r="K378" s="23"/>
      <c r="L378" s="23"/>
      <c r="M378" s="88"/>
      <c r="N378" s="499"/>
      <c r="O378" s="499"/>
      <c r="P378" s="499"/>
      <c r="Q378" s="499"/>
      <c r="R378" s="499"/>
      <c r="S378" s="499"/>
      <c r="T378" s="499"/>
      <c r="U378" s="1171"/>
    </row>
    <row r="379" spans="2:21" ht="10.5" customHeight="1">
      <c r="B379" s="633"/>
      <c r="C379" s="70">
        <v>9.3800000000000008</v>
      </c>
      <c r="D379" s="22" t="s">
        <v>336</v>
      </c>
      <c r="E379" s="22"/>
      <c r="F379" s="23"/>
      <c r="G379" s="22"/>
      <c r="H379" s="23"/>
      <c r="I379" s="23"/>
      <c r="J379" s="23"/>
      <c r="K379" s="23"/>
      <c r="L379" s="23"/>
      <c r="M379" s="3792">
        <v>54</v>
      </c>
      <c r="N379" s="3831"/>
      <c r="O379" s="3832"/>
      <c r="P379" s="3832"/>
      <c r="Q379" s="3832"/>
      <c r="R379" s="3832"/>
      <c r="S379" s="3832"/>
      <c r="T379" s="3833"/>
      <c r="U379" s="1171"/>
    </row>
    <row r="380" spans="2:21" ht="10.5" customHeight="1">
      <c r="B380" s="633"/>
      <c r="C380" s="32"/>
      <c r="D380" s="24" t="s">
        <v>337</v>
      </c>
      <c r="E380" s="23"/>
      <c r="F380" s="23"/>
      <c r="G380" s="23"/>
      <c r="H380" s="23"/>
      <c r="I380" s="23"/>
      <c r="J380" s="23"/>
      <c r="K380" s="23"/>
      <c r="L380" s="23"/>
      <c r="M380" s="3792"/>
      <c r="N380" s="3834"/>
      <c r="O380" s="3835"/>
      <c r="P380" s="3835"/>
      <c r="Q380" s="3835"/>
      <c r="R380" s="3835"/>
      <c r="S380" s="3835"/>
      <c r="T380" s="3836"/>
      <c r="U380" s="1171"/>
    </row>
    <row r="381" spans="2:21" ht="9.75" customHeight="1">
      <c r="B381" s="1275"/>
      <c r="C381" s="1190"/>
      <c r="D381" s="1277"/>
      <c r="E381" s="1190"/>
      <c r="F381" s="1190"/>
      <c r="G381" s="1277"/>
      <c r="H381" s="1190"/>
      <c r="I381" s="1190"/>
      <c r="J381" s="1190"/>
      <c r="K381" s="1190"/>
      <c r="L381" s="1190"/>
      <c r="M381" s="1367"/>
      <c r="N381" s="1305"/>
      <c r="O381" s="1305"/>
      <c r="P381" s="1305"/>
      <c r="Q381" s="1305"/>
      <c r="R381" s="1305"/>
      <c r="S381" s="1305"/>
      <c r="T381" s="1305"/>
      <c r="U381" s="1283"/>
    </row>
    <row r="382" spans="2:21" ht="9.75" customHeight="1">
      <c r="B382" s="633"/>
      <c r="C382" s="23"/>
      <c r="D382" s="24"/>
      <c r="E382" s="23"/>
      <c r="F382" s="23"/>
      <c r="G382" s="24"/>
      <c r="H382" s="23"/>
      <c r="I382" s="23"/>
      <c r="J382" s="23"/>
      <c r="K382" s="23"/>
      <c r="L382" s="23"/>
      <c r="M382" s="88"/>
      <c r="N382" s="499"/>
      <c r="O382" s="499"/>
      <c r="P382" s="499"/>
      <c r="Q382" s="499"/>
      <c r="R382" s="499"/>
      <c r="S382" s="499"/>
      <c r="T382" s="499"/>
      <c r="U382" s="1171"/>
    </row>
    <row r="383" spans="2:21" ht="10.5" customHeight="1">
      <c r="B383" s="633"/>
      <c r="C383" s="70">
        <v>9.39</v>
      </c>
      <c r="D383" s="22" t="s">
        <v>338</v>
      </c>
      <c r="E383" s="22"/>
      <c r="F383" s="23"/>
      <c r="G383" s="22"/>
      <c r="H383" s="23"/>
      <c r="I383" s="23"/>
      <c r="J383" s="23"/>
      <c r="K383" s="23"/>
      <c r="L383" s="23"/>
      <c r="M383" s="3792">
        <v>55</v>
      </c>
      <c r="N383" s="3831"/>
      <c r="O383" s="3832"/>
      <c r="P383" s="3832"/>
      <c r="Q383" s="3832"/>
      <c r="R383" s="3832"/>
      <c r="S383" s="3832"/>
      <c r="T383" s="3833"/>
      <c r="U383" s="1171"/>
    </row>
    <row r="384" spans="2:21" ht="10.5" customHeight="1">
      <c r="B384" s="633"/>
      <c r="C384" s="32"/>
      <c r="D384" s="24" t="s">
        <v>339</v>
      </c>
      <c r="E384" s="23"/>
      <c r="F384" s="23"/>
      <c r="G384" s="23"/>
      <c r="H384" s="23"/>
      <c r="I384" s="23"/>
      <c r="J384" s="23"/>
      <c r="K384" s="23"/>
      <c r="L384" s="23"/>
      <c r="M384" s="3792"/>
      <c r="N384" s="3834"/>
      <c r="O384" s="3835"/>
      <c r="P384" s="3835"/>
      <c r="Q384" s="3835"/>
      <c r="R384" s="3835"/>
      <c r="S384" s="3835"/>
      <c r="T384" s="3836"/>
      <c r="U384" s="1171"/>
    </row>
    <row r="385" spans="2:21" ht="9.75" customHeight="1">
      <c r="B385" s="1275"/>
      <c r="C385" s="1190"/>
      <c r="D385" s="1277"/>
      <c r="E385" s="1190"/>
      <c r="F385" s="1190"/>
      <c r="G385" s="1277"/>
      <c r="H385" s="1190"/>
      <c r="I385" s="1190"/>
      <c r="J385" s="1190"/>
      <c r="K385" s="1190"/>
      <c r="L385" s="1190"/>
      <c r="M385" s="1367"/>
      <c r="N385" s="1305"/>
      <c r="O385" s="1305"/>
      <c r="P385" s="1305"/>
      <c r="Q385" s="1305"/>
      <c r="R385" s="1305"/>
      <c r="S385" s="1305"/>
      <c r="T385" s="1305"/>
      <c r="U385" s="1283"/>
    </row>
    <row r="386" spans="2:21" ht="9.75" customHeight="1">
      <c r="B386" s="633"/>
      <c r="C386" s="23"/>
      <c r="D386" s="24"/>
      <c r="E386" s="23"/>
      <c r="F386" s="23"/>
      <c r="G386" s="24"/>
      <c r="H386" s="23"/>
      <c r="I386" s="23"/>
      <c r="J386" s="23"/>
      <c r="K386" s="23"/>
      <c r="L386" s="23"/>
      <c r="M386" s="88"/>
      <c r="N386" s="499"/>
      <c r="O386" s="499"/>
      <c r="P386" s="499"/>
      <c r="Q386" s="499"/>
      <c r="R386" s="499"/>
      <c r="S386" s="499"/>
      <c r="T386" s="499"/>
      <c r="U386" s="1171"/>
    </row>
    <row r="387" spans="2:21" ht="10.5" customHeight="1">
      <c r="B387" s="633"/>
      <c r="C387" s="70">
        <v>9.4</v>
      </c>
      <c r="D387" s="22" t="s">
        <v>918</v>
      </c>
      <c r="E387" s="22"/>
      <c r="F387" s="23"/>
      <c r="G387" s="22"/>
      <c r="H387" s="23"/>
      <c r="I387" s="23"/>
      <c r="J387" s="23"/>
      <c r="K387" s="23"/>
      <c r="L387" s="23"/>
      <c r="M387" s="3792">
        <v>56</v>
      </c>
      <c r="N387" s="3831"/>
      <c r="O387" s="3832"/>
      <c r="P387" s="3832"/>
      <c r="Q387" s="3832"/>
      <c r="R387" s="3832"/>
      <c r="S387" s="3832"/>
      <c r="T387" s="3833"/>
      <c r="U387" s="1171"/>
    </row>
    <row r="388" spans="2:21" ht="10.5" customHeight="1">
      <c r="B388" s="633"/>
      <c r="C388" s="32"/>
      <c r="D388" s="24" t="s">
        <v>919</v>
      </c>
      <c r="E388" s="23"/>
      <c r="F388" s="23"/>
      <c r="G388" s="23"/>
      <c r="H388" s="23"/>
      <c r="I388" s="23"/>
      <c r="J388" s="23"/>
      <c r="K388" s="23"/>
      <c r="L388" s="23"/>
      <c r="M388" s="3792"/>
      <c r="N388" s="3834"/>
      <c r="O388" s="3835"/>
      <c r="P388" s="3835"/>
      <c r="Q388" s="3835"/>
      <c r="R388" s="3835"/>
      <c r="S388" s="3835"/>
      <c r="T388" s="3836"/>
      <c r="U388" s="1171"/>
    </row>
    <row r="389" spans="2:21" ht="9.75" customHeight="1">
      <c r="B389" s="1275"/>
      <c r="C389" s="1190"/>
      <c r="D389" s="1277"/>
      <c r="E389" s="1190"/>
      <c r="F389" s="1190"/>
      <c r="G389" s="1277"/>
      <c r="H389" s="1190"/>
      <c r="I389" s="1190"/>
      <c r="J389" s="1190"/>
      <c r="K389" s="1190"/>
      <c r="L389" s="1190"/>
      <c r="M389" s="1367"/>
      <c r="N389" s="1305"/>
      <c r="O389" s="1305"/>
      <c r="P389" s="1305"/>
      <c r="Q389" s="1305"/>
      <c r="R389" s="1305"/>
      <c r="S389" s="1305"/>
      <c r="T389" s="1305"/>
      <c r="U389" s="1283"/>
    </row>
    <row r="390" spans="2:21" ht="9.75" customHeight="1">
      <c r="B390" s="633"/>
      <c r="C390" s="23"/>
      <c r="D390" s="24"/>
      <c r="E390" s="23"/>
      <c r="F390" s="23"/>
      <c r="G390" s="24"/>
      <c r="H390" s="23"/>
      <c r="I390" s="23"/>
      <c r="J390" s="23"/>
      <c r="K390" s="23"/>
      <c r="L390" s="23"/>
      <c r="M390" s="88"/>
      <c r="N390" s="499"/>
      <c r="O390" s="499"/>
      <c r="P390" s="499"/>
      <c r="Q390" s="499"/>
      <c r="R390" s="499"/>
      <c r="S390" s="499"/>
      <c r="T390" s="499"/>
      <c r="U390" s="1171"/>
    </row>
    <row r="391" spans="2:21" ht="10.5" customHeight="1">
      <c r="B391" s="633"/>
      <c r="C391" s="70">
        <v>9.41</v>
      </c>
      <c r="D391" s="22" t="s">
        <v>3371</v>
      </c>
      <c r="E391" s="22"/>
      <c r="F391" s="23"/>
      <c r="G391" s="22"/>
      <c r="H391" s="23"/>
      <c r="I391" s="23"/>
      <c r="J391" s="23"/>
      <c r="K391" s="3907">
        <v>99</v>
      </c>
      <c r="L391" s="3901">
        <f>L371+N375+N379+N383+N387</f>
        <v>0</v>
      </c>
      <c r="M391" s="3902"/>
      <c r="N391" s="3902"/>
      <c r="O391" s="3902"/>
      <c r="P391" s="3902"/>
      <c r="Q391" s="3903"/>
      <c r="R391" s="74"/>
      <c r="S391" s="74"/>
      <c r="T391" s="74"/>
      <c r="U391" s="1171"/>
    </row>
    <row r="392" spans="2:21" ht="10.5" customHeight="1">
      <c r="B392" s="633"/>
      <c r="C392" s="23"/>
      <c r="D392" s="24" t="s">
        <v>3372</v>
      </c>
      <c r="E392" s="23"/>
      <c r="F392" s="23"/>
      <c r="G392" s="24"/>
      <c r="H392" s="23"/>
      <c r="I392" s="23"/>
      <c r="J392" s="23"/>
      <c r="K392" s="3907"/>
      <c r="L392" s="3904"/>
      <c r="M392" s="3905"/>
      <c r="N392" s="3905"/>
      <c r="O392" s="3905"/>
      <c r="P392" s="3905"/>
      <c r="Q392" s="3906"/>
      <c r="R392" s="74"/>
      <c r="S392" s="74"/>
      <c r="T392" s="74"/>
      <c r="U392" s="1171"/>
    </row>
    <row r="393" spans="2:21" ht="12.75" customHeight="1" thickBot="1">
      <c r="B393" s="1266"/>
      <c r="C393" s="1268"/>
      <c r="D393" s="1267"/>
      <c r="E393" s="1268"/>
      <c r="F393" s="1268"/>
      <c r="G393" s="1267"/>
      <c r="H393" s="1268"/>
      <c r="I393" s="1268"/>
      <c r="J393" s="1268"/>
      <c r="K393" s="1268"/>
      <c r="L393" s="1268"/>
      <c r="M393" s="1368"/>
      <c r="N393" s="1369"/>
      <c r="O393" s="1369"/>
      <c r="P393" s="1369"/>
      <c r="Q393" s="1369"/>
      <c r="R393" s="1369"/>
      <c r="S393" s="1369"/>
      <c r="T393" s="1369"/>
      <c r="U393" s="1269"/>
    </row>
    <row r="394" spans="2:21" ht="9.75" customHeight="1">
      <c r="B394" s="23"/>
      <c r="C394" s="23"/>
      <c r="D394" s="24"/>
      <c r="E394" s="23"/>
      <c r="F394" s="23"/>
      <c r="G394" s="24"/>
      <c r="H394" s="23"/>
      <c r="I394" s="23"/>
      <c r="J394" s="23"/>
      <c r="K394" s="23"/>
      <c r="L394" s="23"/>
      <c r="M394" s="88"/>
      <c r="N394" s="499"/>
      <c r="O394" s="499"/>
      <c r="P394" s="499"/>
      <c r="Q394" s="499"/>
      <c r="R394" s="499"/>
      <c r="S394" s="499"/>
      <c r="T394" s="499"/>
      <c r="U394" s="23"/>
    </row>
    <row r="395" spans="2:21">
      <c r="B395" s="3840">
        <v>21</v>
      </c>
      <c r="C395" s="3840"/>
      <c r="D395" s="3840"/>
      <c r="E395" s="3840"/>
      <c r="F395" s="3840"/>
      <c r="G395" s="3840"/>
      <c r="H395" s="3840"/>
      <c r="I395" s="3840"/>
      <c r="J395" s="3840"/>
      <c r="K395" s="3840"/>
      <c r="L395" s="3840"/>
      <c r="M395" s="3840"/>
      <c r="N395" s="3840"/>
      <c r="O395" s="3840"/>
      <c r="P395" s="3840"/>
      <c r="Q395" s="3840"/>
      <c r="R395" s="3840"/>
      <c r="S395" s="3840"/>
      <c r="T395" s="3840"/>
      <c r="U395" s="3840"/>
    </row>
  </sheetData>
  <sheetProtection selectLockedCells="1" selectUnlockedCells="1"/>
  <mergeCells count="169">
    <mergeCell ref="N243:T245"/>
    <mergeCell ref="M212:M213"/>
    <mergeCell ref="M286:M287"/>
    <mergeCell ref="N286:T287"/>
    <mergeCell ref="M227:M228"/>
    <mergeCell ref="N227:T228"/>
    <mergeCell ref="N217:O218"/>
    <mergeCell ref="N220:O221"/>
    <mergeCell ref="M217:M218"/>
    <mergeCell ref="P217:P218"/>
    <mergeCell ref="M232:M233"/>
    <mergeCell ref="N232:T233"/>
    <mergeCell ref="M220:M221"/>
    <mergeCell ref="P220:P221"/>
    <mergeCell ref="E349:K349"/>
    <mergeCell ref="M256:M257"/>
    <mergeCell ref="N256:T257"/>
    <mergeCell ref="M259:M260"/>
    <mergeCell ref="N259:T260"/>
    <mergeCell ref="N307:T307"/>
    <mergeCell ref="N308:T308"/>
    <mergeCell ref="B300:U300"/>
    <mergeCell ref="M238:M239"/>
    <mergeCell ref="N238:T239"/>
    <mergeCell ref="D244:I246"/>
    <mergeCell ref="N292:T293"/>
    <mergeCell ref="M295:M296"/>
    <mergeCell ref="N295:T296"/>
    <mergeCell ref="N309:T309"/>
    <mergeCell ref="M273:M274"/>
    <mergeCell ref="N273:T274"/>
    <mergeCell ref="M243:M245"/>
    <mergeCell ref="M340:M341"/>
    <mergeCell ref="M344:M345"/>
    <mergeCell ref="M337:M338"/>
    <mergeCell ref="N344:T345"/>
    <mergeCell ref="M334:M335"/>
    <mergeCell ref="M326:M327"/>
    <mergeCell ref="N326:T327"/>
    <mergeCell ref="N310:T310"/>
    <mergeCell ref="M313:M314"/>
    <mergeCell ref="N313:T314"/>
    <mergeCell ref="M323:M324"/>
    <mergeCell ref="N323:T324"/>
    <mergeCell ref="M289:M290"/>
    <mergeCell ref="M292:M293"/>
    <mergeCell ref="M375:M376"/>
    <mergeCell ref="M353:M354"/>
    <mergeCell ref="M331:M332"/>
    <mergeCell ref="N337:T338"/>
    <mergeCell ref="N340:T341"/>
    <mergeCell ref="N331:T332"/>
    <mergeCell ref="N334:T335"/>
    <mergeCell ref="N68:T69"/>
    <mergeCell ref="M57:M58"/>
    <mergeCell ref="S76:T76"/>
    <mergeCell ref="N36:T37"/>
    <mergeCell ref="N45:T46"/>
    <mergeCell ref="N51:T52"/>
    <mergeCell ref="E71:F71"/>
    <mergeCell ref="E73:H73"/>
    <mergeCell ref="M120:M121"/>
    <mergeCell ref="N120:T121"/>
    <mergeCell ref="M68:M69"/>
    <mergeCell ref="N57:T58"/>
    <mergeCell ref="B95:U95"/>
    <mergeCell ref="M116:M117"/>
    <mergeCell ref="M77:M78"/>
    <mergeCell ref="N77:T78"/>
    <mergeCell ref="M82:M83"/>
    <mergeCell ref="N71:O71"/>
    <mergeCell ref="N73:O73"/>
    <mergeCell ref="N82:T83"/>
    <mergeCell ref="N116:T117"/>
    <mergeCell ref="M108:M109"/>
    <mergeCell ref="N108:T109"/>
    <mergeCell ref="O102:R102"/>
    <mergeCell ref="M87:M88"/>
    <mergeCell ref="N87:T88"/>
    <mergeCell ref="M91:M92"/>
    <mergeCell ref="N91:T92"/>
    <mergeCell ref="M112:M113"/>
    <mergeCell ref="S103:T103"/>
    <mergeCell ref="N135:T136"/>
    <mergeCell ref="N141:T142"/>
    <mergeCell ref="N145:T146"/>
    <mergeCell ref="P103:Q103"/>
    <mergeCell ref="N104:T105"/>
    <mergeCell ref="M141:M142"/>
    <mergeCell ref="M145:M146"/>
    <mergeCell ref="M161:M162"/>
    <mergeCell ref="N161:T162"/>
    <mergeCell ref="M154:M155"/>
    <mergeCell ref="M104:M105"/>
    <mergeCell ref="D151:J151"/>
    <mergeCell ref="N112:T113"/>
    <mergeCell ref="M130:M131"/>
    <mergeCell ref="N130:T131"/>
    <mergeCell ref="M135:M136"/>
    <mergeCell ref="N149:T150"/>
    <mergeCell ref="M149:M150"/>
    <mergeCell ref="M167:M168"/>
    <mergeCell ref="M157:M158"/>
    <mergeCell ref="B197:U197"/>
    <mergeCell ref="N177:T178"/>
    <mergeCell ref="M181:M182"/>
    <mergeCell ref="N181:T182"/>
    <mergeCell ref="M185:M186"/>
    <mergeCell ref="E214:J214"/>
    <mergeCell ref="E210:J210"/>
    <mergeCell ref="N157:T158"/>
    <mergeCell ref="N167:T168"/>
    <mergeCell ref="N204:T204"/>
    <mergeCell ref="N208:T209"/>
    <mergeCell ref="N212:T213"/>
    <mergeCell ref="M208:M209"/>
    <mergeCell ref="O206:R206"/>
    <mergeCell ref="P207:Q207"/>
    <mergeCell ref="M189:M190"/>
    <mergeCell ref="N189:T190"/>
    <mergeCell ref="M170:M171"/>
    <mergeCell ref="N170:T171"/>
    <mergeCell ref="M174:M175"/>
    <mergeCell ref="N174:T175"/>
    <mergeCell ref="M177:M178"/>
    <mergeCell ref="B395:U395"/>
    <mergeCell ref="N387:T388"/>
    <mergeCell ref="D375:H375"/>
    <mergeCell ref="M379:M380"/>
    <mergeCell ref="N353:T354"/>
    <mergeCell ref="L371:Q372"/>
    <mergeCell ref="K371:K372"/>
    <mergeCell ref="K391:K392"/>
    <mergeCell ref="M383:M384"/>
    <mergeCell ref="M357:M358"/>
    <mergeCell ref="N357:T358"/>
    <mergeCell ref="F364:G364"/>
    <mergeCell ref="L391:Q392"/>
    <mergeCell ref="M387:M388"/>
    <mergeCell ref="N379:T380"/>
    <mergeCell ref="M366:M367"/>
    <mergeCell ref="N366:T367"/>
    <mergeCell ref="K364:L364"/>
    <mergeCell ref="N383:T384"/>
    <mergeCell ref="N375:T376"/>
    <mergeCell ref="M164:M165"/>
    <mergeCell ref="N164:T165"/>
    <mergeCell ref="N185:T186"/>
    <mergeCell ref="M125:M126"/>
    <mergeCell ref="N125:T126"/>
    <mergeCell ref="C5:E5"/>
    <mergeCell ref="P8:Q8"/>
    <mergeCell ref="S8:T8"/>
    <mergeCell ref="D54:K54"/>
    <mergeCell ref="M7:M8"/>
    <mergeCell ref="M9:M10"/>
    <mergeCell ref="M24:M25"/>
    <mergeCell ref="M28:M29"/>
    <mergeCell ref="M32:M33"/>
    <mergeCell ref="M36:M37"/>
    <mergeCell ref="M39:M42"/>
    <mergeCell ref="M43:M48"/>
    <mergeCell ref="O7:R7"/>
    <mergeCell ref="N24:T25"/>
    <mergeCell ref="M51:M52"/>
    <mergeCell ref="N40:T41"/>
    <mergeCell ref="N32:T33"/>
    <mergeCell ref="N28:T29"/>
    <mergeCell ref="N9:T10"/>
  </mergeCells>
  <printOptions horizontalCentered="1"/>
  <pageMargins left="0" right="0" top="3.937007874015748E-2" bottom="3.937007874015748E-2" header="0.51181102362204722" footer="0.51181102362204722"/>
  <pageSetup paperSize="9" scale="77" firstPageNumber="12" orientation="portrait" useFirstPageNumber="1" horizontalDpi="300" verticalDpi="300" r:id="rId1"/>
  <headerFooter alignWithMargins="0"/>
  <rowBreaks count="3" manualBreakCount="3">
    <brk id="96" max="21" man="1"/>
    <brk id="195" max="21" man="1"/>
    <brk id="301" max="21"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AL29"/>
  <sheetViews>
    <sheetView showGridLines="0" view="pageBreakPreview" zoomScale="140" zoomScaleNormal="100" zoomScaleSheetLayoutView="140" workbookViewId="0">
      <selection activeCell="E3" sqref="E3"/>
    </sheetView>
  </sheetViews>
  <sheetFormatPr defaultColWidth="9.140625" defaultRowHeight="11.25"/>
  <cols>
    <col min="1" max="1" width="1.140625" style="3" customWidth="1"/>
    <col min="2" max="2" width="4.85546875" style="3" customWidth="1"/>
    <col min="3" max="3" width="6.28515625" style="3" customWidth="1"/>
    <col min="4" max="6" width="5" style="3" customWidth="1"/>
    <col min="7" max="7" width="7.140625" style="3" customWidth="1"/>
    <col min="8" max="8" width="8" style="3" customWidth="1"/>
    <col min="9" max="9" width="5" style="3" customWidth="1"/>
    <col min="10" max="14" width="5.140625" style="3" customWidth="1"/>
    <col min="15" max="15" width="5" style="10" customWidth="1"/>
    <col min="16" max="16" width="5" style="3" customWidth="1"/>
    <col min="17" max="21" width="5.140625" style="3" customWidth="1"/>
    <col min="22" max="22" width="7" style="3" customWidth="1"/>
    <col min="23" max="23" width="9.140625" style="3"/>
    <col min="24" max="24" width="10.85546875" style="37" customWidth="1"/>
    <col min="25" max="25" width="9.140625" style="37"/>
    <col min="26" max="16384" width="9.140625" style="3"/>
  </cols>
  <sheetData>
    <row r="1" spans="1:38" ht="12" thickBot="1"/>
    <row r="2" spans="1:38" ht="12.75" customHeight="1">
      <c r="A2" s="714"/>
      <c r="B2" s="715"/>
      <c r="C2" s="716"/>
      <c r="D2" s="624"/>
      <c r="E2" s="624"/>
      <c r="F2" s="717"/>
      <c r="G2" s="717"/>
      <c r="H2" s="717"/>
      <c r="I2" s="3945"/>
      <c r="J2" s="3945"/>
      <c r="K2" s="3945"/>
      <c r="L2" s="3945"/>
      <c r="M2" s="717"/>
      <c r="N2" s="717"/>
      <c r="O2" s="718"/>
      <c r="P2" s="717"/>
      <c r="Q2" s="717"/>
      <c r="R2" s="717"/>
      <c r="S2" s="717"/>
      <c r="T2" s="717"/>
      <c r="U2" s="717"/>
      <c r="V2" s="719"/>
    </row>
    <row r="3" spans="1:38" ht="15" customHeight="1">
      <c r="A3" s="629"/>
      <c r="B3" s="3946"/>
      <c r="C3" s="3946"/>
      <c r="D3" s="3946"/>
      <c r="E3" s="181" t="s">
        <v>410</v>
      </c>
      <c r="F3" s="7"/>
      <c r="H3" s="39"/>
      <c r="I3" s="51"/>
      <c r="J3" s="51"/>
      <c r="K3" s="51"/>
      <c r="L3" s="51"/>
      <c r="M3" s="39"/>
      <c r="N3" s="39"/>
      <c r="O3" s="52"/>
      <c r="P3" s="39"/>
      <c r="Q3" s="39"/>
      <c r="R3" s="39"/>
      <c r="S3" s="39"/>
      <c r="T3" s="39"/>
      <c r="U3" s="39"/>
      <c r="V3" s="664"/>
      <c r="W3" s="7"/>
      <c r="X3" s="59"/>
      <c r="Y3" s="59"/>
      <c r="Z3" s="7"/>
      <c r="AA3" s="7"/>
      <c r="AB3" s="7"/>
      <c r="AC3" s="7"/>
      <c r="AD3" s="7"/>
      <c r="AE3" s="7"/>
      <c r="AF3" s="7"/>
      <c r="AG3" s="7"/>
      <c r="AH3" s="7"/>
      <c r="AI3" s="7"/>
      <c r="AJ3" s="7"/>
      <c r="AK3" s="7"/>
      <c r="AL3" s="7"/>
    </row>
    <row r="4" spans="1:38" ht="15" customHeight="1">
      <c r="A4" s="629"/>
      <c r="B4" s="47"/>
      <c r="C4" s="47"/>
      <c r="D4" s="47"/>
      <c r="E4" s="182" t="s">
        <v>411</v>
      </c>
      <c r="F4" s="7"/>
      <c r="G4" s="40"/>
      <c r="H4" s="39"/>
      <c r="I4" s="51"/>
      <c r="J4" s="51"/>
      <c r="K4" s="51"/>
      <c r="L4" s="51"/>
      <c r="M4" s="39"/>
      <c r="N4" s="39"/>
      <c r="O4" s="52"/>
      <c r="P4" s="39"/>
      <c r="Q4" s="39"/>
      <c r="R4" s="39"/>
      <c r="S4" s="39"/>
      <c r="T4" s="39"/>
      <c r="U4" s="39"/>
      <c r="V4" s="664"/>
      <c r="W4" s="7"/>
      <c r="X4" s="59"/>
      <c r="Y4" s="59"/>
      <c r="Z4" s="7"/>
      <c r="AA4" s="7"/>
      <c r="AB4" s="7"/>
      <c r="AC4" s="7"/>
      <c r="AD4" s="7"/>
      <c r="AE4" s="7"/>
      <c r="AF4" s="7"/>
      <c r="AG4" s="7"/>
      <c r="AH4" s="7"/>
      <c r="AI4" s="7"/>
      <c r="AJ4" s="7"/>
      <c r="AK4" s="7"/>
      <c r="AL4" s="7"/>
    </row>
    <row r="5" spans="1:38" ht="9.75" customHeight="1">
      <c r="A5" s="629"/>
      <c r="B5" s="47"/>
      <c r="C5" s="47"/>
      <c r="D5" s="47"/>
      <c r="E5" s="41"/>
      <c r="F5" s="7"/>
      <c r="G5" s="40"/>
      <c r="H5" s="39"/>
      <c r="I5" s="51"/>
      <c r="J5" s="51"/>
      <c r="K5" s="51"/>
      <c r="L5" s="51"/>
      <c r="M5" s="39"/>
      <c r="N5" s="39"/>
      <c r="O5" s="52"/>
      <c r="P5" s="39"/>
      <c r="Q5" s="39"/>
      <c r="R5" s="39"/>
      <c r="S5" s="39"/>
      <c r="T5" s="39"/>
      <c r="U5" s="39"/>
      <c r="V5" s="664"/>
      <c r="W5" s="7"/>
      <c r="X5" s="59"/>
      <c r="Y5" s="59"/>
      <c r="Z5" s="7"/>
      <c r="AA5" s="7"/>
      <c r="AB5" s="7"/>
      <c r="AC5" s="7"/>
      <c r="AD5" s="7"/>
      <c r="AE5" s="7"/>
      <c r="AF5" s="7"/>
      <c r="AG5" s="7"/>
      <c r="AH5" s="7"/>
      <c r="AI5" s="7"/>
      <c r="AJ5" s="7"/>
      <c r="AK5" s="7"/>
      <c r="AL5" s="7"/>
    </row>
    <row r="6" spans="1:38" ht="10.5" customHeight="1">
      <c r="A6" s="633"/>
      <c r="B6" s="22"/>
      <c r="C6" s="22"/>
      <c r="D6" s="22"/>
      <c r="E6" s="22"/>
      <c r="F6" s="22"/>
      <c r="G6" s="22"/>
      <c r="H6" s="22"/>
      <c r="I6" s="22"/>
      <c r="J6" s="3796" t="s">
        <v>340</v>
      </c>
      <c r="K6" s="3796"/>
      <c r="L6" s="3796"/>
      <c r="M6" s="3796"/>
      <c r="N6" s="3796"/>
      <c r="O6" s="494"/>
      <c r="P6" s="22"/>
      <c r="Q6" s="3796" t="s">
        <v>341</v>
      </c>
      <c r="R6" s="3796"/>
      <c r="S6" s="3796"/>
      <c r="T6" s="3796"/>
      <c r="U6" s="3796"/>
      <c r="V6" s="720"/>
    </row>
    <row r="7" spans="1:38" ht="13.5" customHeight="1">
      <c r="A7" s="633"/>
      <c r="B7" s="23"/>
      <c r="C7" s="23"/>
      <c r="D7" s="23"/>
      <c r="E7" s="23"/>
      <c r="F7" s="23"/>
      <c r="G7" s="23"/>
      <c r="H7" s="23"/>
      <c r="I7" s="22"/>
      <c r="J7" s="3792" t="s">
        <v>84</v>
      </c>
      <c r="K7" s="3792"/>
      <c r="L7" s="3792"/>
      <c r="M7" s="3792"/>
      <c r="N7" s="3792"/>
      <c r="O7" s="33"/>
      <c r="P7" s="22"/>
      <c r="Q7" s="3796" t="s">
        <v>84</v>
      </c>
      <c r="R7" s="3796"/>
      <c r="S7" s="3796"/>
      <c r="T7" s="3796"/>
      <c r="U7" s="3796"/>
      <c r="V7" s="720"/>
    </row>
    <row r="8" spans="1:38" ht="12" customHeight="1">
      <c r="A8" s="633"/>
      <c r="B8" s="494"/>
      <c r="C8" s="22"/>
      <c r="D8" s="22"/>
      <c r="E8" s="22"/>
      <c r="F8" s="22"/>
      <c r="G8" s="22"/>
      <c r="H8" s="23"/>
      <c r="I8" s="26"/>
      <c r="K8" s="31"/>
      <c r="L8" s="31"/>
      <c r="M8" s="31"/>
      <c r="N8" s="12">
        <v>1001</v>
      </c>
      <c r="P8" s="26"/>
      <c r="Q8" s="31"/>
      <c r="R8" s="31"/>
      <c r="S8" s="60"/>
      <c r="T8" s="56"/>
      <c r="U8" s="12">
        <v>1002</v>
      </c>
      <c r="V8" s="721"/>
    </row>
    <row r="9" spans="1:38" ht="11.25" customHeight="1">
      <c r="A9" s="633"/>
      <c r="B9" s="494" t="s">
        <v>59</v>
      </c>
      <c r="C9" s="22" t="s">
        <v>594</v>
      </c>
      <c r="D9" s="22"/>
      <c r="E9" s="22"/>
      <c r="F9" s="22"/>
      <c r="G9" s="22"/>
      <c r="H9" s="23"/>
      <c r="I9" s="3888" t="s">
        <v>279</v>
      </c>
      <c r="J9" s="3939"/>
      <c r="K9" s="3940"/>
      <c r="L9" s="3940"/>
      <c r="M9" s="3940"/>
      <c r="N9" s="3941"/>
      <c r="P9" s="3888" t="s">
        <v>279</v>
      </c>
      <c r="Q9" s="3939"/>
      <c r="R9" s="3940"/>
      <c r="S9" s="3940"/>
      <c r="T9" s="3940"/>
      <c r="U9" s="3941"/>
      <c r="V9" s="721"/>
    </row>
    <row r="10" spans="1:38" ht="11.25" customHeight="1">
      <c r="A10" s="633"/>
      <c r="B10" s="494"/>
      <c r="C10" s="24" t="s">
        <v>595</v>
      </c>
      <c r="D10" s="23"/>
      <c r="E10" s="23"/>
      <c r="F10" s="23"/>
      <c r="G10" s="23"/>
      <c r="H10" s="23"/>
      <c r="I10" s="3889"/>
      <c r="J10" s="3942"/>
      <c r="K10" s="3943"/>
      <c r="L10" s="3943"/>
      <c r="M10" s="3943"/>
      <c r="N10" s="3944"/>
      <c r="P10" s="3889"/>
      <c r="Q10" s="3942"/>
      <c r="R10" s="3943"/>
      <c r="S10" s="3943"/>
      <c r="T10" s="3943"/>
      <c r="U10" s="3944"/>
      <c r="V10" s="665"/>
    </row>
    <row r="11" spans="1:38" ht="9.75" customHeight="1">
      <c r="A11" s="633"/>
      <c r="B11" s="22"/>
      <c r="C11" s="24"/>
      <c r="D11" s="23"/>
      <c r="E11" s="23"/>
      <c r="F11" s="23"/>
      <c r="G11" s="23"/>
      <c r="H11" s="23"/>
      <c r="I11" s="12"/>
      <c r="K11" s="3947"/>
      <c r="L11" s="3947"/>
      <c r="M11" s="3947"/>
      <c r="N11" s="3947"/>
      <c r="P11" s="12"/>
      <c r="Q11" s="23"/>
      <c r="R11" s="23"/>
      <c r="S11" s="23"/>
      <c r="T11" s="23"/>
      <c r="U11" s="23"/>
      <c r="V11" s="665"/>
    </row>
    <row r="12" spans="1:38" ht="9.75" customHeight="1">
      <c r="A12" s="633"/>
      <c r="B12" s="22"/>
      <c r="C12" s="42"/>
      <c r="D12" s="42"/>
      <c r="E12" s="42"/>
      <c r="F12" s="42"/>
      <c r="G12" s="42"/>
      <c r="H12" s="23"/>
      <c r="I12" s="22"/>
      <c r="J12" s="23"/>
      <c r="K12" s="3947"/>
      <c r="L12" s="3947"/>
      <c r="M12" s="3947"/>
      <c r="N12" s="3947"/>
      <c r="O12" s="53"/>
      <c r="P12" s="22"/>
      <c r="Q12" s="23"/>
      <c r="R12" s="23"/>
      <c r="S12" s="23"/>
      <c r="T12" s="23"/>
      <c r="U12" s="23"/>
      <c r="V12" s="665"/>
    </row>
    <row r="13" spans="1:38" ht="11.25" customHeight="1">
      <c r="A13" s="633"/>
      <c r="B13" s="494" t="s">
        <v>62</v>
      </c>
      <c r="C13" s="26" t="s">
        <v>821</v>
      </c>
      <c r="D13" s="23"/>
      <c r="E13" s="31"/>
      <c r="F13" s="23"/>
      <c r="G13" s="23"/>
      <c r="H13" s="23"/>
      <c r="I13" s="3818" t="s">
        <v>99</v>
      </c>
      <c r="J13" s="3939"/>
      <c r="K13" s="3940"/>
      <c r="L13" s="3940"/>
      <c r="M13" s="3940"/>
      <c r="N13" s="3941"/>
      <c r="P13" s="3818" t="s">
        <v>99</v>
      </c>
      <c r="Q13" s="3939"/>
      <c r="R13" s="3940"/>
      <c r="S13" s="3940"/>
      <c r="T13" s="3940"/>
      <c r="U13" s="3941"/>
      <c r="V13" s="721"/>
    </row>
    <row r="14" spans="1:38" ht="11.25" customHeight="1">
      <c r="A14" s="633"/>
      <c r="B14" s="22"/>
      <c r="C14" s="26" t="s">
        <v>596</v>
      </c>
      <c r="D14" s="22"/>
      <c r="E14" s="31"/>
      <c r="F14" s="23"/>
      <c r="G14" s="23"/>
      <c r="H14" s="23"/>
      <c r="I14" s="3792"/>
      <c r="J14" s="3942"/>
      <c r="K14" s="3943"/>
      <c r="L14" s="3943"/>
      <c r="M14" s="3943"/>
      <c r="N14" s="3944"/>
      <c r="P14" s="3792"/>
      <c r="Q14" s="3942"/>
      <c r="R14" s="3943"/>
      <c r="S14" s="3943"/>
      <c r="T14" s="3943"/>
      <c r="U14" s="3944"/>
      <c r="V14" s="721"/>
    </row>
    <row r="15" spans="1:38" ht="11.25" customHeight="1">
      <c r="A15" s="633"/>
      <c r="B15" s="22"/>
      <c r="C15" s="25" t="s">
        <v>4260</v>
      </c>
      <c r="D15" s="22"/>
      <c r="E15" s="31"/>
      <c r="F15" s="23"/>
      <c r="G15" s="23"/>
      <c r="H15" s="23"/>
      <c r="I15" s="493"/>
      <c r="J15" s="55"/>
      <c r="K15" s="55"/>
      <c r="L15" s="55"/>
      <c r="M15" s="55"/>
      <c r="N15" s="55"/>
      <c r="P15" s="493"/>
      <c r="Q15" s="55"/>
      <c r="R15" s="55"/>
      <c r="S15" s="55"/>
      <c r="T15" s="55"/>
      <c r="U15" s="55"/>
      <c r="V15" s="721"/>
    </row>
    <row r="16" spans="1:38" ht="9.75" customHeight="1">
      <c r="A16" s="633"/>
      <c r="B16" s="22"/>
      <c r="C16" s="31"/>
      <c r="D16" s="23"/>
      <c r="E16" s="31"/>
      <c r="F16" s="23"/>
      <c r="G16" s="23"/>
      <c r="H16" s="23"/>
      <c r="I16" s="22"/>
      <c r="J16" s="54"/>
      <c r="K16" s="23"/>
      <c r="L16" s="23"/>
      <c r="M16" s="23"/>
      <c r="N16" s="23"/>
      <c r="O16" s="53"/>
      <c r="P16" s="22"/>
      <c r="Q16" s="23"/>
      <c r="R16" s="23"/>
      <c r="S16" s="23"/>
      <c r="T16" s="23"/>
      <c r="U16" s="23"/>
      <c r="V16" s="665"/>
    </row>
    <row r="17" spans="1:26" ht="11.25" customHeight="1">
      <c r="A17" s="633"/>
      <c r="B17" s="494" t="s">
        <v>72</v>
      </c>
      <c r="C17" s="22" t="s">
        <v>183</v>
      </c>
      <c r="D17" s="23"/>
      <c r="E17" s="31"/>
      <c r="F17" s="23"/>
      <c r="G17" s="23"/>
      <c r="H17" s="23"/>
      <c r="I17" s="3818">
        <v>11</v>
      </c>
      <c r="J17" s="3939"/>
      <c r="K17" s="3940"/>
      <c r="L17" s="3940"/>
      <c r="M17" s="3940"/>
      <c r="N17" s="3941"/>
      <c r="P17" s="3818" t="s">
        <v>247</v>
      </c>
      <c r="Q17" s="3939"/>
      <c r="R17" s="3940"/>
      <c r="S17" s="3940"/>
      <c r="T17" s="3940"/>
      <c r="U17" s="3941"/>
      <c r="V17" s="721"/>
      <c r="W17" s="61"/>
      <c r="Y17" s="62"/>
      <c r="Z17" s="61"/>
    </row>
    <row r="18" spans="1:26" ht="11.25" customHeight="1">
      <c r="A18" s="633"/>
      <c r="B18" s="22"/>
      <c r="C18" s="25" t="s">
        <v>188</v>
      </c>
      <c r="D18" s="23"/>
      <c r="E18" s="31"/>
      <c r="F18" s="23"/>
      <c r="G18" s="23"/>
      <c r="H18" s="23"/>
      <c r="I18" s="3792"/>
      <c r="J18" s="3942"/>
      <c r="K18" s="3943"/>
      <c r="L18" s="3943"/>
      <c r="M18" s="3943"/>
      <c r="N18" s="3944"/>
      <c r="P18" s="3792"/>
      <c r="Q18" s="3942"/>
      <c r="R18" s="3943"/>
      <c r="S18" s="3943"/>
      <c r="T18" s="3943"/>
      <c r="U18" s="3944"/>
      <c r="V18" s="721"/>
      <c r="W18" s="61"/>
      <c r="Y18" s="62"/>
      <c r="Z18" s="61"/>
    </row>
    <row r="19" spans="1:26" ht="9.75" customHeight="1">
      <c r="A19" s="633"/>
      <c r="B19" s="22"/>
      <c r="C19" s="25"/>
      <c r="D19" s="23"/>
      <c r="E19" s="31"/>
      <c r="F19" s="23"/>
      <c r="G19" s="23"/>
      <c r="H19" s="23"/>
      <c r="I19" s="493"/>
      <c r="J19" s="55"/>
      <c r="K19" s="55"/>
      <c r="L19" s="55"/>
      <c r="M19" s="55"/>
      <c r="N19" s="55"/>
      <c r="P19" s="493"/>
      <c r="Q19" s="55"/>
      <c r="R19" s="55"/>
      <c r="S19" s="55"/>
      <c r="T19" s="55"/>
      <c r="U19" s="55"/>
      <c r="V19" s="721"/>
      <c r="W19" s="61"/>
      <c r="Y19" s="62"/>
      <c r="Z19" s="61"/>
    </row>
    <row r="20" spans="1:26" ht="9.75" customHeight="1">
      <c r="A20" s="633"/>
      <c r="B20" s="23"/>
      <c r="C20" s="31"/>
      <c r="D20" s="23"/>
      <c r="E20" s="31"/>
      <c r="F20" s="23"/>
      <c r="G20" s="23"/>
      <c r="H20" s="23"/>
      <c r="I20" s="23"/>
      <c r="J20" s="54"/>
      <c r="K20" s="23"/>
      <c r="L20" s="23"/>
      <c r="M20" s="23"/>
      <c r="N20" s="23"/>
      <c r="O20" s="53"/>
      <c r="P20" s="23"/>
      <c r="Q20" s="23"/>
      <c r="R20" s="23"/>
      <c r="S20" s="23"/>
      <c r="T20" s="23"/>
      <c r="U20" s="23"/>
      <c r="V20" s="665"/>
      <c r="Z20" s="61"/>
    </row>
    <row r="21" spans="1:26" ht="11.25" customHeight="1">
      <c r="A21" s="633"/>
      <c r="B21" s="494" t="s">
        <v>73</v>
      </c>
      <c r="C21" s="26" t="s">
        <v>597</v>
      </c>
      <c r="D21" s="23"/>
      <c r="E21" s="31"/>
      <c r="F21" s="23"/>
      <c r="G21" s="23"/>
      <c r="H21" s="23"/>
      <c r="I21" s="3818" t="s">
        <v>232</v>
      </c>
      <c r="J21" s="3933">
        <f>J9+J13+J17</f>
        <v>0</v>
      </c>
      <c r="K21" s="3934"/>
      <c r="L21" s="3934"/>
      <c r="M21" s="3934"/>
      <c r="N21" s="3935"/>
      <c r="P21" s="3818" t="s">
        <v>232</v>
      </c>
      <c r="Q21" s="3933">
        <f>Q9+Q13+Q17</f>
        <v>0</v>
      </c>
      <c r="R21" s="3934"/>
      <c r="S21" s="3934"/>
      <c r="T21" s="3934"/>
      <c r="U21" s="3935"/>
      <c r="V21" s="721"/>
    </row>
    <row r="22" spans="1:26" ht="11.25" customHeight="1">
      <c r="A22" s="633"/>
      <c r="B22" s="23"/>
      <c r="C22" s="25" t="s">
        <v>598</v>
      </c>
      <c r="D22" s="23"/>
      <c r="E22" s="31"/>
      <c r="F22" s="23"/>
      <c r="G22" s="23"/>
      <c r="H22" s="23"/>
      <c r="I22" s="3792"/>
      <c r="J22" s="3936"/>
      <c r="K22" s="3937"/>
      <c r="L22" s="3937"/>
      <c r="M22" s="3937"/>
      <c r="N22" s="3938"/>
      <c r="P22" s="3792"/>
      <c r="Q22" s="3936"/>
      <c r="R22" s="3937"/>
      <c r="S22" s="3937"/>
      <c r="T22" s="3937"/>
      <c r="U22" s="3938"/>
      <c r="V22" s="721"/>
    </row>
    <row r="23" spans="1:26" ht="26.25" customHeight="1" thickBot="1">
      <c r="A23" s="653"/>
      <c r="B23" s="655"/>
      <c r="C23" s="713"/>
      <c r="D23" s="655"/>
      <c r="E23" s="722"/>
      <c r="F23" s="655"/>
      <c r="G23" s="655"/>
      <c r="H23" s="655"/>
      <c r="I23" s="655"/>
      <c r="J23" s="655"/>
      <c r="K23" s="723"/>
      <c r="L23" s="723"/>
      <c r="M23" s="723"/>
      <c r="N23" s="655"/>
      <c r="O23" s="723"/>
      <c r="P23" s="723"/>
      <c r="Q23" s="723"/>
      <c r="R23" s="723"/>
      <c r="S23" s="655"/>
      <c r="T23" s="655"/>
      <c r="U23" s="655"/>
      <c r="V23" s="656"/>
    </row>
    <row r="24" spans="1:26" ht="9.75" customHeight="1">
      <c r="A24" s="23"/>
      <c r="C24" s="24"/>
      <c r="D24" s="23"/>
      <c r="E24" s="24"/>
      <c r="F24" s="23"/>
      <c r="G24" s="23"/>
      <c r="H24" s="23"/>
      <c r="I24" s="36"/>
      <c r="J24" s="23"/>
      <c r="K24" s="36"/>
      <c r="L24" s="36"/>
      <c r="M24" s="36"/>
      <c r="N24" s="56"/>
      <c r="O24" s="56"/>
      <c r="P24" s="36"/>
      <c r="Q24" s="36"/>
      <c r="R24" s="36"/>
      <c r="S24" s="56"/>
      <c r="T24" s="10"/>
      <c r="U24" s="56"/>
      <c r="V24" s="56"/>
    </row>
    <row r="25" spans="1:26" ht="5.25" customHeight="1">
      <c r="A25" s="23"/>
      <c r="B25" s="24"/>
      <c r="C25" s="23"/>
      <c r="D25" s="23"/>
      <c r="E25" s="24"/>
      <c r="F25" s="23"/>
      <c r="G25" s="23"/>
      <c r="H25" s="23"/>
      <c r="I25" s="36"/>
      <c r="J25" s="23"/>
      <c r="K25" s="36"/>
      <c r="L25" s="36"/>
      <c r="M25" s="36"/>
      <c r="N25" s="56"/>
      <c r="O25" s="56"/>
      <c r="P25" s="36"/>
      <c r="Q25" s="36"/>
      <c r="R25" s="36"/>
      <c r="S25" s="56"/>
      <c r="T25" s="56"/>
      <c r="U25" s="56"/>
      <c r="V25" s="56"/>
    </row>
    <row r="26" spans="1:26" ht="16.5" customHeight="1">
      <c r="A26" s="3840">
        <v>22</v>
      </c>
      <c r="B26" s="3840"/>
      <c r="C26" s="3840"/>
      <c r="D26" s="3840"/>
      <c r="E26" s="3840"/>
      <c r="F26" s="3840"/>
      <c r="G26" s="3840"/>
      <c r="H26" s="3840"/>
      <c r="I26" s="3840"/>
      <c r="J26" s="3840"/>
      <c r="K26" s="3840"/>
      <c r="L26" s="3840"/>
      <c r="M26" s="3840"/>
      <c r="N26" s="3840"/>
      <c r="O26" s="3840"/>
      <c r="P26" s="3840"/>
      <c r="Q26" s="3840"/>
      <c r="R26" s="3840"/>
      <c r="S26" s="3840"/>
      <c r="T26" s="3840"/>
      <c r="U26" s="3840"/>
      <c r="V26" s="3840"/>
    </row>
    <row r="27" spans="1:26">
      <c r="B27" s="5"/>
    </row>
    <row r="28" spans="1:26">
      <c r="B28" s="5"/>
    </row>
    <row r="29" spans="1:26">
      <c r="B29" s="5"/>
    </row>
  </sheetData>
  <sheetProtection selectLockedCells="1" selectUnlockedCells="1"/>
  <mergeCells count="24">
    <mergeCell ref="A26:V26"/>
    <mergeCell ref="J17:N18"/>
    <mergeCell ref="Q17:U18"/>
    <mergeCell ref="J9:N10"/>
    <mergeCell ref="K11:N12"/>
    <mergeCell ref="P9:P10"/>
    <mergeCell ref="P13:P14"/>
    <mergeCell ref="P17:P18"/>
    <mergeCell ref="P21:P22"/>
    <mergeCell ref="I9:I10"/>
    <mergeCell ref="I13:I14"/>
    <mergeCell ref="I17:I18"/>
    <mergeCell ref="I21:I22"/>
    <mergeCell ref="Q13:U14"/>
    <mergeCell ref="Q9:U10"/>
    <mergeCell ref="J21:N22"/>
    <mergeCell ref="Q21:U22"/>
    <mergeCell ref="J13:N14"/>
    <mergeCell ref="I2:L2"/>
    <mergeCell ref="B3:D3"/>
    <mergeCell ref="J6:N6"/>
    <mergeCell ref="J7:N7"/>
    <mergeCell ref="Q6:U6"/>
    <mergeCell ref="Q7:U7"/>
  </mergeCell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sheetPr>
  <dimension ref="A1:AL84"/>
  <sheetViews>
    <sheetView showGridLines="0" view="pageBreakPreview" zoomScale="140" zoomScaleNormal="100" zoomScaleSheetLayoutView="140" workbookViewId="0">
      <selection activeCell="E3" sqref="E3"/>
    </sheetView>
  </sheetViews>
  <sheetFormatPr defaultColWidth="9.140625" defaultRowHeight="11.25"/>
  <cols>
    <col min="1" max="1" width="1.140625" style="3" customWidth="1"/>
    <col min="2" max="2" width="4.85546875" style="3" customWidth="1"/>
    <col min="3" max="3" width="6.28515625" style="3" customWidth="1"/>
    <col min="4" max="14" width="5" style="3" customWidth="1"/>
    <col min="15" max="15" width="5" style="10" customWidth="1"/>
    <col min="16" max="20" width="5" style="3" customWidth="1"/>
    <col min="21" max="21" width="4.7109375" style="3" customWidth="1"/>
    <col min="22" max="22" width="7" style="3" customWidth="1"/>
    <col min="23" max="23" width="9.140625" style="3"/>
    <col min="24" max="24" width="10.85546875" style="37" customWidth="1"/>
    <col min="25" max="25" width="9.140625" style="37"/>
    <col min="26" max="16384" width="9.140625" style="3"/>
  </cols>
  <sheetData>
    <row r="1" spans="1:38" ht="4.5" customHeight="1" thickBot="1"/>
    <row r="2" spans="1:38" ht="15" customHeight="1">
      <c r="A2" s="724"/>
      <c r="B2" s="725"/>
      <c r="C2" s="726"/>
      <c r="D2" s="624"/>
      <c r="E2" s="624"/>
      <c r="F2" s="622"/>
      <c r="G2" s="727"/>
      <c r="H2" s="728"/>
      <c r="I2" s="728"/>
      <c r="J2" s="728"/>
      <c r="K2" s="728"/>
      <c r="L2" s="728"/>
      <c r="M2" s="728"/>
      <c r="N2" s="728"/>
      <c r="O2" s="727"/>
      <c r="P2" s="727"/>
      <c r="Q2" s="727"/>
      <c r="R2" s="727"/>
      <c r="S2" s="727"/>
      <c r="T2" s="660"/>
      <c r="U2" s="660"/>
      <c r="V2" s="729"/>
    </row>
    <row r="3" spans="1:38" ht="15" customHeight="1">
      <c r="A3" s="730"/>
      <c r="B3" s="33"/>
      <c r="C3" s="495"/>
      <c r="D3" s="43"/>
      <c r="E3" s="46" t="s">
        <v>4261</v>
      </c>
      <c r="F3" s="44"/>
      <c r="G3" s="44"/>
      <c r="H3" s="45"/>
      <c r="I3" s="45"/>
      <c r="J3" s="45"/>
      <c r="K3" s="45"/>
      <c r="L3" s="45"/>
      <c r="M3" s="45"/>
      <c r="N3" s="45"/>
      <c r="O3" s="44"/>
      <c r="P3" s="44"/>
      <c r="Q3" s="44"/>
      <c r="R3" s="44"/>
      <c r="S3" s="44"/>
      <c r="T3" s="23"/>
      <c r="U3" s="23"/>
      <c r="V3" s="665"/>
    </row>
    <row r="4" spans="1:38" ht="15" customHeight="1">
      <c r="A4" s="730"/>
      <c r="B4" s="33"/>
      <c r="C4" s="495"/>
      <c r="D4" s="43"/>
      <c r="E4" s="47" t="s">
        <v>3792</v>
      </c>
      <c r="F4" s="44"/>
      <c r="G4" s="44"/>
      <c r="H4" s="45"/>
      <c r="I4" s="45"/>
      <c r="J4" s="45"/>
      <c r="K4" s="45"/>
      <c r="L4" s="45"/>
      <c r="M4" s="45"/>
      <c r="N4" s="45"/>
      <c r="O4" s="44"/>
      <c r="P4" s="44"/>
      <c r="Q4" s="44"/>
      <c r="R4" s="44"/>
      <c r="S4" s="44"/>
      <c r="T4" s="23"/>
      <c r="U4" s="23"/>
      <c r="V4" s="665"/>
    </row>
    <row r="5" spans="1:38" ht="7.5" customHeight="1">
      <c r="A5" s="730"/>
      <c r="B5" s="33"/>
      <c r="C5" s="495"/>
      <c r="D5" s="48"/>
      <c r="E5" s="48"/>
      <c r="F5" s="23"/>
      <c r="G5" s="23"/>
      <c r="H5" s="23"/>
      <c r="I5" s="22"/>
      <c r="J5" s="23"/>
      <c r="K5" s="23"/>
      <c r="L5" s="23"/>
      <c r="M5" s="23"/>
      <c r="N5" s="22"/>
      <c r="O5" s="494"/>
      <c r="P5" s="22"/>
      <c r="Q5" s="23"/>
      <c r="R5" s="23"/>
      <c r="S5" s="23"/>
      <c r="T5" s="23"/>
      <c r="U5" s="23"/>
      <c r="V5" s="665"/>
    </row>
    <row r="6" spans="1:38" ht="15" customHeight="1">
      <c r="A6" s="633"/>
      <c r="B6" s="22">
        <v>11.1</v>
      </c>
      <c r="C6" s="22" t="s">
        <v>528</v>
      </c>
      <c r="D6" s="23"/>
      <c r="E6" s="23"/>
      <c r="F6" s="23"/>
      <c r="G6" s="23"/>
      <c r="H6" s="23"/>
      <c r="I6" s="24"/>
      <c r="J6" s="23"/>
      <c r="K6" s="23"/>
      <c r="L6" s="23"/>
      <c r="M6" s="23"/>
      <c r="N6" s="24"/>
      <c r="O6" s="28"/>
      <c r="P6" s="24"/>
      <c r="Q6" s="23"/>
      <c r="R6" s="23"/>
      <c r="S6" s="23"/>
      <c r="T6" s="23"/>
      <c r="U6" s="23"/>
      <c r="V6" s="665"/>
    </row>
    <row r="7" spans="1:38" s="37" customFormat="1" ht="12.95" customHeight="1">
      <c r="A7" s="633"/>
      <c r="B7" s="3"/>
      <c r="C7" s="27" t="s">
        <v>529</v>
      </c>
      <c r="D7" s="22"/>
      <c r="E7" s="24"/>
      <c r="F7" s="23"/>
      <c r="G7" s="23"/>
      <c r="H7" s="23"/>
      <c r="I7" s="23"/>
      <c r="J7" s="23"/>
      <c r="K7" s="23"/>
      <c r="L7" s="23"/>
      <c r="M7" s="23"/>
      <c r="N7" s="23"/>
      <c r="O7" s="33"/>
      <c r="P7" s="23"/>
      <c r="Q7" s="23"/>
      <c r="R7" s="23"/>
      <c r="S7" s="23"/>
      <c r="T7" s="23"/>
      <c r="U7" s="23"/>
      <c r="V7" s="665"/>
      <c r="W7" s="3"/>
      <c r="Z7" s="3"/>
      <c r="AA7" s="3"/>
      <c r="AB7" s="3"/>
      <c r="AC7" s="3"/>
      <c r="AD7" s="3"/>
      <c r="AE7" s="3"/>
      <c r="AF7" s="3"/>
      <c r="AG7" s="3"/>
      <c r="AH7" s="3"/>
      <c r="AI7" s="3"/>
      <c r="AJ7" s="3"/>
      <c r="AK7" s="3"/>
      <c r="AL7" s="3"/>
    </row>
    <row r="8" spans="1:38" s="37" customFormat="1">
      <c r="A8" s="633"/>
      <c r="B8" s="22"/>
      <c r="C8" s="22" t="s">
        <v>342</v>
      </c>
      <c r="D8" s="22"/>
      <c r="E8" s="24"/>
      <c r="F8" s="23"/>
      <c r="G8" s="23"/>
      <c r="H8" s="23"/>
      <c r="I8" s="23"/>
      <c r="J8" s="33"/>
      <c r="K8" s="494"/>
      <c r="L8" s="494"/>
      <c r="M8" s="494"/>
      <c r="N8" s="494"/>
      <c r="O8" s="33"/>
      <c r="P8" s="3796"/>
      <c r="Q8" s="3796"/>
      <c r="R8" s="3796"/>
      <c r="S8" s="3796"/>
      <c r="T8" s="494"/>
      <c r="U8" s="494"/>
      <c r="V8" s="731"/>
      <c r="W8" s="3"/>
      <c r="Z8" s="3"/>
      <c r="AA8" s="3"/>
      <c r="AB8" s="3"/>
      <c r="AC8" s="3"/>
      <c r="AD8" s="3"/>
      <c r="AE8" s="3"/>
      <c r="AF8" s="3"/>
      <c r="AG8" s="3"/>
      <c r="AH8" s="3"/>
      <c r="AI8" s="3"/>
      <c r="AJ8" s="3"/>
      <c r="AK8" s="3"/>
      <c r="AL8" s="3"/>
    </row>
    <row r="9" spans="1:38" s="37" customFormat="1" ht="11.25" customHeight="1">
      <c r="A9" s="633"/>
      <c r="B9" s="22"/>
      <c r="C9" s="24" t="s">
        <v>343</v>
      </c>
      <c r="D9" s="22"/>
      <c r="E9" s="24"/>
      <c r="F9" s="23"/>
      <c r="G9" s="3796" t="s">
        <v>961</v>
      </c>
      <c r="H9" s="3796"/>
      <c r="I9" s="3796"/>
      <c r="J9" s="3796"/>
      <c r="K9" s="3796"/>
      <c r="L9" s="3796"/>
      <c r="M9" s="22"/>
      <c r="N9" s="22"/>
      <c r="O9" s="33"/>
      <c r="P9" s="3796" t="s">
        <v>962</v>
      </c>
      <c r="Q9" s="3796"/>
      <c r="R9" s="3796"/>
      <c r="S9" s="3796"/>
      <c r="T9" s="3796"/>
      <c r="U9" s="3796"/>
      <c r="V9" s="731"/>
      <c r="W9" s="3"/>
      <c r="Z9" s="3"/>
      <c r="AA9" s="3"/>
      <c r="AB9" s="3"/>
      <c r="AC9" s="3"/>
      <c r="AD9" s="3"/>
      <c r="AE9" s="3"/>
      <c r="AF9" s="3"/>
      <c r="AG9" s="3"/>
      <c r="AH9" s="3"/>
      <c r="AI9" s="3"/>
      <c r="AJ9" s="3"/>
      <c r="AK9" s="3"/>
      <c r="AL9" s="3"/>
    </row>
    <row r="10" spans="1:38" s="37" customFormat="1" ht="9.75" customHeight="1">
      <c r="A10" s="633"/>
      <c r="B10" s="22"/>
      <c r="C10" s="23"/>
      <c r="D10" s="22"/>
      <c r="E10" s="24"/>
      <c r="F10" s="23"/>
      <c r="G10" s="3796" t="s">
        <v>84</v>
      </c>
      <c r="H10" s="3796"/>
      <c r="I10" s="3796"/>
      <c r="J10" s="3796"/>
      <c r="K10" s="3796"/>
      <c r="L10" s="3796"/>
      <c r="M10" s="22"/>
      <c r="N10" s="22"/>
      <c r="O10" s="33"/>
      <c r="P10" s="3796" t="s">
        <v>84</v>
      </c>
      <c r="Q10" s="3796"/>
      <c r="R10" s="3796"/>
      <c r="S10" s="3796"/>
      <c r="T10" s="3796"/>
      <c r="U10" s="3796"/>
      <c r="V10" s="731"/>
      <c r="W10" s="3"/>
      <c r="Z10" s="3"/>
      <c r="AA10" s="3"/>
      <c r="AB10" s="3"/>
      <c r="AC10" s="3"/>
      <c r="AD10" s="3"/>
      <c r="AE10" s="3"/>
      <c r="AF10" s="3"/>
      <c r="AG10" s="3"/>
      <c r="AH10" s="3"/>
      <c r="AI10" s="3"/>
      <c r="AJ10" s="3"/>
      <c r="AK10" s="3"/>
      <c r="AL10" s="3"/>
    </row>
    <row r="11" spans="1:38" s="37" customFormat="1">
      <c r="A11" s="633"/>
      <c r="B11" s="33"/>
      <c r="C11" s="23"/>
      <c r="D11" s="23"/>
      <c r="E11" s="24"/>
      <c r="F11" s="23"/>
      <c r="G11" s="23"/>
      <c r="H11" s="23"/>
      <c r="I11" s="23"/>
      <c r="J11" s="23"/>
      <c r="K11" s="22"/>
      <c r="L11" s="22">
        <v>1100</v>
      </c>
      <c r="M11" s="22"/>
      <c r="N11" s="3"/>
      <c r="O11" s="33"/>
      <c r="P11" s="22"/>
      <c r="Q11" s="22"/>
      <c r="R11" s="22"/>
      <c r="S11" s="26"/>
      <c r="T11" s="494"/>
      <c r="U11" s="497">
        <v>1100</v>
      </c>
      <c r="V11" s="731"/>
      <c r="W11" s="3"/>
      <c r="Z11" s="3"/>
      <c r="AA11" s="3"/>
      <c r="AB11" s="3"/>
      <c r="AC11" s="3"/>
      <c r="AD11" s="3"/>
      <c r="AE11" s="3"/>
      <c r="AF11" s="3"/>
      <c r="AG11" s="3"/>
      <c r="AH11" s="3"/>
      <c r="AI11" s="3"/>
      <c r="AJ11" s="3"/>
      <c r="AK11" s="3"/>
      <c r="AL11" s="3"/>
    </row>
    <row r="12" spans="1:38" s="37" customFormat="1" ht="10.5" customHeight="1">
      <c r="A12" s="633"/>
      <c r="B12" s="3"/>
      <c r="C12" s="23"/>
      <c r="D12" s="23"/>
      <c r="E12" s="24"/>
      <c r="F12" s="3882" t="s">
        <v>86</v>
      </c>
      <c r="G12" s="3948"/>
      <c r="H12" s="3949"/>
      <c r="I12" s="3949"/>
      <c r="J12" s="3949"/>
      <c r="K12" s="3949"/>
      <c r="L12" s="3950"/>
      <c r="M12" s="8"/>
      <c r="N12" s="57"/>
      <c r="O12" s="3954" t="s">
        <v>87</v>
      </c>
      <c r="P12" s="3948"/>
      <c r="Q12" s="3949"/>
      <c r="R12" s="3949"/>
      <c r="S12" s="3949"/>
      <c r="T12" s="3949"/>
      <c r="U12" s="3950"/>
      <c r="V12" s="721"/>
      <c r="W12" s="3"/>
      <c r="Z12" s="3"/>
      <c r="AA12" s="3"/>
      <c r="AB12" s="3"/>
      <c r="AC12" s="3"/>
      <c r="AD12" s="3"/>
      <c r="AE12" s="3"/>
      <c r="AF12" s="3"/>
      <c r="AG12" s="3"/>
      <c r="AH12" s="3"/>
      <c r="AI12" s="3"/>
      <c r="AJ12" s="3"/>
      <c r="AK12" s="3"/>
      <c r="AL12" s="3"/>
    </row>
    <row r="13" spans="1:38" s="37" customFormat="1" ht="10.5" customHeight="1">
      <c r="A13" s="633"/>
      <c r="B13" s="3"/>
      <c r="C13" s="23"/>
      <c r="D13" s="23"/>
      <c r="E13" s="24"/>
      <c r="F13" s="3797"/>
      <c r="G13" s="3951"/>
      <c r="H13" s="3952"/>
      <c r="I13" s="3952"/>
      <c r="J13" s="3952"/>
      <c r="K13" s="3952"/>
      <c r="L13" s="3953"/>
      <c r="M13" s="8"/>
      <c r="N13" s="57"/>
      <c r="O13" s="3955"/>
      <c r="P13" s="3951"/>
      <c r="Q13" s="3952"/>
      <c r="R13" s="3952"/>
      <c r="S13" s="3952"/>
      <c r="T13" s="3952"/>
      <c r="U13" s="3953"/>
      <c r="V13" s="721"/>
      <c r="W13" s="3"/>
      <c r="Z13" s="3"/>
      <c r="AA13" s="3"/>
      <c r="AB13" s="3"/>
      <c r="AC13" s="3"/>
      <c r="AD13" s="3"/>
      <c r="AE13" s="3"/>
      <c r="AF13" s="3"/>
      <c r="AG13" s="3"/>
      <c r="AH13" s="3"/>
      <c r="AI13" s="3"/>
      <c r="AJ13" s="3"/>
      <c r="AK13" s="3"/>
      <c r="AL13" s="3"/>
    </row>
    <row r="14" spans="1:38" s="37" customFormat="1" ht="10.5" customHeight="1">
      <c r="A14" s="633"/>
      <c r="B14" s="3"/>
      <c r="C14" s="23"/>
      <c r="D14" s="23"/>
      <c r="E14" s="24"/>
      <c r="F14" s="493"/>
      <c r="G14" s="10"/>
      <c r="H14" s="10"/>
      <c r="I14" s="10"/>
      <c r="J14" s="10"/>
      <c r="K14" s="10"/>
      <c r="L14" s="10"/>
      <c r="M14" s="8"/>
      <c r="N14" s="57"/>
      <c r="O14" s="58"/>
      <c r="P14" s="26"/>
      <c r="Q14" s="57"/>
      <c r="R14" s="57"/>
      <c r="S14" s="57"/>
      <c r="T14" s="57"/>
      <c r="U14" s="57"/>
      <c r="V14" s="721"/>
      <c r="W14" s="3"/>
      <c r="Z14" s="3"/>
      <c r="AA14" s="3"/>
      <c r="AB14" s="3"/>
      <c r="AC14" s="3"/>
      <c r="AD14" s="3"/>
      <c r="AE14" s="3"/>
      <c r="AF14" s="3"/>
      <c r="AG14" s="3"/>
      <c r="AH14" s="3"/>
      <c r="AI14" s="3"/>
      <c r="AJ14" s="3"/>
      <c r="AK14" s="3"/>
      <c r="AL14" s="3"/>
    </row>
    <row r="15" spans="1:38" s="37" customFormat="1" ht="10.5" customHeight="1">
      <c r="A15" s="647"/>
      <c r="B15" s="693"/>
      <c r="C15" s="649"/>
      <c r="D15" s="649"/>
      <c r="E15" s="648"/>
      <c r="F15" s="650"/>
      <c r="G15" s="216"/>
      <c r="H15" s="216"/>
      <c r="I15" s="216"/>
      <c r="J15" s="216"/>
      <c r="K15" s="216"/>
      <c r="L15" s="216"/>
      <c r="M15" s="732"/>
      <c r="N15" s="733"/>
      <c r="O15" s="734"/>
      <c r="P15" s="668"/>
      <c r="Q15" s="733"/>
      <c r="R15" s="733"/>
      <c r="S15" s="733"/>
      <c r="T15" s="733"/>
      <c r="U15" s="733"/>
      <c r="V15" s="735"/>
      <c r="W15" s="3"/>
      <c r="Z15" s="3"/>
      <c r="AA15" s="3"/>
      <c r="AB15" s="3"/>
      <c r="AC15" s="3"/>
      <c r="AD15" s="3"/>
      <c r="AE15" s="3"/>
      <c r="AF15" s="3"/>
      <c r="AG15" s="3"/>
      <c r="AH15" s="3"/>
      <c r="AI15" s="3"/>
      <c r="AJ15" s="3"/>
      <c r="AK15" s="3"/>
      <c r="AL15" s="3"/>
    </row>
    <row r="16" spans="1:38" s="37" customFormat="1" ht="11.25" customHeight="1">
      <c r="A16" s="633"/>
      <c r="B16" s="3"/>
      <c r="C16" s="23"/>
      <c r="D16" s="23"/>
      <c r="E16" s="24"/>
      <c r="F16" s="493"/>
      <c r="G16" s="10"/>
      <c r="H16" s="10"/>
      <c r="I16" s="10"/>
      <c r="J16" s="10"/>
      <c r="K16" s="10"/>
      <c r="L16" s="10"/>
      <c r="M16" s="8"/>
      <c r="N16" s="57"/>
      <c r="O16" s="58"/>
      <c r="P16" s="26"/>
      <c r="Q16" s="57"/>
      <c r="R16" s="57"/>
      <c r="S16" s="57"/>
      <c r="T16" s="57"/>
      <c r="U16" s="57"/>
      <c r="V16" s="721"/>
      <c r="W16" s="3"/>
      <c r="Z16" s="3"/>
      <c r="AA16" s="3"/>
      <c r="AB16" s="3"/>
      <c r="AC16" s="3"/>
      <c r="AD16" s="3"/>
      <c r="AE16" s="3"/>
      <c r="AF16" s="3"/>
      <c r="AG16" s="3"/>
      <c r="AH16" s="3"/>
      <c r="AI16" s="3"/>
      <c r="AJ16" s="3"/>
      <c r="AK16" s="3"/>
      <c r="AL16" s="3"/>
    </row>
    <row r="17" spans="1:38" s="37" customFormat="1" ht="11.25" customHeight="1">
      <c r="A17" s="633"/>
      <c r="B17" s="24"/>
      <c r="C17" s="23"/>
      <c r="D17" s="23"/>
      <c r="E17" s="24"/>
      <c r="F17" s="493"/>
      <c r="G17" s="10"/>
      <c r="H17" s="10"/>
      <c r="I17" s="10"/>
      <c r="J17" s="10"/>
      <c r="K17" s="10"/>
      <c r="L17" s="10"/>
      <c r="M17" s="8"/>
      <c r="N17" s="57"/>
      <c r="O17" s="58"/>
      <c r="P17" s="26"/>
      <c r="Q17" s="57"/>
      <c r="R17" s="57"/>
      <c r="S17" s="57"/>
      <c r="T17" s="57"/>
      <c r="U17" s="57"/>
      <c r="V17" s="721"/>
      <c r="W17" s="3"/>
      <c r="Z17" s="3"/>
      <c r="AA17" s="3"/>
      <c r="AB17" s="3"/>
      <c r="AC17" s="3"/>
      <c r="AD17" s="3"/>
      <c r="AE17" s="3"/>
      <c r="AF17" s="3"/>
      <c r="AG17" s="3"/>
      <c r="AH17" s="3"/>
      <c r="AI17" s="3"/>
      <c r="AJ17" s="3"/>
      <c r="AK17" s="3"/>
      <c r="AL17" s="3"/>
    </row>
    <row r="18" spans="1:38" s="37" customFormat="1" ht="10.5" customHeight="1">
      <c r="A18" s="633"/>
      <c r="B18" s="22">
        <v>11.2</v>
      </c>
      <c r="C18" s="22" t="s">
        <v>3793</v>
      </c>
      <c r="D18" s="23"/>
      <c r="E18" s="24"/>
      <c r="F18" s="493"/>
      <c r="G18" s="10"/>
      <c r="H18" s="10"/>
      <c r="I18" s="10"/>
      <c r="J18" s="10"/>
      <c r="K18" s="10"/>
      <c r="L18" s="10"/>
      <c r="M18" s="8"/>
      <c r="N18" s="57"/>
      <c r="O18" s="58"/>
      <c r="P18" s="26"/>
      <c r="Q18" s="57"/>
      <c r="R18" s="57"/>
      <c r="S18" s="57"/>
      <c r="T18" s="57"/>
      <c r="U18" s="57"/>
      <c r="V18" s="721"/>
      <c r="W18" s="3"/>
      <c r="Z18" s="3"/>
      <c r="AA18" s="3"/>
      <c r="AB18" s="3"/>
      <c r="AC18" s="3"/>
      <c r="AD18" s="3"/>
      <c r="AE18" s="3"/>
      <c r="AF18" s="3"/>
      <c r="AG18" s="3"/>
      <c r="AH18" s="3"/>
      <c r="AI18" s="3"/>
      <c r="AJ18" s="3"/>
      <c r="AK18" s="3"/>
      <c r="AL18" s="3"/>
    </row>
    <row r="19" spans="1:38" s="37" customFormat="1" ht="10.5" customHeight="1">
      <c r="A19" s="633"/>
      <c r="B19" s="22"/>
      <c r="C19" s="22" t="s">
        <v>3794</v>
      </c>
      <c r="D19" s="23"/>
      <c r="E19" s="24"/>
      <c r="F19" s="493"/>
      <c r="G19" s="10"/>
      <c r="H19" s="10"/>
      <c r="I19" s="10"/>
      <c r="J19" s="10"/>
      <c r="K19" s="10"/>
      <c r="L19" s="10"/>
      <c r="M19" s="8"/>
      <c r="N19" s="57"/>
      <c r="O19" s="58"/>
      <c r="P19" s="26"/>
      <c r="Q19" s="57"/>
      <c r="R19" s="57"/>
      <c r="S19" s="57"/>
      <c r="T19" s="57"/>
      <c r="U19" s="57"/>
      <c r="V19" s="721"/>
      <c r="W19" s="3"/>
      <c r="Z19" s="3"/>
      <c r="AA19" s="3"/>
      <c r="AB19" s="3"/>
      <c r="AC19" s="3"/>
      <c r="AD19" s="3"/>
      <c r="AE19" s="3"/>
      <c r="AF19" s="3"/>
      <c r="AG19" s="3"/>
      <c r="AH19" s="3"/>
      <c r="AI19" s="3"/>
      <c r="AJ19" s="3"/>
      <c r="AK19" s="3"/>
      <c r="AL19" s="3"/>
    </row>
    <row r="20" spans="1:38" s="37" customFormat="1" ht="9.75" customHeight="1">
      <c r="A20" s="633"/>
      <c r="B20" s="3"/>
      <c r="C20" s="24" t="s">
        <v>3795</v>
      </c>
      <c r="D20" s="23"/>
      <c r="E20" s="24"/>
      <c r="F20" s="493"/>
      <c r="G20" s="10"/>
      <c r="H20" s="10"/>
      <c r="I20" s="10"/>
      <c r="J20" s="10"/>
      <c r="K20" s="10"/>
      <c r="L20" s="10"/>
      <c r="M20" s="8"/>
      <c r="N20" s="57"/>
      <c r="O20" s="58"/>
      <c r="P20" s="26"/>
      <c r="Q20" s="57"/>
      <c r="R20" s="57"/>
      <c r="S20" s="57"/>
      <c r="T20" s="57"/>
      <c r="U20" s="57"/>
      <c r="V20" s="721"/>
      <c r="W20" s="3"/>
      <c r="Z20" s="3"/>
      <c r="AA20" s="3"/>
      <c r="AB20" s="3"/>
      <c r="AC20" s="3"/>
      <c r="AD20" s="3"/>
      <c r="AE20" s="3"/>
      <c r="AF20" s="3"/>
      <c r="AG20" s="3"/>
      <c r="AH20" s="3"/>
      <c r="AI20" s="3"/>
      <c r="AJ20" s="3"/>
      <c r="AK20" s="3"/>
      <c r="AL20" s="3"/>
    </row>
    <row r="21" spans="1:38" s="37" customFormat="1" ht="9.75" customHeight="1">
      <c r="A21" s="633"/>
      <c r="B21" s="3"/>
      <c r="C21" s="24" t="s">
        <v>3796</v>
      </c>
      <c r="D21" s="23"/>
      <c r="E21" s="24"/>
      <c r="F21" s="23"/>
      <c r="G21" s="23"/>
      <c r="H21" s="23"/>
      <c r="I21" s="36"/>
      <c r="J21" s="23"/>
      <c r="K21" s="36"/>
      <c r="L21" s="36"/>
      <c r="M21" s="36"/>
      <c r="N21" s="56"/>
      <c r="O21" s="56"/>
      <c r="P21" s="36"/>
      <c r="Q21" s="36"/>
      <c r="R21" s="36"/>
      <c r="S21" s="56"/>
      <c r="T21" s="56"/>
      <c r="U21" s="56"/>
      <c r="V21" s="721"/>
      <c r="W21" s="3"/>
      <c r="Z21" s="3"/>
      <c r="AA21" s="3"/>
      <c r="AB21" s="3"/>
      <c r="AC21" s="3"/>
      <c r="AD21" s="3"/>
      <c r="AE21" s="3"/>
      <c r="AF21" s="3"/>
      <c r="AG21" s="3"/>
      <c r="AH21" s="3"/>
      <c r="AI21" s="3"/>
      <c r="AJ21" s="3"/>
      <c r="AK21" s="3"/>
      <c r="AL21" s="3"/>
    </row>
    <row r="22" spans="1:38" s="37" customFormat="1" ht="9.75" customHeight="1">
      <c r="A22" s="633"/>
      <c r="B22" s="3"/>
      <c r="C22" s="24"/>
      <c r="D22" s="23"/>
      <c r="E22" s="24"/>
      <c r="F22" s="23"/>
      <c r="G22" s="23"/>
      <c r="H22" s="23"/>
      <c r="I22" s="36"/>
      <c r="J22" s="23"/>
      <c r="K22" s="36"/>
      <c r="L22" s="36"/>
      <c r="M22" s="36"/>
      <c r="N22" s="56"/>
      <c r="O22" s="56"/>
      <c r="P22" s="36"/>
      <c r="Q22" s="36"/>
      <c r="R22" s="36"/>
      <c r="S22" s="217"/>
      <c r="T22" s="3959" t="s">
        <v>909</v>
      </c>
      <c r="U22" s="3959"/>
      <c r="V22" s="721"/>
      <c r="W22" s="3"/>
      <c r="Z22" s="3"/>
      <c r="AA22" s="3"/>
      <c r="AB22" s="3"/>
      <c r="AC22" s="3"/>
      <c r="AD22" s="3"/>
      <c r="AE22" s="3"/>
      <c r="AF22" s="3"/>
      <c r="AG22" s="3"/>
      <c r="AH22" s="3"/>
      <c r="AI22" s="3"/>
      <c r="AJ22" s="3"/>
      <c r="AK22" s="3"/>
      <c r="AL22" s="3"/>
    </row>
    <row r="23" spans="1:38" s="37" customFormat="1" ht="3" customHeight="1">
      <c r="A23" s="633"/>
      <c r="B23" s="3"/>
      <c r="C23" s="3"/>
      <c r="D23" s="49"/>
      <c r="E23" s="49"/>
      <c r="F23" s="217"/>
      <c r="G23" s="9"/>
      <c r="H23" s="9"/>
      <c r="I23" s="3"/>
      <c r="J23" s="3"/>
      <c r="K23" s="36"/>
      <c r="L23" s="36"/>
      <c r="M23" s="36"/>
      <c r="N23" s="56"/>
      <c r="O23" s="56"/>
      <c r="P23" s="36"/>
      <c r="Q23" s="36"/>
      <c r="R23" s="36"/>
      <c r="S23" s="5"/>
      <c r="T23" s="3"/>
      <c r="U23" s="3"/>
      <c r="V23" s="721"/>
      <c r="W23" s="3"/>
      <c r="Z23" s="3"/>
      <c r="AA23" s="3"/>
      <c r="AB23" s="3"/>
      <c r="AC23" s="3"/>
      <c r="AD23" s="3"/>
      <c r="AE23" s="3"/>
      <c r="AF23" s="3"/>
      <c r="AG23" s="3"/>
      <c r="AH23" s="3"/>
      <c r="AI23" s="3"/>
      <c r="AJ23" s="3"/>
      <c r="AK23" s="3"/>
      <c r="AL23" s="3"/>
    </row>
    <row r="24" spans="1:38" s="37" customFormat="1" ht="9.75" customHeight="1">
      <c r="A24" s="633"/>
      <c r="B24" s="3"/>
      <c r="C24" s="214" t="s">
        <v>39</v>
      </c>
      <c r="D24" s="5" t="s">
        <v>866</v>
      </c>
      <c r="E24" s="5"/>
      <c r="F24" s="5"/>
      <c r="G24" s="5"/>
      <c r="H24" s="5"/>
      <c r="I24" s="3"/>
      <c r="J24" s="3"/>
      <c r="K24" s="36"/>
      <c r="L24" s="36"/>
      <c r="M24" s="36"/>
      <c r="N24" s="56"/>
      <c r="O24" s="56"/>
      <c r="P24" s="36"/>
      <c r="Q24" s="36"/>
      <c r="R24" s="36"/>
      <c r="S24" s="6"/>
      <c r="T24" s="3954" t="s">
        <v>94</v>
      </c>
      <c r="U24" s="3956"/>
      <c r="V24" s="721"/>
      <c r="W24" s="3"/>
      <c r="Z24" s="3"/>
      <c r="AA24" s="3"/>
      <c r="AB24" s="3"/>
      <c r="AC24" s="3"/>
      <c r="AD24" s="3"/>
      <c r="AE24" s="3"/>
      <c r="AF24" s="3"/>
      <c r="AG24" s="3"/>
      <c r="AH24" s="3"/>
      <c r="AI24" s="3"/>
      <c r="AJ24" s="3"/>
      <c r="AK24" s="3"/>
      <c r="AL24" s="3"/>
    </row>
    <row r="25" spans="1:38" s="37" customFormat="1" ht="9.75" customHeight="1">
      <c r="A25" s="633"/>
      <c r="B25" s="3"/>
      <c r="C25" s="50"/>
      <c r="D25" s="6" t="s">
        <v>3797</v>
      </c>
      <c r="E25" s="6"/>
      <c r="F25" s="6"/>
      <c r="G25" s="6"/>
      <c r="H25" s="6"/>
      <c r="I25" s="3"/>
      <c r="J25" s="3"/>
      <c r="K25" s="36"/>
      <c r="L25" s="36"/>
      <c r="M25" s="36"/>
      <c r="N25" s="56"/>
      <c r="O25" s="56"/>
      <c r="P25" s="36"/>
      <c r="Q25" s="36"/>
      <c r="R25" s="36"/>
      <c r="S25" s="6"/>
      <c r="T25" s="3955"/>
      <c r="U25" s="3957"/>
      <c r="V25" s="721"/>
      <c r="W25" s="3"/>
      <c r="Z25" s="3"/>
      <c r="AA25" s="3"/>
      <c r="AB25" s="3"/>
      <c r="AC25" s="3"/>
      <c r="AD25" s="3"/>
      <c r="AE25" s="3"/>
      <c r="AF25" s="3"/>
      <c r="AG25" s="3"/>
      <c r="AH25" s="3"/>
      <c r="AI25" s="3"/>
      <c r="AJ25" s="3"/>
      <c r="AK25" s="3"/>
      <c r="AL25" s="3"/>
    </row>
    <row r="26" spans="1:38" ht="7.5" customHeight="1">
      <c r="A26" s="633"/>
      <c r="E26" s="19"/>
      <c r="F26" s="19"/>
      <c r="G26" s="19"/>
      <c r="H26" s="19"/>
      <c r="K26" s="36"/>
      <c r="L26" s="36"/>
      <c r="M26" s="36"/>
      <c r="N26" s="56"/>
      <c r="O26" s="56"/>
      <c r="P26" s="36"/>
      <c r="Q26" s="36"/>
      <c r="R26" s="36"/>
      <c r="S26" s="5"/>
      <c r="U26" s="388"/>
      <c r="V26" s="721"/>
    </row>
    <row r="27" spans="1:38" ht="9.75" customHeight="1">
      <c r="A27" s="633"/>
      <c r="C27" s="214" t="s">
        <v>41</v>
      </c>
      <c r="D27" s="5" t="s">
        <v>3798</v>
      </c>
      <c r="E27" s="5"/>
      <c r="F27" s="5"/>
      <c r="G27" s="5"/>
      <c r="H27" s="5"/>
      <c r="K27" s="36"/>
      <c r="L27" s="36"/>
      <c r="M27" s="36"/>
      <c r="N27" s="56"/>
      <c r="O27" s="56"/>
      <c r="P27" s="36"/>
      <c r="Q27" s="36"/>
      <c r="R27" s="36"/>
      <c r="S27" s="6"/>
      <c r="T27" s="3954" t="s">
        <v>99</v>
      </c>
      <c r="U27" s="3956"/>
      <c r="V27" s="721"/>
    </row>
    <row r="28" spans="1:38" ht="9.75" customHeight="1">
      <c r="A28" s="633"/>
      <c r="C28" s="50"/>
      <c r="D28" s="3958" t="s">
        <v>867</v>
      </c>
      <c r="E28" s="3958"/>
      <c r="F28" s="3958"/>
      <c r="G28" s="3958"/>
      <c r="H28" s="3958"/>
      <c r="I28" s="3958"/>
      <c r="K28" s="36"/>
      <c r="L28" s="36"/>
      <c r="M28" s="36"/>
      <c r="N28" s="56"/>
      <c r="O28" s="56"/>
      <c r="P28" s="36"/>
      <c r="Q28" s="36"/>
      <c r="R28" s="36"/>
      <c r="S28" s="6"/>
      <c r="T28" s="3955"/>
      <c r="U28" s="3957"/>
      <c r="V28" s="721"/>
    </row>
    <row r="29" spans="1:38" ht="7.5" customHeight="1">
      <c r="A29" s="633"/>
      <c r="D29" s="49"/>
      <c r="E29" s="49"/>
      <c r="F29" s="217"/>
      <c r="G29" s="9"/>
      <c r="H29" s="9"/>
      <c r="K29" s="36"/>
      <c r="L29" s="36"/>
      <c r="M29" s="36"/>
      <c r="N29" s="56"/>
      <c r="O29" s="56"/>
      <c r="P29" s="36"/>
      <c r="Q29" s="36"/>
      <c r="R29" s="36"/>
      <c r="S29" s="217"/>
      <c r="U29" s="388"/>
      <c r="V29" s="721"/>
    </row>
    <row r="30" spans="1:38" ht="9.75" customHeight="1">
      <c r="A30" s="633"/>
      <c r="C30" s="214" t="s">
        <v>43</v>
      </c>
      <c r="D30" s="5" t="s">
        <v>963</v>
      </c>
      <c r="E30" s="49"/>
      <c r="F30" s="217"/>
      <c r="G30" s="9"/>
      <c r="H30" s="9"/>
      <c r="K30" s="36"/>
      <c r="L30" s="36"/>
      <c r="M30" s="36"/>
      <c r="N30" s="56"/>
      <c r="O30" s="56"/>
      <c r="P30" s="36"/>
      <c r="Q30" s="36"/>
      <c r="R30" s="36"/>
      <c r="S30" s="217"/>
      <c r="T30" s="3954" t="s">
        <v>100</v>
      </c>
      <c r="U30" s="3956"/>
      <c r="V30" s="721"/>
    </row>
    <row r="31" spans="1:38" ht="9.75" customHeight="1">
      <c r="A31" s="633"/>
      <c r="C31" s="50"/>
      <c r="D31" s="6" t="s">
        <v>964</v>
      </c>
      <c r="E31" s="49"/>
      <c r="F31" s="217"/>
      <c r="G31" s="9"/>
      <c r="H31" s="9"/>
      <c r="K31" s="36"/>
      <c r="L31" s="36"/>
      <c r="M31" s="36"/>
      <c r="N31" s="56"/>
      <c r="O31" s="56"/>
      <c r="P31" s="36"/>
      <c r="Q31" s="36"/>
      <c r="R31" s="36"/>
      <c r="S31" s="217"/>
      <c r="T31" s="3955"/>
      <c r="U31" s="3957"/>
      <c r="V31" s="721"/>
    </row>
    <row r="32" spans="1:38" ht="7.5" customHeight="1">
      <c r="A32" s="633"/>
      <c r="C32" s="50"/>
      <c r="D32" s="6"/>
      <c r="E32" s="49"/>
      <c r="F32" s="217"/>
      <c r="G32" s="9"/>
      <c r="H32" s="9"/>
      <c r="K32" s="36"/>
      <c r="L32" s="36"/>
      <c r="M32" s="36"/>
      <c r="N32" s="56"/>
      <c r="O32" s="56"/>
      <c r="P32" s="36"/>
      <c r="Q32" s="36"/>
      <c r="R32" s="36"/>
      <c r="S32" s="217"/>
      <c r="U32" s="388"/>
      <c r="V32" s="721"/>
    </row>
    <row r="33" spans="1:22" ht="9.75" customHeight="1">
      <c r="A33" s="633"/>
      <c r="C33" s="214" t="s">
        <v>45</v>
      </c>
      <c r="D33" s="5" t="s">
        <v>868</v>
      </c>
      <c r="E33" s="49"/>
      <c r="F33" s="217"/>
      <c r="G33" s="9"/>
      <c r="H33" s="9"/>
      <c r="K33" s="36"/>
      <c r="L33" s="36"/>
      <c r="M33" s="36"/>
      <c r="N33" s="56"/>
      <c r="O33" s="56"/>
      <c r="P33" s="36"/>
      <c r="Q33" s="36"/>
      <c r="R33" s="36"/>
      <c r="S33" s="217"/>
      <c r="T33" s="3954" t="s">
        <v>102</v>
      </c>
      <c r="U33" s="3956"/>
      <c r="V33" s="721"/>
    </row>
    <row r="34" spans="1:22" ht="9.75" customHeight="1">
      <c r="A34" s="633"/>
      <c r="C34" s="50"/>
      <c r="D34" s="6" t="s">
        <v>869</v>
      </c>
      <c r="E34" s="49"/>
      <c r="F34" s="217"/>
      <c r="G34" s="9"/>
      <c r="H34" s="9" t="s">
        <v>344</v>
      </c>
      <c r="K34" s="36"/>
      <c r="L34" s="36"/>
      <c r="M34" s="36"/>
      <c r="N34" s="56"/>
      <c r="O34" s="56"/>
      <c r="P34" s="36"/>
      <c r="Q34" s="36"/>
      <c r="R34" s="36"/>
      <c r="S34" s="36"/>
      <c r="T34" s="3955"/>
      <c r="U34" s="3957"/>
      <c r="V34" s="721"/>
    </row>
    <row r="35" spans="1:22" ht="7.5" customHeight="1">
      <c r="A35" s="633"/>
      <c r="D35" s="49"/>
      <c r="E35" s="49"/>
      <c r="F35" s="217"/>
      <c r="G35" s="9"/>
      <c r="H35" s="9"/>
      <c r="K35" s="36"/>
      <c r="L35" s="36"/>
      <c r="M35" s="36"/>
      <c r="N35" s="56"/>
      <c r="O35" s="56"/>
      <c r="P35" s="36"/>
      <c r="Q35" s="36"/>
      <c r="R35" s="36"/>
      <c r="S35" s="5"/>
      <c r="U35" s="388"/>
      <c r="V35" s="721"/>
    </row>
    <row r="36" spans="1:22" ht="9.75" customHeight="1">
      <c r="A36" s="633"/>
      <c r="C36" s="214" t="s">
        <v>40</v>
      </c>
      <c r="D36" s="5" t="s">
        <v>870</v>
      </c>
      <c r="E36" s="5"/>
      <c r="F36" s="5"/>
      <c r="G36" s="5"/>
      <c r="H36" s="5"/>
      <c r="K36" s="36"/>
      <c r="L36" s="36"/>
      <c r="M36" s="36"/>
      <c r="N36" s="56"/>
      <c r="O36" s="56"/>
      <c r="P36" s="36"/>
      <c r="Q36" s="36"/>
      <c r="R36" s="36"/>
      <c r="S36" s="6"/>
      <c r="T36" s="3954" t="s">
        <v>103</v>
      </c>
      <c r="U36" s="3956"/>
      <c r="V36" s="721"/>
    </row>
    <row r="37" spans="1:22" ht="9.75" customHeight="1">
      <c r="A37" s="633"/>
      <c r="C37" s="50"/>
      <c r="D37" s="6" t="s">
        <v>3799</v>
      </c>
      <c r="E37" s="6"/>
      <c r="F37" s="6"/>
      <c r="G37" s="6"/>
      <c r="H37" s="6"/>
      <c r="K37" s="36"/>
      <c r="L37" s="36"/>
      <c r="M37" s="36"/>
      <c r="N37" s="56"/>
      <c r="O37" s="56"/>
      <c r="P37" s="36"/>
      <c r="Q37" s="36"/>
      <c r="R37" s="36"/>
      <c r="S37" s="6"/>
      <c r="T37" s="3955"/>
      <c r="U37" s="3957"/>
      <c r="V37" s="721"/>
    </row>
    <row r="38" spans="1:22" ht="7.5" customHeight="1">
      <c r="A38" s="633"/>
      <c r="E38" s="19"/>
      <c r="F38" s="19"/>
      <c r="G38" s="19"/>
      <c r="H38" s="19"/>
      <c r="K38" s="36"/>
      <c r="L38" s="36"/>
      <c r="M38" s="36"/>
      <c r="N38" s="56"/>
      <c r="O38" s="56"/>
      <c r="P38" s="36"/>
      <c r="Q38" s="36"/>
      <c r="R38" s="36"/>
      <c r="S38" s="5"/>
      <c r="U38" s="388"/>
      <c r="V38" s="721"/>
    </row>
    <row r="39" spans="1:22" ht="9.75" customHeight="1">
      <c r="A39" s="633"/>
      <c r="C39" s="214" t="s">
        <v>42</v>
      </c>
      <c r="D39" s="5" t="s">
        <v>871</v>
      </c>
      <c r="E39" s="5"/>
      <c r="F39" s="5"/>
      <c r="G39" s="5"/>
      <c r="H39" s="5"/>
      <c r="K39" s="36"/>
      <c r="L39" s="36"/>
      <c r="M39" s="36"/>
      <c r="N39" s="56"/>
      <c r="O39" s="56"/>
      <c r="P39" s="36"/>
      <c r="Q39" s="36"/>
      <c r="R39" s="36"/>
      <c r="S39" s="6"/>
      <c r="T39" s="3954" t="s">
        <v>106</v>
      </c>
      <c r="U39" s="3956"/>
      <c r="V39" s="721"/>
    </row>
    <row r="40" spans="1:22" ht="9.75" customHeight="1">
      <c r="A40" s="633"/>
      <c r="C40" s="50"/>
      <c r="D40" s="6" t="s">
        <v>955</v>
      </c>
      <c r="E40" s="6"/>
      <c r="F40" s="6"/>
      <c r="G40" s="6"/>
      <c r="H40" s="6"/>
      <c r="K40" s="36"/>
      <c r="L40" s="36"/>
      <c r="M40" s="36"/>
      <c r="N40" s="56"/>
      <c r="O40" s="56"/>
      <c r="P40" s="36"/>
      <c r="Q40" s="36"/>
      <c r="R40" s="36"/>
      <c r="S40" s="6"/>
      <c r="T40" s="3955"/>
      <c r="U40" s="3957"/>
      <c r="V40" s="721"/>
    </row>
    <row r="41" spans="1:22" ht="7.5" customHeight="1">
      <c r="A41" s="633"/>
      <c r="D41" s="49"/>
      <c r="E41" s="49"/>
      <c r="F41" s="217"/>
      <c r="G41" s="9"/>
      <c r="H41" s="9"/>
      <c r="K41" s="36"/>
      <c r="L41" s="36"/>
      <c r="M41" s="36"/>
      <c r="N41" s="56"/>
      <c r="O41" s="56"/>
      <c r="P41" s="36"/>
      <c r="Q41" s="36"/>
      <c r="R41" s="36"/>
      <c r="S41" s="217"/>
      <c r="U41" s="388"/>
      <c r="V41" s="721"/>
    </row>
    <row r="42" spans="1:22" ht="9.75" customHeight="1">
      <c r="A42" s="633"/>
      <c r="C42" s="214" t="s">
        <v>44</v>
      </c>
      <c r="D42" s="5" t="s">
        <v>872</v>
      </c>
      <c r="E42" s="49"/>
      <c r="F42" s="217"/>
      <c r="G42" s="9"/>
      <c r="H42" s="9"/>
      <c r="K42" s="36"/>
      <c r="L42" s="36"/>
      <c r="M42" s="36"/>
      <c r="N42" s="56"/>
      <c r="O42" s="56"/>
      <c r="P42" s="36"/>
      <c r="Q42" s="36"/>
      <c r="R42" s="36"/>
      <c r="S42" s="217"/>
      <c r="T42" s="3954" t="s">
        <v>107</v>
      </c>
      <c r="U42" s="3956"/>
      <c r="V42" s="721"/>
    </row>
    <row r="43" spans="1:22" ht="9.75" customHeight="1">
      <c r="A43" s="633"/>
      <c r="C43" s="50"/>
      <c r="D43" s="6" t="s">
        <v>873</v>
      </c>
      <c r="E43" s="49"/>
      <c r="F43" s="217"/>
      <c r="G43" s="9"/>
      <c r="H43" s="9"/>
      <c r="K43" s="36"/>
      <c r="L43" s="36"/>
      <c r="M43" s="36"/>
      <c r="N43" s="56"/>
      <c r="O43" s="56"/>
      <c r="P43" s="36"/>
      <c r="Q43" s="36"/>
      <c r="R43" s="36"/>
      <c r="S43" s="217"/>
      <c r="T43" s="3955"/>
      <c r="U43" s="3957"/>
      <c r="V43" s="721"/>
    </row>
    <row r="44" spans="1:22" ht="7.5" customHeight="1">
      <c r="A44" s="633"/>
      <c r="C44" s="50"/>
      <c r="D44" s="6"/>
      <c r="E44" s="49"/>
      <c r="F44" s="217"/>
      <c r="G44" s="9"/>
      <c r="H44" s="9"/>
      <c r="K44" s="36"/>
      <c r="L44" s="36"/>
      <c r="M44" s="36"/>
      <c r="N44" s="56"/>
      <c r="O44" s="56"/>
      <c r="P44" s="36"/>
      <c r="Q44" s="36"/>
      <c r="R44" s="36"/>
      <c r="S44" s="217"/>
      <c r="U44" s="388"/>
      <c r="V44" s="721"/>
    </row>
    <row r="45" spans="1:22" ht="9.75" customHeight="1">
      <c r="A45" s="633"/>
      <c r="C45" s="214" t="s">
        <v>345</v>
      </c>
      <c r="D45" s="5" t="s">
        <v>874</v>
      </c>
      <c r="E45" s="49"/>
      <c r="F45" s="217"/>
      <c r="G45" s="9"/>
      <c r="H45" s="9"/>
      <c r="K45" s="36"/>
      <c r="L45" s="36"/>
      <c r="M45" s="36"/>
      <c r="N45" s="56"/>
      <c r="O45" s="56"/>
      <c r="P45" s="36"/>
      <c r="Q45" s="36"/>
      <c r="R45" s="36"/>
      <c r="S45" s="217"/>
      <c r="T45" s="3954" t="s">
        <v>279</v>
      </c>
      <c r="U45" s="3956"/>
      <c r="V45" s="721"/>
    </row>
    <row r="46" spans="1:22" ht="9.75" customHeight="1">
      <c r="A46" s="633"/>
      <c r="C46" s="24"/>
      <c r="D46" s="24" t="s">
        <v>875</v>
      </c>
      <c r="E46" s="24"/>
      <c r="F46" s="23"/>
      <c r="G46" s="23"/>
      <c r="H46" s="23"/>
      <c r="I46" s="36"/>
      <c r="J46" s="23"/>
      <c r="K46" s="36"/>
      <c r="L46" s="36"/>
      <c r="M46" s="36"/>
      <c r="N46" s="56"/>
      <c r="O46" s="56"/>
      <c r="P46" s="36"/>
      <c r="Q46" s="36"/>
      <c r="R46" s="36"/>
      <c r="S46" s="56"/>
      <c r="T46" s="3955"/>
      <c r="U46" s="3957"/>
      <c r="V46" s="721"/>
    </row>
    <row r="47" spans="1:22" ht="7.5" customHeight="1">
      <c r="A47" s="633"/>
      <c r="C47" s="24"/>
      <c r="D47" s="23"/>
      <c r="E47" s="24"/>
      <c r="F47" s="23"/>
      <c r="G47" s="23"/>
      <c r="H47" s="23"/>
      <c r="I47" s="36"/>
      <c r="J47" s="23"/>
      <c r="K47" s="36"/>
      <c r="L47" s="36"/>
      <c r="M47" s="36"/>
      <c r="N47" s="56"/>
      <c r="O47" s="56"/>
      <c r="P47" s="36"/>
      <c r="Q47" s="36"/>
      <c r="R47" s="36"/>
      <c r="S47" s="56"/>
      <c r="U47" s="906"/>
      <c r="V47" s="721"/>
    </row>
    <row r="48" spans="1:22" ht="10.5" customHeight="1">
      <c r="A48" s="633"/>
      <c r="C48" s="514" t="s">
        <v>346</v>
      </c>
      <c r="D48" s="5" t="s">
        <v>876</v>
      </c>
      <c r="E48" s="49"/>
      <c r="F48" s="217"/>
      <c r="G48" s="9"/>
      <c r="H48" s="9"/>
      <c r="K48" s="36"/>
      <c r="L48" s="36"/>
      <c r="M48" s="36"/>
      <c r="N48" s="56"/>
      <c r="O48" s="56"/>
      <c r="P48" s="36"/>
      <c r="Q48" s="36"/>
      <c r="R48" s="36"/>
      <c r="S48" s="217"/>
      <c r="T48" s="3954" t="s">
        <v>247</v>
      </c>
      <c r="U48" s="3956"/>
      <c r="V48" s="721"/>
    </row>
    <row r="49" spans="1:22" ht="10.5" customHeight="1">
      <c r="A49" s="633"/>
      <c r="C49" s="50"/>
      <c r="D49" s="6" t="s">
        <v>1401</v>
      </c>
      <c r="E49" s="49"/>
      <c r="F49" s="217"/>
      <c r="G49" s="9"/>
      <c r="H49" s="9"/>
      <c r="K49" s="36"/>
      <c r="L49" s="36"/>
      <c r="M49" s="36"/>
      <c r="N49" s="56"/>
      <c r="O49" s="56"/>
      <c r="P49" s="36"/>
      <c r="Q49" s="36"/>
      <c r="R49" s="36"/>
      <c r="S49" s="36"/>
      <c r="T49" s="3955"/>
      <c r="U49" s="3957"/>
      <c r="V49" s="721"/>
    </row>
    <row r="50" spans="1:22" ht="7.5" customHeight="1">
      <c r="A50" s="633"/>
      <c r="D50" s="49"/>
      <c r="E50" s="49"/>
      <c r="F50" s="217"/>
      <c r="G50" s="9"/>
      <c r="H50" s="9"/>
      <c r="K50" s="36"/>
      <c r="L50" s="36"/>
      <c r="M50" s="36"/>
      <c r="N50" s="56"/>
      <c r="O50" s="56"/>
      <c r="P50" s="36"/>
      <c r="Q50" s="36"/>
      <c r="R50" s="36"/>
      <c r="S50" s="5"/>
      <c r="U50" s="388"/>
      <c r="V50" s="721"/>
    </row>
    <row r="51" spans="1:22" ht="10.5" customHeight="1">
      <c r="A51" s="633"/>
      <c r="C51" s="514" t="s">
        <v>347</v>
      </c>
      <c r="D51" s="5" t="s">
        <v>877</v>
      </c>
      <c r="E51" s="5"/>
      <c r="F51" s="5"/>
      <c r="G51" s="5"/>
      <c r="H51" s="5"/>
      <c r="K51" s="36"/>
      <c r="L51" s="36"/>
      <c r="M51" s="36"/>
      <c r="N51" s="56"/>
      <c r="O51" s="56"/>
      <c r="P51" s="36"/>
      <c r="Q51" s="36"/>
      <c r="R51" s="36"/>
      <c r="S51" s="6"/>
      <c r="T51" s="3954" t="s">
        <v>348</v>
      </c>
      <c r="U51" s="3956"/>
      <c r="V51" s="721"/>
    </row>
    <row r="52" spans="1:22" ht="10.5" customHeight="1">
      <c r="A52" s="633"/>
      <c r="C52" s="50"/>
      <c r="D52" s="6" t="s">
        <v>878</v>
      </c>
      <c r="E52" s="6"/>
      <c r="F52" s="6"/>
      <c r="G52" s="6"/>
      <c r="H52" s="6"/>
      <c r="K52" s="36"/>
      <c r="L52" s="36"/>
      <c r="M52" s="36"/>
      <c r="N52" s="56"/>
      <c r="O52" s="56"/>
      <c r="P52" s="36"/>
      <c r="Q52" s="36"/>
      <c r="R52" s="36"/>
      <c r="S52" s="6"/>
      <c r="T52" s="3955"/>
      <c r="U52" s="3957"/>
      <c r="V52" s="721"/>
    </row>
    <row r="53" spans="1:22" ht="7.5" customHeight="1">
      <c r="A53" s="633"/>
      <c r="E53" s="19"/>
      <c r="F53" s="19"/>
      <c r="G53" s="19"/>
      <c r="H53" s="19"/>
      <c r="K53" s="36"/>
      <c r="L53" s="36"/>
      <c r="M53" s="36"/>
      <c r="N53" s="56"/>
      <c r="O53" s="56"/>
      <c r="P53" s="36"/>
      <c r="Q53" s="36"/>
      <c r="R53" s="36"/>
      <c r="S53" s="5"/>
      <c r="U53" s="388"/>
      <c r="V53" s="721"/>
    </row>
    <row r="54" spans="1:22" ht="10.5" customHeight="1">
      <c r="A54" s="633"/>
      <c r="C54" s="514" t="s">
        <v>349</v>
      </c>
      <c r="D54" s="5" t="s">
        <v>879</v>
      </c>
      <c r="E54" s="5"/>
      <c r="F54" s="5"/>
      <c r="G54" s="5"/>
      <c r="H54" s="5"/>
      <c r="K54" s="36"/>
      <c r="L54" s="36"/>
      <c r="M54" s="36"/>
      <c r="N54" s="56"/>
      <c r="O54" s="56"/>
      <c r="P54" s="36"/>
      <c r="Q54" s="36"/>
      <c r="R54" s="36"/>
      <c r="S54" s="6"/>
      <c r="T54" s="3954" t="s">
        <v>350</v>
      </c>
      <c r="U54" s="3956"/>
      <c r="V54" s="721"/>
    </row>
    <row r="55" spans="1:22" ht="10.5" customHeight="1">
      <c r="A55" s="633"/>
      <c r="C55" s="50"/>
      <c r="D55" s="6" t="s">
        <v>880</v>
      </c>
      <c r="E55" s="6"/>
      <c r="F55" s="6"/>
      <c r="G55" s="6"/>
      <c r="H55" s="6"/>
      <c r="K55" s="36"/>
      <c r="L55" s="36"/>
      <c r="M55" s="36"/>
      <c r="N55" s="56"/>
      <c r="O55" s="56"/>
      <c r="P55" s="36"/>
      <c r="Q55" s="36"/>
      <c r="R55" s="36"/>
      <c r="S55" s="6"/>
      <c r="T55" s="3955"/>
      <c r="U55" s="3957"/>
      <c r="V55" s="721"/>
    </row>
    <row r="56" spans="1:22" ht="7.5" customHeight="1">
      <c r="A56" s="633"/>
      <c r="D56" s="49"/>
      <c r="E56" s="49"/>
      <c r="F56" s="217"/>
      <c r="G56" s="9"/>
      <c r="H56" s="9"/>
      <c r="K56" s="36"/>
      <c r="L56" s="36"/>
      <c r="M56" s="36"/>
      <c r="N56" s="56"/>
      <c r="O56" s="56"/>
      <c r="P56" s="36"/>
      <c r="Q56" s="36"/>
      <c r="R56" s="36"/>
      <c r="S56" s="217"/>
      <c r="U56" s="388"/>
      <c r="V56" s="721"/>
    </row>
    <row r="57" spans="1:22" ht="10.5" customHeight="1">
      <c r="A57" s="633"/>
      <c r="C57" s="514" t="s">
        <v>351</v>
      </c>
      <c r="D57" s="5" t="s">
        <v>4262</v>
      </c>
      <c r="E57" s="49"/>
      <c r="F57" s="217"/>
      <c r="G57" s="9"/>
      <c r="H57" s="9"/>
      <c r="K57" s="36"/>
      <c r="L57" s="36"/>
      <c r="M57" s="36"/>
      <c r="N57" s="56"/>
      <c r="O57" s="56"/>
      <c r="P57" s="36"/>
      <c r="Q57" s="36"/>
      <c r="R57" s="36"/>
      <c r="S57" s="217"/>
      <c r="T57" s="3954" t="s">
        <v>96</v>
      </c>
      <c r="U57" s="3956"/>
      <c r="V57" s="721"/>
    </row>
    <row r="58" spans="1:22" ht="10.5" customHeight="1">
      <c r="A58" s="633"/>
      <c r="C58" s="50"/>
      <c r="D58" s="6" t="s">
        <v>881</v>
      </c>
      <c r="E58" s="49"/>
      <c r="F58" s="217"/>
      <c r="G58" s="9"/>
      <c r="H58" s="9"/>
      <c r="K58" s="36"/>
      <c r="L58" s="36"/>
      <c r="M58" s="36"/>
      <c r="N58" s="56"/>
      <c r="O58" s="56"/>
      <c r="P58" s="36"/>
      <c r="Q58" s="36"/>
      <c r="R58" s="36"/>
      <c r="S58" s="217"/>
      <c r="T58" s="3955"/>
      <c r="U58" s="3957"/>
      <c r="V58" s="721"/>
    </row>
    <row r="59" spans="1:22" ht="7.5" customHeight="1">
      <c r="A59" s="633"/>
      <c r="C59" s="50"/>
      <c r="D59" s="6"/>
      <c r="E59" s="49"/>
      <c r="F59" s="217"/>
      <c r="G59" s="9"/>
      <c r="H59" s="9"/>
      <c r="K59" s="36"/>
      <c r="L59" s="36"/>
      <c r="M59" s="36"/>
      <c r="N59" s="56"/>
      <c r="O59" s="56"/>
      <c r="P59" s="36"/>
      <c r="Q59" s="36"/>
      <c r="R59" s="36"/>
      <c r="S59" s="217"/>
      <c r="U59" s="388"/>
      <c r="V59" s="721"/>
    </row>
    <row r="60" spans="1:22" ht="10.5" customHeight="1">
      <c r="A60" s="633"/>
      <c r="C60" s="514" t="s">
        <v>352</v>
      </c>
      <c r="D60" s="5" t="s">
        <v>956</v>
      </c>
      <c r="E60" s="49"/>
      <c r="F60" s="217"/>
      <c r="G60" s="9"/>
      <c r="H60" s="9"/>
      <c r="K60" s="36"/>
      <c r="L60" s="36"/>
      <c r="M60" s="36"/>
      <c r="N60" s="56"/>
      <c r="O60" s="56"/>
      <c r="P60" s="36"/>
      <c r="Q60" s="36"/>
      <c r="R60" s="36"/>
      <c r="S60" s="217"/>
      <c r="T60" s="3954" t="s">
        <v>98</v>
      </c>
      <c r="U60" s="3956"/>
      <c r="V60" s="721"/>
    </row>
    <row r="61" spans="1:22" ht="10.5" customHeight="1">
      <c r="A61" s="633"/>
      <c r="C61" s="24"/>
      <c r="D61" s="24" t="s">
        <v>957</v>
      </c>
      <c r="E61" s="24"/>
      <c r="F61" s="23"/>
      <c r="G61" s="23"/>
      <c r="H61" s="23"/>
      <c r="I61" s="36"/>
      <c r="J61" s="23"/>
      <c r="K61" s="36"/>
      <c r="L61" s="36"/>
      <c r="M61" s="36"/>
      <c r="N61" s="56"/>
      <c r="O61" s="56"/>
      <c r="P61" s="36"/>
      <c r="Q61" s="36"/>
      <c r="R61" s="36"/>
      <c r="S61" s="56"/>
      <c r="T61" s="3955"/>
      <c r="U61" s="3957"/>
      <c r="V61" s="721"/>
    </row>
    <row r="62" spans="1:22" ht="7.5" customHeight="1">
      <c r="A62" s="633"/>
      <c r="C62" s="24"/>
      <c r="D62" s="23"/>
      <c r="E62" s="24"/>
      <c r="F62" s="23"/>
      <c r="G62" s="23"/>
      <c r="H62" s="23"/>
      <c r="I62" s="36"/>
      <c r="J62" s="23"/>
      <c r="K62" s="36"/>
      <c r="L62" s="36"/>
      <c r="M62" s="36"/>
      <c r="N62" s="56"/>
      <c r="O62" s="56"/>
      <c r="P62" s="36"/>
      <c r="Q62" s="36"/>
      <c r="R62" s="36"/>
      <c r="S62" s="56"/>
      <c r="U62" s="913"/>
      <c r="V62" s="721"/>
    </row>
    <row r="63" spans="1:22" ht="10.5" customHeight="1">
      <c r="A63" s="633"/>
      <c r="C63" s="514" t="s">
        <v>353</v>
      </c>
      <c r="D63" s="5" t="s">
        <v>882</v>
      </c>
      <c r="E63" s="5"/>
      <c r="F63" s="5"/>
      <c r="G63" s="5"/>
      <c r="H63" s="5"/>
      <c r="K63" s="36"/>
      <c r="L63" s="36"/>
      <c r="M63" s="36"/>
      <c r="N63" s="56"/>
      <c r="O63" s="56"/>
      <c r="P63" s="36"/>
      <c r="Q63" s="36"/>
      <c r="R63" s="36"/>
      <c r="S63" s="6"/>
      <c r="T63" s="3954" t="s">
        <v>95</v>
      </c>
      <c r="U63" s="3956"/>
      <c r="V63" s="721"/>
    </row>
    <row r="64" spans="1:22" ht="10.5" customHeight="1">
      <c r="A64" s="633"/>
      <c r="C64" s="50"/>
      <c r="D64" s="6" t="s">
        <v>883</v>
      </c>
      <c r="E64" s="6"/>
      <c r="F64" s="6"/>
      <c r="G64" s="6"/>
      <c r="H64" s="6"/>
      <c r="K64" s="36"/>
      <c r="L64" s="36"/>
      <c r="M64" s="36"/>
      <c r="N64" s="56"/>
      <c r="O64" s="56"/>
      <c r="P64" s="36"/>
      <c r="Q64" s="36"/>
      <c r="R64" s="36"/>
      <c r="S64" s="6"/>
      <c r="T64" s="3955"/>
      <c r="U64" s="3957"/>
      <c r="V64" s="721"/>
    </row>
    <row r="65" spans="1:38" ht="7.5" customHeight="1">
      <c r="A65" s="633"/>
      <c r="D65" s="49"/>
      <c r="E65" s="49"/>
      <c r="F65" s="217"/>
      <c r="G65" s="9"/>
      <c r="H65" s="9"/>
      <c r="K65" s="36"/>
      <c r="L65" s="36"/>
      <c r="M65" s="36"/>
      <c r="N65" s="56"/>
      <c r="O65" s="56"/>
      <c r="P65" s="36"/>
      <c r="Q65" s="36"/>
      <c r="R65" s="36"/>
      <c r="S65" s="217"/>
      <c r="U65" s="388"/>
      <c r="V65" s="721"/>
    </row>
    <row r="66" spans="1:38" ht="10.5" customHeight="1">
      <c r="A66" s="633"/>
      <c r="C66" s="514" t="s">
        <v>354</v>
      </c>
      <c r="D66" s="5" t="s">
        <v>884</v>
      </c>
      <c r="E66" s="49"/>
      <c r="F66" s="217"/>
      <c r="G66" s="9"/>
      <c r="H66" s="9"/>
      <c r="K66" s="36"/>
      <c r="L66" s="36"/>
      <c r="M66" s="36"/>
      <c r="N66" s="56"/>
      <c r="O66" s="56"/>
      <c r="P66" s="36"/>
      <c r="Q66" s="36"/>
      <c r="R66" s="36"/>
      <c r="S66" s="217"/>
      <c r="T66" s="3954" t="s">
        <v>97</v>
      </c>
      <c r="U66" s="3956"/>
      <c r="V66" s="721"/>
    </row>
    <row r="67" spans="1:38" ht="10.5" customHeight="1">
      <c r="A67" s="633"/>
      <c r="C67" s="50"/>
      <c r="D67" s="6" t="s">
        <v>885</v>
      </c>
      <c r="E67" s="49"/>
      <c r="F67" s="217"/>
      <c r="G67" s="9"/>
      <c r="H67" s="9"/>
      <c r="K67" s="36"/>
      <c r="L67" s="36"/>
      <c r="M67" s="36"/>
      <c r="N67" s="56"/>
      <c r="O67" s="56"/>
      <c r="P67" s="36"/>
      <c r="Q67" s="36"/>
      <c r="R67" s="36"/>
      <c r="S67" s="217"/>
      <c r="T67" s="3955"/>
      <c r="U67" s="3957"/>
      <c r="V67" s="721"/>
    </row>
    <row r="68" spans="1:38" ht="7.5" customHeight="1">
      <c r="A68" s="633"/>
      <c r="C68" s="50"/>
      <c r="D68" s="6"/>
      <c r="E68" s="49"/>
      <c r="F68" s="217"/>
      <c r="G68" s="9"/>
      <c r="H68" s="9"/>
      <c r="K68" s="36"/>
      <c r="L68" s="36"/>
      <c r="M68" s="36"/>
      <c r="N68" s="56"/>
      <c r="O68" s="56"/>
      <c r="P68" s="36"/>
      <c r="Q68" s="36"/>
      <c r="R68" s="36"/>
      <c r="S68" s="217"/>
      <c r="U68" s="388"/>
      <c r="V68" s="721"/>
    </row>
    <row r="69" spans="1:38" ht="10.5" customHeight="1">
      <c r="A69" s="633"/>
      <c r="C69" s="514" t="s">
        <v>355</v>
      </c>
      <c r="D69" s="5" t="s">
        <v>886</v>
      </c>
      <c r="E69" s="49"/>
      <c r="F69" s="217"/>
      <c r="G69" s="9"/>
      <c r="H69" s="9"/>
      <c r="K69" s="36"/>
      <c r="L69" s="36"/>
      <c r="M69" s="36"/>
      <c r="N69" s="56"/>
      <c r="O69" s="56"/>
      <c r="P69" s="36"/>
      <c r="Q69" s="36"/>
      <c r="R69" s="36"/>
      <c r="S69" s="217"/>
      <c r="T69" s="3954">
        <v>20</v>
      </c>
      <c r="U69" s="3956"/>
      <c r="V69" s="721"/>
    </row>
    <row r="70" spans="1:38" ht="10.5" customHeight="1">
      <c r="A70" s="633"/>
      <c r="C70" s="50"/>
      <c r="D70" s="6" t="s">
        <v>1390</v>
      </c>
      <c r="E70" s="49"/>
      <c r="F70" s="217"/>
      <c r="G70" s="9"/>
      <c r="H70" s="9"/>
      <c r="K70" s="36"/>
      <c r="L70" s="36"/>
      <c r="M70" s="36"/>
      <c r="N70" s="56"/>
      <c r="O70" s="56"/>
      <c r="P70" s="36"/>
      <c r="Q70" s="36"/>
      <c r="R70" s="36"/>
      <c r="S70" s="217"/>
      <c r="T70" s="3955"/>
      <c r="U70" s="3957"/>
      <c r="V70" s="721"/>
    </row>
    <row r="71" spans="1:38" ht="7.5" customHeight="1">
      <c r="A71" s="633"/>
      <c r="C71" s="50"/>
      <c r="D71" s="6"/>
      <c r="E71" s="49"/>
      <c r="F71" s="217"/>
      <c r="G71" s="9"/>
      <c r="H71" s="9"/>
      <c r="K71" s="36"/>
      <c r="L71" s="36"/>
      <c r="M71" s="36"/>
      <c r="N71" s="56"/>
      <c r="O71" s="56"/>
      <c r="P71" s="36"/>
      <c r="Q71" s="36"/>
      <c r="R71" s="36"/>
      <c r="S71" s="217"/>
      <c r="U71" s="388"/>
      <c r="V71" s="721"/>
    </row>
    <row r="72" spans="1:38" ht="10.5" customHeight="1">
      <c r="A72" s="633"/>
      <c r="C72" s="514" t="s">
        <v>530</v>
      </c>
      <c r="D72" s="5" t="s">
        <v>385</v>
      </c>
      <c r="E72" s="49"/>
      <c r="F72" s="217"/>
      <c r="G72" s="9"/>
      <c r="H72" s="9"/>
      <c r="K72" s="36"/>
      <c r="L72" s="36"/>
      <c r="M72" s="36"/>
      <c r="N72" s="56"/>
      <c r="O72" s="56"/>
      <c r="P72" s="36"/>
      <c r="Q72" s="36"/>
      <c r="R72" s="36"/>
      <c r="S72" s="217"/>
      <c r="T72" s="3954" t="s">
        <v>356</v>
      </c>
      <c r="U72" s="3956"/>
      <c r="V72" s="721"/>
    </row>
    <row r="73" spans="1:38" ht="10.5" customHeight="1">
      <c r="A73" s="633"/>
      <c r="C73" s="24"/>
      <c r="D73" s="24" t="s">
        <v>386</v>
      </c>
      <c r="E73" s="24"/>
      <c r="F73" s="23"/>
      <c r="G73" s="23"/>
      <c r="H73" s="23"/>
      <c r="I73" s="36"/>
      <c r="J73" s="23"/>
      <c r="K73" s="36"/>
      <c r="L73" s="36"/>
      <c r="M73" s="36"/>
      <c r="N73" s="56"/>
      <c r="O73" s="56"/>
      <c r="P73" s="36"/>
      <c r="Q73" s="36"/>
      <c r="R73" s="36"/>
      <c r="S73" s="56"/>
      <c r="T73" s="3955"/>
      <c r="U73" s="3957"/>
      <c r="V73" s="721"/>
    </row>
    <row r="74" spans="1:38" ht="10.5" customHeight="1">
      <c r="A74" s="633"/>
      <c r="C74" s="24"/>
      <c r="D74" s="23"/>
      <c r="E74" s="24"/>
      <c r="F74" s="23"/>
      <c r="G74" s="23"/>
      <c r="H74" s="23"/>
      <c r="I74" s="36"/>
      <c r="J74" s="23"/>
      <c r="K74" s="36"/>
      <c r="L74" s="36"/>
      <c r="M74" s="36"/>
      <c r="N74" s="56"/>
      <c r="O74" s="56"/>
      <c r="P74" s="36"/>
      <c r="Q74" s="3966" t="s">
        <v>357</v>
      </c>
      <c r="R74" s="3966"/>
      <c r="S74" s="56"/>
      <c r="T74" s="58"/>
      <c r="U74" s="10"/>
      <c r="V74" s="721"/>
    </row>
    <row r="75" spans="1:38" ht="3.75" customHeight="1">
      <c r="A75" s="633"/>
      <c r="C75" s="24"/>
      <c r="D75" s="23"/>
      <c r="E75" s="24"/>
      <c r="F75" s="23"/>
      <c r="G75" s="23"/>
      <c r="H75" s="23"/>
      <c r="I75" s="36"/>
      <c r="J75" s="23"/>
      <c r="K75" s="36"/>
      <c r="L75" s="36"/>
      <c r="M75" s="36"/>
      <c r="N75" s="56"/>
      <c r="O75" s="56"/>
      <c r="P75" s="36"/>
      <c r="Q75" s="36"/>
      <c r="R75" s="36"/>
      <c r="S75" s="56"/>
      <c r="T75" s="58"/>
      <c r="U75" s="10"/>
      <c r="V75" s="721"/>
    </row>
    <row r="76" spans="1:38" ht="14.25" customHeight="1">
      <c r="A76" s="633"/>
      <c r="C76" s="24"/>
      <c r="D76" s="3960"/>
      <c r="E76" s="3961"/>
      <c r="F76" s="3961"/>
      <c r="G76" s="3961"/>
      <c r="H76" s="3961"/>
      <c r="I76" s="3961"/>
      <c r="J76" s="3961"/>
      <c r="K76" s="3961"/>
      <c r="L76" s="3961"/>
      <c r="M76" s="3961"/>
      <c r="N76" s="3961"/>
      <c r="O76" s="3961"/>
      <c r="P76" s="3961"/>
      <c r="Q76" s="3961"/>
      <c r="R76" s="3962"/>
      <c r="S76" s="56"/>
      <c r="T76" s="58"/>
      <c r="U76" s="10"/>
      <c r="V76" s="721"/>
    </row>
    <row r="77" spans="1:38" s="37" customFormat="1" ht="14.25" customHeight="1">
      <c r="A77" s="633"/>
      <c r="B77" s="3"/>
      <c r="C77" s="24"/>
      <c r="D77" s="3963"/>
      <c r="E77" s="3964"/>
      <c r="F77" s="3964"/>
      <c r="G77" s="3964"/>
      <c r="H77" s="3964"/>
      <c r="I77" s="3964"/>
      <c r="J77" s="3964"/>
      <c r="K77" s="3964"/>
      <c r="L77" s="3964"/>
      <c r="M77" s="3964"/>
      <c r="N77" s="3964"/>
      <c r="O77" s="3964"/>
      <c r="P77" s="3964"/>
      <c r="Q77" s="3964"/>
      <c r="R77" s="3965"/>
      <c r="S77" s="56"/>
      <c r="T77" s="58"/>
      <c r="U77" s="10"/>
      <c r="V77" s="721"/>
      <c r="W77" s="3"/>
      <c r="Z77" s="3"/>
      <c r="AA77" s="3"/>
      <c r="AB77" s="3"/>
      <c r="AC77" s="3"/>
      <c r="AD77" s="3"/>
      <c r="AE77" s="3"/>
      <c r="AF77" s="3"/>
      <c r="AG77" s="3"/>
      <c r="AH77" s="3"/>
      <c r="AI77" s="3"/>
      <c r="AJ77" s="3"/>
      <c r="AK77" s="3"/>
      <c r="AL77" s="3"/>
    </row>
    <row r="78" spans="1:38" s="37" customFormat="1" ht="10.5" customHeight="1">
      <c r="A78" s="633"/>
      <c r="B78" s="3"/>
      <c r="C78" s="24"/>
      <c r="D78" s="23"/>
      <c r="E78" s="24"/>
      <c r="F78" s="23"/>
      <c r="G78" s="23"/>
      <c r="H78" s="23"/>
      <c r="I78" s="36"/>
      <c r="J78" s="23"/>
      <c r="K78" s="36"/>
      <c r="L78" s="36"/>
      <c r="M78" s="36"/>
      <c r="N78" s="56"/>
      <c r="O78" s="56"/>
      <c r="P78" s="36"/>
      <c r="Q78" s="36"/>
      <c r="R78" s="36"/>
      <c r="S78" s="56"/>
      <c r="T78" s="58"/>
      <c r="U78" s="10"/>
      <c r="V78" s="721"/>
      <c r="W78" s="3"/>
      <c r="Z78" s="3"/>
      <c r="AA78" s="3"/>
      <c r="AB78" s="3"/>
      <c r="AC78" s="3"/>
      <c r="AD78" s="3"/>
      <c r="AE78" s="3"/>
      <c r="AF78" s="3"/>
      <c r="AG78" s="3"/>
      <c r="AH78" s="3"/>
      <c r="AI78" s="3"/>
      <c r="AJ78" s="3"/>
      <c r="AK78" s="3"/>
      <c r="AL78" s="3"/>
    </row>
    <row r="79" spans="1:38" s="37" customFormat="1" ht="9.75" customHeight="1">
      <c r="A79" s="633"/>
      <c r="B79" s="3"/>
      <c r="C79" s="24"/>
      <c r="D79" s="23"/>
      <c r="E79" s="24"/>
      <c r="F79" s="23"/>
      <c r="G79" s="23"/>
      <c r="H79" s="23"/>
      <c r="I79" s="36"/>
      <c r="J79" s="23"/>
      <c r="K79" s="36"/>
      <c r="L79" s="36"/>
      <c r="M79" s="36"/>
      <c r="N79" s="56"/>
      <c r="O79" s="56"/>
      <c r="P79" s="36"/>
      <c r="Q79" s="36"/>
      <c r="R79" s="36"/>
      <c r="S79" s="56"/>
      <c r="T79" s="10"/>
      <c r="U79" s="56"/>
      <c r="V79" s="721"/>
      <c r="W79" s="3"/>
      <c r="Z79" s="3"/>
      <c r="AA79" s="3"/>
      <c r="AB79" s="3"/>
      <c r="AC79" s="3"/>
      <c r="AD79" s="3"/>
      <c r="AE79" s="3"/>
      <c r="AF79" s="3"/>
      <c r="AG79" s="3"/>
      <c r="AH79" s="3"/>
      <c r="AI79" s="3"/>
      <c r="AJ79" s="3"/>
      <c r="AK79" s="3"/>
      <c r="AL79" s="3"/>
    </row>
    <row r="80" spans="1:38" s="37" customFormat="1" ht="5.25" customHeight="1" thickBot="1">
      <c r="A80" s="653"/>
      <c r="B80" s="654"/>
      <c r="C80" s="655"/>
      <c r="D80" s="655"/>
      <c r="E80" s="654"/>
      <c r="F80" s="655"/>
      <c r="G80" s="655"/>
      <c r="H80" s="655"/>
      <c r="I80" s="736"/>
      <c r="J80" s="655"/>
      <c r="K80" s="736"/>
      <c r="L80" s="736"/>
      <c r="M80" s="736"/>
      <c r="N80" s="737"/>
      <c r="O80" s="737"/>
      <c r="P80" s="736"/>
      <c r="Q80" s="736"/>
      <c r="R80" s="736"/>
      <c r="S80" s="737"/>
      <c r="T80" s="737"/>
      <c r="U80" s="737"/>
      <c r="V80" s="738"/>
      <c r="W80" s="3"/>
      <c r="Z80" s="3"/>
      <c r="AA80" s="3"/>
      <c r="AB80" s="3"/>
      <c r="AC80" s="3"/>
      <c r="AD80" s="3"/>
      <c r="AE80" s="3"/>
      <c r="AF80" s="3"/>
      <c r="AG80" s="3"/>
      <c r="AH80" s="3"/>
      <c r="AI80" s="3"/>
      <c r="AJ80" s="3"/>
      <c r="AK80" s="3"/>
      <c r="AL80" s="3"/>
    </row>
    <row r="81" spans="1:38" s="37" customFormat="1" ht="16.5" customHeight="1">
      <c r="A81" s="3840">
        <v>22</v>
      </c>
      <c r="B81" s="3840"/>
      <c r="C81" s="3840"/>
      <c r="D81" s="3840"/>
      <c r="E81" s="3840"/>
      <c r="F81" s="3840"/>
      <c r="G81" s="3840"/>
      <c r="H81" s="3840"/>
      <c r="I81" s="3840"/>
      <c r="J81" s="3840"/>
      <c r="K81" s="3840"/>
      <c r="L81" s="3840"/>
      <c r="M81" s="3840"/>
      <c r="N81" s="3840"/>
      <c r="O81" s="3840"/>
      <c r="P81" s="3840"/>
      <c r="Q81" s="3840"/>
      <c r="R81" s="3840"/>
      <c r="S81" s="3840"/>
      <c r="T81" s="3840"/>
      <c r="U81" s="3840"/>
      <c r="V81" s="3840"/>
      <c r="W81" s="3"/>
      <c r="Z81" s="3"/>
      <c r="AA81" s="3"/>
      <c r="AB81" s="3"/>
      <c r="AC81" s="3"/>
      <c r="AD81" s="3"/>
      <c r="AE81" s="3"/>
      <c r="AF81" s="3"/>
      <c r="AG81" s="3"/>
      <c r="AH81" s="3"/>
      <c r="AI81" s="3"/>
      <c r="AJ81" s="3"/>
      <c r="AK81" s="3"/>
      <c r="AL81" s="3"/>
    </row>
    <row r="82" spans="1:38" s="37" customFormat="1">
      <c r="A82" s="3"/>
      <c r="B82" s="5"/>
      <c r="C82" s="3"/>
      <c r="D82" s="3"/>
      <c r="E82" s="3"/>
      <c r="F82" s="3"/>
      <c r="G82" s="3"/>
      <c r="H82" s="3"/>
      <c r="I82" s="3"/>
      <c r="J82" s="3"/>
      <c r="K82" s="3"/>
      <c r="L82" s="3"/>
      <c r="M82" s="3"/>
      <c r="N82" s="3"/>
      <c r="O82" s="10"/>
      <c r="P82" s="3"/>
      <c r="Q82" s="3"/>
      <c r="R82" s="3"/>
      <c r="S82" s="3"/>
      <c r="T82" s="3"/>
      <c r="U82" s="3"/>
      <c r="V82" s="3"/>
      <c r="W82" s="3"/>
      <c r="Z82" s="3"/>
      <c r="AA82" s="3"/>
      <c r="AB82" s="3"/>
      <c r="AC82" s="3"/>
      <c r="AD82" s="3"/>
      <c r="AE82" s="3"/>
      <c r="AF82" s="3"/>
      <c r="AG82" s="3"/>
      <c r="AH82" s="3"/>
      <c r="AI82" s="3"/>
      <c r="AJ82" s="3"/>
      <c r="AK82" s="3"/>
      <c r="AL82" s="3"/>
    </row>
    <row r="83" spans="1:38" s="37" customFormat="1">
      <c r="A83" s="3"/>
      <c r="B83" s="5"/>
      <c r="C83" s="3"/>
      <c r="D83" s="3"/>
      <c r="E83" s="3"/>
      <c r="F83" s="3"/>
      <c r="G83" s="3"/>
      <c r="H83" s="3"/>
      <c r="I83" s="3"/>
      <c r="J83" s="3"/>
      <c r="K83" s="3"/>
      <c r="L83" s="3"/>
      <c r="M83" s="3"/>
      <c r="N83" s="3"/>
      <c r="O83" s="10"/>
      <c r="P83" s="3"/>
      <c r="Q83" s="3"/>
      <c r="R83" s="3"/>
      <c r="S83" s="3"/>
      <c r="T83" s="3"/>
      <c r="U83" s="3"/>
      <c r="V83" s="3"/>
      <c r="W83" s="3"/>
      <c r="Z83" s="3"/>
      <c r="AA83" s="3"/>
      <c r="AB83" s="3"/>
      <c r="AC83" s="3"/>
      <c r="AD83" s="3"/>
      <c r="AE83" s="3"/>
      <c r="AF83" s="3"/>
      <c r="AG83" s="3"/>
      <c r="AH83" s="3"/>
      <c r="AI83" s="3"/>
      <c r="AJ83" s="3"/>
      <c r="AK83" s="3"/>
      <c r="AL83" s="3"/>
    </row>
    <row r="84" spans="1:38" s="37" customFormat="1">
      <c r="A84" s="3"/>
      <c r="B84" s="5"/>
      <c r="C84" s="3"/>
      <c r="D84" s="3"/>
      <c r="E84" s="3"/>
      <c r="F84" s="3"/>
      <c r="G84" s="3"/>
      <c r="H84" s="3"/>
      <c r="I84" s="3"/>
      <c r="J84" s="3"/>
      <c r="K84" s="3"/>
      <c r="L84" s="3"/>
      <c r="M84" s="3"/>
      <c r="N84" s="3"/>
      <c r="O84" s="10"/>
      <c r="P84" s="3"/>
      <c r="Q84" s="3"/>
      <c r="R84" s="3"/>
      <c r="S84" s="3"/>
      <c r="T84" s="3"/>
      <c r="U84" s="3"/>
      <c r="V84" s="3"/>
      <c r="W84" s="3"/>
      <c r="Z84" s="3"/>
      <c r="AA84" s="3"/>
      <c r="AB84" s="3"/>
      <c r="AC84" s="3"/>
      <c r="AD84" s="3"/>
      <c r="AE84" s="3"/>
      <c r="AF84" s="3"/>
      <c r="AG84" s="3"/>
      <c r="AH84" s="3"/>
      <c r="AI84" s="3"/>
      <c r="AJ84" s="3"/>
      <c r="AK84" s="3"/>
      <c r="AL84" s="3"/>
    </row>
  </sheetData>
  <sheetProtection selectLockedCells="1" selectUnlockedCells="1"/>
  <mergeCells count="48">
    <mergeCell ref="A81:V81"/>
    <mergeCell ref="T57:T58"/>
    <mergeCell ref="U57:U58"/>
    <mergeCell ref="T60:T61"/>
    <mergeCell ref="U60:U61"/>
    <mergeCell ref="D76:R77"/>
    <mergeCell ref="T69:T70"/>
    <mergeCell ref="U69:U70"/>
    <mergeCell ref="T63:T64"/>
    <mergeCell ref="U63:U64"/>
    <mergeCell ref="T66:T67"/>
    <mergeCell ref="U66:U67"/>
    <mergeCell ref="T72:T73"/>
    <mergeCell ref="U72:U73"/>
    <mergeCell ref="Q74:R74"/>
    <mergeCell ref="T48:T49"/>
    <mergeCell ref="U48:U49"/>
    <mergeCell ref="T51:T52"/>
    <mergeCell ref="U51:U52"/>
    <mergeCell ref="T54:T55"/>
    <mergeCell ref="U54:U55"/>
    <mergeCell ref="T39:T40"/>
    <mergeCell ref="U39:U40"/>
    <mergeCell ref="T42:T43"/>
    <mergeCell ref="U42:U43"/>
    <mergeCell ref="T45:T46"/>
    <mergeCell ref="U45:U46"/>
    <mergeCell ref="T30:T31"/>
    <mergeCell ref="U30:U31"/>
    <mergeCell ref="T33:T34"/>
    <mergeCell ref="U33:U34"/>
    <mergeCell ref="T36:T37"/>
    <mergeCell ref="U36:U37"/>
    <mergeCell ref="F12:F13"/>
    <mergeCell ref="G12:L13"/>
    <mergeCell ref="O12:O13"/>
    <mergeCell ref="T27:T28"/>
    <mergeCell ref="U27:U28"/>
    <mergeCell ref="T24:T25"/>
    <mergeCell ref="U24:U25"/>
    <mergeCell ref="P12:U13"/>
    <mergeCell ref="D28:I28"/>
    <mergeCell ref="T22:U22"/>
    <mergeCell ref="P8:S8"/>
    <mergeCell ref="G9:L9"/>
    <mergeCell ref="P9:U9"/>
    <mergeCell ref="G10:L10"/>
    <mergeCell ref="P10:U10"/>
  </mergeCells>
  <printOptions horizontalCentered="1" verticalCentered="1"/>
  <pageMargins left="0" right="0" top="0.15763888888888899" bottom="3.9583333333333297E-2" header="0.51180555555555596" footer="0.51180555555555596"/>
  <pageSetup paperSize="9" scale="78" firstPageNumber="18" orientation="portrait" useFirstPageNumber="1" horizontalDpi="300" verticalDpi="300"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AJ254"/>
  <sheetViews>
    <sheetView showGridLines="0" view="pageBreakPreview" zoomScale="140" zoomScaleNormal="100" zoomScaleSheetLayoutView="140" workbookViewId="0">
      <selection activeCell="E5" sqref="E5:Q5"/>
    </sheetView>
  </sheetViews>
  <sheetFormatPr defaultColWidth="9.140625" defaultRowHeight="11.25"/>
  <cols>
    <col min="1" max="1" width="1.42578125" style="3" customWidth="1"/>
    <col min="2" max="2" width="4" style="3" customWidth="1"/>
    <col min="3" max="3" width="5.85546875" style="3" customWidth="1"/>
    <col min="4" max="4" width="2.7109375" style="3" customWidth="1"/>
    <col min="5" max="5" width="3.42578125" style="3" customWidth="1"/>
    <col min="6" max="6" width="4.140625" style="3" customWidth="1"/>
    <col min="7" max="7" width="22.140625" style="3" customWidth="1"/>
    <col min="8" max="8" width="1.5703125" style="3" customWidth="1"/>
    <col min="9" max="9" width="10.42578125" style="3" customWidth="1"/>
    <col min="10" max="10" width="2" style="3" customWidth="1"/>
    <col min="11" max="11" width="5.28515625" style="16" customWidth="1"/>
    <col min="12" max="12" width="6.42578125" style="3" customWidth="1"/>
    <col min="13" max="13" width="3.28515625" style="3" customWidth="1"/>
    <col min="14" max="14" width="10.85546875" style="3" customWidth="1"/>
    <col min="15" max="15" width="2" style="16" customWidth="1"/>
    <col min="16" max="17" width="10.85546875" style="3" customWidth="1"/>
    <col min="18" max="18" width="3.140625" style="3" customWidth="1"/>
    <col min="19" max="16384" width="9.140625" style="3"/>
  </cols>
  <sheetData>
    <row r="1" spans="1:36" ht="3.75" customHeight="1" thickBot="1"/>
    <row r="2" spans="1:36" s="2" customFormat="1" ht="9.75" customHeight="1">
      <c r="A2" s="714"/>
      <c r="B2" s="1483"/>
      <c r="C2" s="1484"/>
      <c r="D2" s="1484"/>
      <c r="E2" s="1484"/>
      <c r="F2" s="1441"/>
      <c r="G2" s="1441"/>
      <c r="H2" s="1441"/>
      <c r="I2" s="1441"/>
      <c r="J2" s="1441"/>
      <c r="K2" s="1485"/>
      <c r="L2" s="1486"/>
      <c r="M2" s="1486"/>
      <c r="N2" s="1486"/>
      <c r="O2" s="1485"/>
      <c r="P2" s="1486"/>
      <c r="Q2" s="1486"/>
      <c r="R2" s="739"/>
    </row>
    <row r="3" spans="1:36" s="2" customFormat="1" ht="9.75" customHeight="1">
      <c r="A3" s="1511"/>
      <c r="B3" s="1512"/>
      <c r="C3" s="22"/>
      <c r="D3" s="22"/>
      <c r="E3" s="22"/>
      <c r="F3" s="1513"/>
      <c r="G3" s="1513"/>
      <c r="H3" s="1513"/>
      <c r="I3" s="1513"/>
      <c r="J3" s="1513"/>
      <c r="K3" s="60"/>
      <c r="L3" s="1514"/>
      <c r="M3" s="1514"/>
      <c r="N3" s="1514"/>
      <c r="O3" s="60"/>
      <c r="P3" s="1514"/>
      <c r="Q3" s="1514"/>
      <c r="R3" s="1515"/>
    </row>
    <row r="4" spans="1:36" customFormat="1" ht="9.75" customHeight="1">
      <c r="A4" s="1442"/>
      <c r="B4" s="17"/>
      <c r="C4" s="17"/>
      <c r="D4" s="17"/>
      <c r="E4" s="17"/>
      <c r="F4" s="17"/>
      <c r="G4" s="17"/>
      <c r="H4" s="17"/>
      <c r="I4" s="17"/>
      <c r="J4" s="29"/>
      <c r="K4" s="1443"/>
      <c r="L4" s="1443"/>
      <c r="M4" s="1443"/>
      <c r="N4" s="1443"/>
      <c r="O4" s="1443"/>
      <c r="P4" s="1444"/>
      <c r="Q4" s="1444"/>
      <c r="R4" s="1445"/>
      <c r="S4" s="18"/>
      <c r="T4" s="18"/>
      <c r="U4" s="18"/>
      <c r="V4" s="18"/>
      <c r="W4" s="18"/>
      <c r="X4" s="18"/>
      <c r="Y4" s="18"/>
      <c r="Z4" s="18"/>
      <c r="AA4" s="18"/>
      <c r="AB4" s="18"/>
      <c r="AC4" s="18"/>
      <c r="AD4" s="18"/>
      <c r="AE4" s="18"/>
      <c r="AF4" s="18"/>
      <c r="AG4" s="18"/>
      <c r="AH4" s="18"/>
      <c r="AI4" s="18"/>
      <c r="AJ4" s="18"/>
    </row>
    <row r="5" spans="1:36" customFormat="1" ht="13.5" customHeight="1">
      <c r="A5" s="1446"/>
      <c r="B5" s="1"/>
      <c r="C5" s="1"/>
      <c r="D5" s="1"/>
      <c r="E5" s="4007" t="s">
        <v>393</v>
      </c>
      <c r="F5" s="4007"/>
      <c r="G5" s="4007"/>
      <c r="H5" s="4007"/>
      <c r="I5" s="4007"/>
      <c r="J5" s="4007"/>
      <c r="K5" s="4007"/>
      <c r="L5" s="4007"/>
      <c r="M5" s="4007"/>
      <c r="N5" s="4007"/>
      <c r="O5" s="4007"/>
      <c r="P5" s="4007"/>
      <c r="Q5" s="4007"/>
      <c r="R5" s="1451"/>
    </row>
    <row r="6" spans="1:36" customFormat="1" ht="12" customHeight="1">
      <c r="A6" s="1446"/>
      <c r="B6" s="1"/>
      <c r="C6" s="1"/>
      <c r="D6" s="1"/>
      <c r="E6" s="3992" t="s">
        <v>358</v>
      </c>
      <c r="F6" s="3992"/>
      <c r="G6" s="3992"/>
      <c r="H6" s="3992"/>
      <c r="I6" s="3992"/>
      <c r="J6" s="3992"/>
      <c r="K6" s="3992"/>
      <c r="L6" s="3992"/>
      <c r="M6" s="3992"/>
      <c r="N6" s="3992"/>
      <c r="O6" s="3992"/>
      <c r="P6" s="3992"/>
      <c r="Q6" s="3992"/>
      <c r="R6" s="1451"/>
    </row>
    <row r="7" spans="1:36" customFormat="1" ht="12" customHeight="1">
      <c r="A7" s="1446"/>
      <c r="B7" s="1"/>
      <c r="C7" s="1"/>
      <c r="D7" s="1"/>
      <c r="E7" s="1"/>
      <c r="F7" s="1"/>
      <c r="G7" s="1"/>
      <c r="H7" s="1"/>
      <c r="I7" s="1"/>
      <c r="J7" s="30"/>
      <c r="K7" s="1449"/>
      <c r="L7" s="1450"/>
      <c r="M7" s="1450"/>
      <c r="N7" s="1450"/>
      <c r="O7" s="1449"/>
      <c r="P7" s="1450"/>
      <c r="Q7" s="1450"/>
      <c r="R7" s="1451"/>
    </row>
    <row r="8" spans="1:36" customFormat="1" ht="12.75" customHeight="1">
      <c r="A8" s="1446"/>
      <c r="K8" s="1449"/>
      <c r="L8" s="1450"/>
      <c r="M8" s="1450"/>
      <c r="N8" s="1450"/>
      <c r="O8" s="1449"/>
      <c r="P8" s="1450"/>
      <c r="Q8" s="1450"/>
      <c r="R8" s="1451"/>
    </row>
    <row r="9" spans="1:36" ht="10.5" customHeight="1">
      <c r="A9" s="1430"/>
      <c r="K9" s="35"/>
      <c r="L9" s="3796" t="s">
        <v>359</v>
      </c>
      <c r="M9" s="3796"/>
      <c r="N9" s="3796"/>
      <c r="O9" s="35"/>
      <c r="P9" s="4015" t="s">
        <v>3445</v>
      </c>
      <c r="Q9" s="4015"/>
      <c r="R9" s="1171"/>
      <c r="U9" s="26"/>
    </row>
    <row r="10" spans="1:36" ht="9.75" customHeight="1">
      <c r="A10" s="1430"/>
      <c r="B10" s="23"/>
      <c r="C10" s="23"/>
      <c r="D10" s="23"/>
      <c r="E10" s="23"/>
      <c r="F10" s="23"/>
      <c r="G10" s="23"/>
      <c r="H10" s="23"/>
      <c r="I10" s="23"/>
      <c r="J10" s="23"/>
      <c r="K10" s="497"/>
      <c r="L10" s="3988" t="s">
        <v>360</v>
      </c>
      <c r="M10" s="3988"/>
      <c r="N10" s="3988"/>
      <c r="O10" s="35"/>
      <c r="P10" s="4015"/>
      <c r="Q10" s="4015"/>
      <c r="R10" s="1171"/>
      <c r="U10" s="26"/>
    </row>
    <row r="11" spans="1:36" ht="4.5" customHeight="1">
      <c r="A11" s="1430"/>
      <c r="B11" s="23"/>
      <c r="C11" s="23"/>
      <c r="D11" s="23"/>
      <c r="E11" s="23"/>
      <c r="F11" s="23"/>
      <c r="G11" s="23"/>
      <c r="H11" s="23"/>
      <c r="I11" s="23"/>
      <c r="J11" s="23"/>
      <c r="K11" s="497"/>
      <c r="L11" s="22"/>
      <c r="M11" s="22"/>
      <c r="N11" s="22"/>
      <c r="O11" s="35"/>
      <c r="P11" s="22"/>
      <c r="Q11" s="22"/>
      <c r="R11" s="1171"/>
    </row>
    <row r="12" spans="1:36" ht="10.5" customHeight="1">
      <c r="A12" s="1430"/>
      <c r="B12" s="23"/>
      <c r="C12" s="23"/>
      <c r="D12" s="23"/>
      <c r="E12" s="23"/>
      <c r="F12" s="23"/>
      <c r="G12" s="23"/>
      <c r="H12" s="23"/>
      <c r="I12" s="23"/>
      <c r="J12" s="23"/>
      <c r="K12" s="497"/>
      <c r="L12" s="3792" t="s">
        <v>365</v>
      </c>
      <c r="M12" s="3792"/>
      <c r="N12" s="3792"/>
      <c r="O12" s="35"/>
      <c r="P12" s="3792" t="s">
        <v>361</v>
      </c>
      <c r="Q12" s="3792"/>
      <c r="R12" s="1171"/>
    </row>
    <row r="13" spans="1:36" ht="10.5" customHeight="1">
      <c r="A13" s="1430"/>
      <c r="B13" s="23"/>
      <c r="C13" s="23"/>
      <c r="D13" s="23"/>
      <c r="E13" s="23"/>
      <c r="F13" s="23"/>
      <c r="G13" s="23"/>
      <c r="H13" s="23"/>
      <c r="I13" s="23"/>
      <c r="J13" s="23"/>
      <c r="K13" s="497"/>
      <c r="L13" s="3987" t="s">
        <v>366</v>
      </c>
      <c r="M13" s="3987"/>
      <c r="N13" s="3987"/>
      <c r="O13" s="35"/>
      <c r="P13" s="3792"/>
      <c r="Q13" s="3792"/>
      <c r="R13" s="1171"/>
    </row>
    <row r="14" spans="1:36" ht="12.75" customHeight="1">
      <c r="A14" s="1430"/>
      <c r="B14" s="1463" t="s">
        <v>362</v>
      </c>
      <c r="C14" s="26" t="s">
        <v>363</v>
      </c>
      <c r="D14" s="26"/>
      <c r="E14" s="26"/>
      <c r="F14" s="23"/>
      <c r="G14" s="23"/>
      <c r="H14" s="23"/>
      <c r="I14" s="23"/>
      <c r="J14" s="23"/>
      <c r="K14" s="497"/>
      <c r="L14" s="3792"/>
      <c r="M14" s="3792"/>
      <c r="N14" s="3792"/>
      <c r="O14" s="35"/>
      <c r="R14" s="1171"/>
    </row>
    <row r="15" spans="1:36" ht="12.75" customHeight="1">
      <c r="A15" s="1430"/>
      <c r="B15" s="31"/>
      <c r="C15" s="25" t="s">
        <v>364</v>
      </c>
      <c r="D15" s="25"/>
      <c r="E15" s="25"/>
      <c r="F15" s="23"/>
      <c r="G15" s="23"/>
      <c r="H15" s="23"/>
      <c r="I15" s="23"/>
      <c r="J15" s="23"/>
      <c r="K15" s="497"/>
      <c r="L15" s="3987"/>
      <c r="M15" s="3987"/>
      <c r="N15" s="3987"/>
      <c r="O15" s="35"/>
      <c r="R15" s="1171"/>
    </row>
    <row r="16" spans="1:36" ht="12.75" customHeight="1">
      <c r="A16" s="1430"/>
      <c r="B16" s="31"/>
      <c r="C16" s="25"/>
      <c r="D16" s="25"/>
      <c r="E16" s="25"/>
      <c r="F16" s="23"/>
      <c r="G16" s="23"/>
      <c r="H16" s="23"/>
      <c r="I16" s="23"/>
      <c r="J16" s="23"/>
      <c r="K16" s="497"/>
      <c r="L16" s="494"/>
      <c r="M16" s="494"/>
      <c r="N16" s="497">
        <v>1201</v>
      </c>
      <c r="O16" s="35"/>
      <c r="P16" s="22"/>
      <c r="Q16" s="22">
        <v>1202</v>
      </c>
      <c r="R16" s="1171"/>
    </row>
    <row r="17" spans="1:18" ht="11.25" customHeight="1">
      <c r="A17" s="1430"/>
      <c r="C17" s="19" t="s">
        <v>532</v>
      </c>
      <c r="D17" s="22" t="s">
        <v>267</v>
      </c>
      <c r="E17" s="22"/>
      <c r="G17" s="22"/>
      <c r="H17" s="22"/>
      <c r="I17" s="22"/>
      <c r="J17" s="23"/>
      <c r="K17" s="3818" t="s">
        <v>86</v>
      </c>
      <c r="L17" s="3973"/>
      <c r="M17" s="3974"/>
      <c r="N17" s="3975"/>
      <c r="O17" s="1467"/>
      <c r="P17" s="3896"/>
      <c r="Q17" s="3898"/>
      <c r="R17" s="1171"/>
    </row>
    <row r="18" spans="1:18" ht="11.25" customHeight="1">
      <c r="A18" s="1430"/>
      <c r="D18" s="24" t="s">
        <v>268</v>
      </c>
      <c r="E18" s="24"/>
      <c r="G18" s="24"/>
      <c r="H18" s="24"/>
      <c r="I18" s="24"/>
      <c r="J18" s="23"/>
      <c r="K18" s="3792"/>
      <c r="L18" s="4009"/>
      <c r="M18" s="4010"/>
      <c r="N18" s="4011"/>
      <c r="O18" s="497"/>
      <c r="P18" s="3883"/>
      <c r="Q18" s="4012"/>
      <c r="R18" s="1171"/>
    </row>
    <row r="19" spans="1:18" ht="9.75" customHeight="1">
      <c r="A19" s="1430"/>
      <c r="D19" s="24"/>
      <c r="E19" s="24"/>
      <c r="G19" s="24"/>
      <c r="H19" s="24"/>
      <c r="I19" s="24"/>
      <c r="J19" s="23"/>
      <c r="K19" s="493"/>
      <c r="L19" s="499"/>
      <c r="M19" s="499"/>
      <c r="N19" s="499"/>
      <c r="O19" s="497"/>
      <c r="P19" s="499"/>
      <c r="Q19" s="499"/>
      <c r="R19" s="1171"/>
    </row>
    <row r="20" spans="1:18" ht="11.25" customHeight="1">
      <c r="A20" s="1430"/>
      <c r="C20" s="19"/>
      <c r="D20" s="22" t="s">
        <v>59</v>
      </c>
      <c r="E20" s="22" t="s">
        <v>3385</v>
      </c>
      <c r="G20" s="22"/>
      <c r="H20" s="22"/>
      <c r="I20" s="22"/>
      <c r="J20" s="23"/>
      <c r="K20" s="3818">
        <v>45</v>
      </c>
      <c r="L20" s="3973"/>
      <c r="M20" s="3974"/>
      <c r="N20" s="3975"/>
      <c r="O20" s="1467"/>
      <c r="P20" s="3896"/>
      <c r="Q20" s="3898"/>
      <c r="R20" s="1171"/>
    </row>
    <row r="21" spans="1:18" ht="11.25" customHeight="1">
      <c r="A21" s="1430"/>
      <c r="D21" s="7"/>
      <c r="E21" s="7" t="s">
        <v>3386</v>
      </c>
      <c r="G21" s="7"/>
      <c r="H21" s="7"/>
      <c r="I21" s="7"/>
      <c r="J21" s="23"/>
      <c r="K21" s="3792"/>
      <c r="L21" s="4009"/>
      <c r="M21" s="4010"/>
      <c r="N21" s="4011"/>
      <c r="O21" s="497"/>
      <c r="P21" s="3883"/>
      <c r="Q21" s="4012"/>
      <c r="R21" s="1171"/>
    </row>
    <row r="22" spans="1:18" ht="9.75" customHeight="1">
      <c r="A22" s="1430"/>
      <c r="D22" s="24"/>
      <c r="E22" s="24"/>
      <c r="G22" s="24"/>
      <c r="H22" s="24"/>
      <c r="I22" s="24"/>
      <c r="J22" s="23"/>
      <c r="K22" s="493"/>
      <c r="L22" s="499"/>
      <c r="M22" s="499"/>
      <c r="N22" s="499"/>
      <c r="O22" s="497"/>
      <c r="P22" s="499"/>
      <c r="Q22" s="499"/>
      <c r="R22" s="1171"/>
    </row>
    <row r="23" spans="1:18" ht="11.25" customHeight="1">
      <c r="A23" s="1430"/>
      <c r="C23" s="19"/>
      <c r="D23" s="22" t="s">
        <v>62</v>
      </c>
      <c r="E23" s="22" t="s">
        <v>3387</v>
      </c>
      <c r="G23" s="22"/>
      <c r="H23" s="22"/>
      <c r="I23" s="22"/>
      <c r="J23" s="23"/>
      <c r="K23" s="3818">
        <v>46</v>
      </c>
      <c r="L23" s="3973"/>
      <c r="M23" s="3974"/>
      <c r="N23" s="3975"/>
      <c r="O23" s="1467"/>
      <c r="P23" s="3896"/>
      <c r="Q23" s="3898"/>
      <c r="R23" s="1171"/>
    </row>
    <row r="24" spans="1:18" ht="11.25" customHeight="1">
      <c r="A24" s="1430"/>
      <c r="D24" s="7"/>
      <c r="E24" s="7" t="s">
        <v>3388</v>
      </c>
      <c r="G24" s="7"/>
      <c r="H24" s="7"/>
      <c r="I24" s="7"/>
      <c r="J24" s="23"/>
      <c r="K24" s="3792"/>
      <c r="L24" s="4009"/>
      <c r="M24" s="4010"/>
      <c r="N24" s="4011"/>
      <c r="O24" s="497"/>
      <c r="P24" s="3883"/>
      <c r="Q24" s="4012"/>
      <c r="R24" s="1171"/>
    </row>
    <row r="25" spans="1:18" ht="5.25" customHeight="1">
      <c r="A25" s="1430"/>
      <c r="D25" s="7"/>
      <c r="E25" s="7"/>
      <c r="G25" s="7"/>
      <c r="H25" s="7"/>
      <c r="I25" s="7"/>
      <c r="J25" s="23"/>
      <c r="K25" s="493"/>
      <c r="L25" s="1226"/>
      <c r="M25" s="1226"/>
      <c r="N25" s="1226"/>
      <c r="O25" s="497"/>
      <c r="P25" s="1226"/>
      <c r="Q25" s="1226"/>
      <c r="R25" s="1171"/>
    </row>
    <row r="26" spans="1:18" ht="5.25" customHeight="1">
      <c r="A26" s="1430"/>
      <c r="D26" s="7"/>
      <c r="E26" s="7"/>
      <c r="G26" s="7"/>
      <c r="H26" s="7"/>
      <c r="I26" s="7"/>
      <c r="J26" s="23"/>
      <c r="K26" s="493"/>
      <c r="L26" s="1226"/>
      <c r="M26" s="1226"/>
      <c r="N26" s="1226"/>
      <c r="O26" s="497"/>
      <c r="P26" s="1226"/>
      <c r="Q26" s="1226"/>
      <c r="R26" s="1171"/>
    </row>
    <row r="27" spans="1:18" ht="7.5" customHeight="1">
      <c r="A27" s="1430"/>
      <c r="F27" s="24"/>
      <c r="G27" s="24"/>
      <c r="H27" s="24"/>
      <c r="I27" s="24"/>
      <c r="J27" s="23"/>
      <c r="K27" s="493"/>
      <c r="L27" s="499"/>
      <c r="M27" s="499"/>
      <c r="N27" s="1460"/>
      <c r="O27" s="497"/>
      <c r="P27" s="221"/>
      <c r="Q27" s="221"/>
      <c r="R27" s="1171"/>
    </row>
    <row r="28" spans="1:18" ht="11.25" customHeight="1">
      <c r="A28" s="1430"/>
      <c r="C28" s="19" t="s">
        <v>533</v>
      </c>
      <c r="D28" s="22" t="s">
        <v>531</v>
      </c>
      <c r="E28" s="22"/>
      <c r="G28" s="22"/>
      <c r="H28" s="22"/>
      <c r="I28" s="22"/>
      <c r="J28" s="23"/>
      <c r="K28" s="3818" t="s">
        <v>87</v>
      </c>
      <c r="L28" s="3973"/>
      <c r="M28" s="3974"/>
      <c r="N28" s="3975"/>
      <c r="O28" s="1467"/>
      <c r="P28" s="3896"/>
      <c r="Q28" s="3898"/>
      <c r="R28" s="1171"/>
    </row>
    <row r="29" spans="1:18" ht="11.25" customHeight="1">
      <c r="A29" s="1430"/>
      <c r="D29" s="24" t="s">
        <v>3442</v>
      </c>
      <c r="E29" s="24"/>
      <c r="G29" s="24"/>
      <c r="H29" s="24"/>
      <c r="I29" s="24"/>
      <c r="J29" s="23"/>
      <c r="K29" s="3792"/>
      <c r="L29" s="4009"/>
      <c r="M29" s="4010"/>
      <c r="N29" s="4011"/>
      <c r="O29" s="497"/>
      <c r="P29" s="3883"/>
      <c r="Q29" s="4012"/>
      <c r="R29" s="1171"/>
    </row>
    <row r="30" spans="1:18" ht="3" customHeight="1">
      <c r="A30" s="1430"/>
      <c r="D30" s="24"/>
      <c r="E30" s="24"/>
      <c r="G30" s="24"/>
      <c r="H30" s="24"/>
      <c r="I30" s="24"/>
      <c r="J30" s="23"/>
      <c r="K30" s="493"/>
      <c r="L30" s="499"/>
      <c r="M30" s="499"/>
      <c r="N30" s="499"/>
      <c r="O30" s="497"/>
      <c r="P30" s="499"/>
      <c r="Q30" s="499"/>
      <c r="R30" s="1171"/>
    </row>
    <row r="31" spans="1:18" ht="5.25" customHeight="1">
      <c r="A31" s="1430"/>
      <c r="D31" s="24"/>
      <c r="E31" s="24"/>
      <c r="G31" s="24"/>
      <c r="H31" s="24"/>
      <c r="I31" s="24"/>
      <c r="J31" s="23"/>
      <c r="K31" s="493"/>
      <c r="L31" s="499"/>
      <c r="M31" s="499"/>
      <c r="N31" s="499"/>
      <c r="O31" s="497"/>
      <c r="P31" s="499"/>
      <c r="Q31" s="499"/>
      <c r="R31" s="1171"/>
    </row>
    <row r="32" spans="1:18" ht="11.25" customHeight="1">
      <c r="A32" s="1430"/>
      <c r="C32" s="214"/>
      <c r="D32" s="214" t="s">
        <v>59</v>
      </c>
      <c r="E32" s="22" t="s">
        <v>534</v>
      </c>
      <c r="G32" s="22"/>
      <c r="H32" s="22"/>
      <c r="I32" s="22"/>
      <c r="J32" s="23"/>
      <c r="K32" s="3983">
        <v>15</v>
      </c>
      <c r="L32" s="3973"/>
      <c r="M32" s="3974"/>
      <c r="N32" s="3975"/>
      <c r="O32" s="1467"/>
      <c r="P32" s="3896"/>
      <c r="Q32" s="3898"/>
      <c r="R32" s="1171"/>
    </row>
    <row r="33" spans="1:18" ht="11.25" customHeight="1">
      <c r="A33" s="1430"/>
      <c r="D33" s="7"/>
      <c r="E33" s="7" t="s">
        <v>535</v>
      </c>
      <c r="G33" s="7"/>
      <c r="H33" s="7"/>
      <c r="I33" s="7"/>
      <c r="J33" s="23"/>
      <c r="K33" s="3983"/>
      <c r="L33" s="4009"/>
      <c r="M33" s="4010"/>
      <c r="N33" s="4011"/>
      <c r="O33" s="497"/>
      <c r="P33" s="3883"/>
      <c r="Q33" s="4012"/>
      <c r="R33" s="1171"/>
    </row>
    <row r="34" spans="1:18" ht="9.75" customHeight="1">
      <c r="A34" s="1430"/>
      <c r="D34" s="24"/>
      <c r="E34" s="24"/>
      <c r="G34" s="24"/>
      <c r="H34" s="24"/>
      <c r="I34" s="24"/>
      <c r="J34" s="23"/>
      <c r="K34" s="493"/>
      <c r="L34" s="499"/>
      <c r="M34" s="499"/>
      <c r="N34" s="1460"/>
      <c r="O34" s="497"/>
      <c r="P34" s="221"/>
      <c r="Q34" s="221"/>
      <c r="R34" s="1171"/>
    </row>
    <row r="35" spans="1:18" ht="11.25" customHeight="1">
      <c r="A35" s="1430"/>
      <c r="C35" s="214"/>
      <c r="D35" s="214" t="s">
        <v>62</v>
      </c>
      <c r="E35" s="22" t="s">
        <v>536</v>
      </c>
      <c r="G35" s="22"/>
      <c r="H35" s="22"/>
      <c r="I35" s="22"/>
      <c r="J35" s="23"/>
      <c r="K35" s="3983">
        <v>16</v>
      </c>
      <c r="L35" s="3973"/>
      <c r="M35" s="3974"/>
      <c r="N35" s="3975"/>
      <c r="O35" s="1467"/>
      <c r="P35" s="3896"/>
      <c r="Q35" s="3898"/>
      <c r="R35" s="1171"/>
    </row>
    <row r="36" spans="1:18" ht="11.25" customHeight="1">
      <c r="A36" s="1430"/>
      <c r="E36" s="7" t="s">
        <v>537</v>
      </c>
      <c r="G36" s="7"/>
      <c r="H36" s="7"/>
      <c r="I36" s="7"/>
      <c r="J36" s="23"/>
      <c r="K36" s="3983"/>
      <c r="L36" s="4009"/>
      <c r="M36" s="4010"/>
      <c r="N36" s="4011"/>
      <c r="O36" s="497"/>
      <c r="P36" s="3883"/>
      <c r="Q36" s="4012"/>
      <c r="R36" s="1171"/>
    </row>
    <row r="37" spans="1:18" ht="6.75" customHeight="1">
      <c r="A37" s="1430"/>
      <c r="D37" s="24"/>
      <c r="E37" s="24"/>
      <c r="G37" s="24"/>
      <c r="H37" s="24"/>
      <c r="I37" s="24"/>
      <c r="J37" s="23"/>
      <c r="K37" s="493"/>
      <c r="L37" s="499"/>
      <c r="M37" s="499"/>
      <c r="N37" s="499"/>
      <c r="O37" s="497"/>
      <c r="P37" s="499"/>
      <c r="Q37" s="499"/>
      <c r="R37" s="1171"/>
    </row>
    <row r="38" spans="1:18" ht="3" customHeight="1">
      <c r="A38" s="1487"/>
      <c r="D38" s="7"/>
      <c r="E38" s="7"/>
      <c r="G38" s="7"/>
      <c r="H38" s="7"/>
      <c r="I38" s="7"/>
      <c r="K38" s="58"/>
      <c r="L38" s="221"/>
      <c r="M38" s="221"/>
      <c r="N38" s="1488"/>
      <c r="O38" s="214"/>
      <c r="P38" s="221"/>
      <c r="Q38" s="221"/>
      <c r="R38" s="1172"/>
    </row>
    <row r="39" spans="1:18" ht="11.25" customHeight="1">
      <c r="A39" s="1430"/>
      <c r="D39" s="22" t="s">
        <v>3389</v>
      </c>
      <c r="E39" s="24"/>
      <c r="G39" s="24"/>
      <c r="H39" s="24"/>
      <c r="I39" s="24"/>
      <c r="J39" s="23"/>
      <c r="K39" s="493"/>
      <c r="L39" s="499"/>
      <c r="M39" s="499"/>
      <c r="N39" s="499"/>
      <c r="O39" s="497"/>
      <c r="P39" s="499"/>
      <c r="Q39" s="499"/>
      <c r="R39" s="1171"/>
    </row>
    <row r="40" spans="1:18" ht="11.25" customHeight="1">
      <c r="A40" s="1430"/>
      <c r="D40" s="24" t="s">
        <v>3390</v>
      </c>
      <c r="E40" s="24"/>
      <c r="G40" s="24"/>
      <c r="H40" s="24"/>
      <c r="I40" s="24"/>
      <c r="J40" s="23"/>
      <c r="K40" s="493"/>
      <c r="L40" s="499"/>
      <c r="M40" s="499"/>
      <c r="N40" s="499"/>
      <c r="O40" s="497"/>
      <c r="P40" s="499"/>
      <c r="Q40" s="499"/>
      <c r="R40" s="1171"/>
    </row>
    <row r="41" spans="1:18" ht="3.75" customHeight="1">
      <c r="A41" s="1430"/>
      <c r="D41" s="24"/>
      <c r="E41" s="24"/>
      <c r="G41" s="24"/>
      <c r="H41" s="24"/>
      <c r="I41" s="24"/>
      <c r="J41" s="23"/>
      <c r="K41" s="493"/>
      <c r="L41" s="499"/>
      <c r="M41" s="499"/>
      <c r="N41" s="499"/>
      <c r="O41" s="497"/>
      <c r="P41" s="499"/>
      <c r="Q41" s="499"/>
      <c r="R41" s="1171"/>
    </row>
    <row r="42" spans="1:18" ht="11.25" customHeight="1">
      <c r="A42" s="1430"/>
      <c r="C42" s="214"/>
      <c r="D42" s="214"/>
      <c r="E42" s="493" t="s">
        <v>330</v>
      </c>
      <c r="F42" s="5" t="s">
        <v>1263</v>
      </c>
      <c r="G42" s="22"/>
      <c r="H42" s="22"/>
      <c r="I42" s="22"/>
      <c r="J42" s="23"/>
      <c r="K42" s="178"/>
      <c r="L42" s="1212"/>
      <c r="M42" s="1212"/>
      <c r="N42" s="1212"/>
      <c r="O42" s="1467"/>
      <c r="P42" s="1212"/>
      <c r="Q42" s="1212"/>
      <c r="R42" s="1171"/>
    </row>
    <row r="43" spans="1:18" ht="11.25" customHeight="1">
      <c r="A43" s="1430"/>
      <c r="E43" s="218"/>
      <c r="F43" s="5" t="s">
        <v>3443</v>
      </c>
      <c r="G43" s="7"/>
      <c r="H43" s="7"/>
      <c r="I43" s="7"/>
      <c r="J43" s="23"/>
      <c r="K43" s="3983">
        <v>47</v>
      </c>
      <c r="L43" s="3973"/>
      <c r="M43" s="3974"/>
      <c r="N43" s="3975"/>
      <c r="O43" s="1467"/>
      <c r="P43" s="3896"/>
      <c r="Q43" s="3898"/>
      <c r="R43" s="1171"/>
    </row>
    <row r="44" spans="1:18" ht="11.25" customHeight="1">
      <c r="A44" s="1430"/>
      <c r="E44" s="218"/>
      <c r="F44" s="7" t="s">
        <v>1262</v>
      </c>
      <c r="G44" s="7"/>
      <c r="H44" s="7"/>
      <c r="I44" s="7"/>
      <c r="J44" s="23"/>
      <c r="K44" s="3983"/>
      <c r="L44" s="4009"/>
      <c r="M44" s="4010"/>
      <c r="N44" s="4011"/>
      <c r="O44" s="497"/>
      <c r="P44" s="3883"/>
      <c r="Q44" s="4012"/>
      <c r="R44" s="1171"/>
    </row>
    <row r="45" spans="1:18" ht="11.25" customHeight="1">
      <c r="A45" s="1430"/>
      <c r="E45" s="218"/>
      <c r="F45" s="7" t="s">
        <v>3444</v>
      </c>
      <c r="G45" s="7"/>
      <c r="H45" s="7"/>
      <c r="I45" s="7"/>
      <c r="J45" s="23"/>
      <c r="K45" s="491"/>
      <c r="L45" s="1226"/>
      <c r="M45" s="1226"/>
      <c r="N45" s="1226"/>
      <c r="O45" s="497"/>
      <c r="P45" s="1226"/>
      <c r="Q45" s="1226"/>
      <c r="R45" s="1171"/>
    </row>
    <row r="46" spans="1:18" ht="9.75" customHeight="1">
      <c r="A46" s="1430"/>
      <c r="E46" s="218"/>
      <c r="F46" s="7"/>
      <c r="G46" s="7"/>
      <c r="H46" s="7"/>
      <c r="I46" s="7"/>
      <c r="J46" s="23"/>
      <c r="K46" s="491"/>
      <c r="L46" s="1226"/>
      <c r="M46" s="1226"/>
      <c r="N46" s="1226"/>
      <c r="O46" s="497"/>
      <c r="P46" s="1226"/>
      <c r="Q46" s="1226"/>
      <c r="R46" s="1790"/>
    </row>
    <row r="47" spans="1:18" ht="11.25" customHeight="1">
      <c r="A47" s="1430"/>
      <c r="D47" s="24"/>
      <c r="E47" s="493" t="s">
        <v>490</v>
      </c>
      <c r="F47" s="5" t="s">
        <v>3392</v>
      </c>
      <c r="G47" s="22"/>
      <c r="H47" s="22"/>
      <c r="I47" s="22"/>
      <c r="J47" s="23"/>
      <c r="K47" s="3983">
        <v>48</v>
      </c>
      <c r="L47" s="3973"/>
      <c r="M47" s="3974"/>
      <c r="N47" s="3975"/>
      <c r="O47" s="1467"/>
      <c r="P47" s="3896"/>
      <c r="Q47" s="3898"/>
      <c r="R47" s="1171"/>
    </row>
    <row r="48" spans="1:18" ht="11.25" customHeight="1">
      <c r="A48" s="1430"/>
      <c r="D48" s="24"/>
      <c r="E48" s="218"/>
      <c r="F48" s="7" t="s">
        <v>3393</v>
      </c>
      <c r="G48" s="7"/>
      <c r="H48" s="7"/>
      <c r="I48" s="7"/>
      <c r="J48" s="23"/>
      <c r="K48" s="3983"/>
      <c r="L48" s="4009"/>
      <c r="M48" s="4010"/>
      <c r="N48" s="4011"/>
      <c r="O48" s="497"/>
      <c r="P48" s="3883"/>
      <c r="Q48" s="4012"/>
      <c r="R48" s="1171"/>
    </row>
    <row r="49" spans="1:18" ht="9.75" customHeight="1">
      <c r="A49" s="1430"/>
      <c r="D49" s="24"/>
      <c r="E49" s="500"/>
      <c r="G49" s="24"/>
      <c r="H49" s="24"/>
      <c r="I49" s="24"/>
      <c r="J49" s="23"/>
      <c r="K49" s="493"/>
      <c r="L49" s="499"/>
      <c r="M49" s="499"/>
      <c r="N49" s="499"/>
      <c r="O49" s="497"/>
      <c r="P49" s="499"/>
      <c r="Q49" s="499"/>
      <c r="R49" s="1171"/>
    </row>
    <row r="50" spans="1:18" ht="11.25" customHeight="1">
      <c r="A50" s="1430"/>
      <c r="D50" s="24"/>
      <c r="E50" s="493" t="s">
        <v>3391</v>
      </c>
      <c r="F50" s="5" t="s">
        <v>3394</v>
      </c>
      <c r="G50" s="22"/>
      <c r="H50" s="22"/>
      <c r="I50" s="22"/>
      <c r="J50" s="23"/>
      <c r="K50" s="3983">
        <v>49</v>
      </c>
      <c r="L50" s="3973"/>
      <c r="M50" s="3974"/>
      <c r="N50" s="3975"/>
      <c r="O50" s="1467"/>
      <c r="P50" s="3896"/>
      <c r="Q50" s="3898"/>
      <c r="R50" s="1171"/>
    </row>
    <row r="51" spans="1:18" ht="11.25" customHeight="1">
      <c r="A51" s="1430"/>
      <c r="D51" s="24"/>
      <c r="E51" s="7"/>
      <c r="F51" s="7" t="s">
        <v>3395</v>
      </c>
      <c r="G51" s="7"/>
      <c r="H51" s="7"/>
      <c r="I51" s="7"/>
      <c r="J51" s="23"/>
      <c r="K51" s="3983"/>
      <c r="L51" s="4009"/>
      <c r="M51" s="4010"/>
      <c r="N51" s="4011"/>
      <c r="O51" s="497"/>
      <c r="P51" s="3883"/>
      <c r="Q51" s="4012"/>
      <c r="R51" s="1171"/>
    </row>
    <row r="52" spans="1:18" ht="5.25" customHeight="1">
      <c r="A52" s="1430"/>
      <c r="D52" s="24"/>
      <c r="E52" s="7"/>
      <c r="F52" s="7"/>
      <c r="G52" s="7"/>
      <c r="H52" s="7"/>
      <c r="I52" s="7"/>
      <c r="J52" s="23"/>
      <c r="K52" s="491"/>
      <c r="L52" s="1226"/>
      <c r="M52" s="1226"/>
      <c r="N52" s="1226"/>
      <c r="O52" s="497"/>
      <c r="P52" s="1226"/>
      <c r="Q52" s="1226"/>
      <c r="R52" s="1171"/>
    </row>
    <row r="53" spans="1:18" ht="5.25" customHeight="1">
      <c r="A53" s="1430"/>
      <c r="D53" s="24"/>
      <c r="E53" s="7"/>
      <c r="F53" s="7"/>
      <c r="G53" s="7"/>
      <c r="H53" s="7"/>
      <c r="I53" s="7"/>
      <c r="J53" s="23"/>
      <c r="K53" s="491"/>
      <c r="L53" s="1226"/>
      <c r="M53" s="1226"/>
      <c r="N53" s="1226"/>
      <c r="O53" s="497"/>
      <c r="P53" s="1226"/>
      <c r="Q53" s="1226"/>
      <c r="R53" s="1171"/>
    </row>
    <row r="54" spans="1:18" ht="5.25" customHeight="1">
      <c r="A54" s="1430"/>
      <c r="F54" s="24"/>
      <c r="G54" s="24"/>
      <c r="H54" s="24"/>
      <c r="I54" s="24"/>
      <c r="J54" s="23"/>
      <c r="K54" s="493"/>
      <c r="L54" s="499"/>
      <c r="M54" s="499"/>
      <c r="N54" s="1460"/>
      <c r="O54" s="497"/>
      <c r="P54" s="221"/>
      <c r="Q54" s="221"/>
      <c r="R54" s="1171"/>
    </row>
    <row r="55" spans="1:18" ht="11.25" customHeight="1">
      <c r="A55" s="1430"/>
      <c r="C55" s="19" t="s">
        <v>538</v>
      </c>
      <c r="D55" s="22" t="s">
        <v>405</v>
      </c>
      <c r="E55" s="22"/>
      <c r="G55" s="22"/>
      <c r="H55" s="22"/>
      <c r="I55" s="22"/>
      <c r="J55" s="23"/>
      <c r="K55" s="3818">
        <v>20</v>
      </c>
      <c r="L55" s="3973"/>
      <c r="M55" s="3974"/>
      <c r="N55" s="3975"/>
      <c r="O55" s="1467"/>
      <c r="P55" s="3896"/>
      <c r="Q55" s="3898"/>
      <c r="R55" s="1171"/>
    </row>
    <row r="56" spans="1:18" ht="11.25" customHeight="1">
      <c r="A56" s="1430"/>
      <c r="D56" s="12" t="s">
        <v>4263</v>
      </c>
      <c r="E56" s="12"/>
      <c r="G56" s="12"/>
      <c r="H56" s="12"/>
      <c r="I56" s="12"/>
      <c r="J56" s="23"/>
      <c r="K56" s="3792"/>
      <c r="L56" s="4009"/>
      <c r="M56" s="4010"/>
      <c r="N56" s="4011"/>
      <c r="O56" s="497"/>
      <c r="P56" s="3883"/>
      <c r="Q56" s="4012"/>
      <c r="R56" s="1171"/>
    </row>
    <row r="57" spans="1:18" ht="11.25" customHeight="1">
      <c r="A57" s="1430"/>
      <c r="D57" s="24" t="s">
        <v>922</v>
      </c>
      <c r="E57" s="24"/>
      <c r="F57" s="24"/>
      <c r="G57" s="24"/>
      <c r="H57" s="24"/>
      <c r="I57" s="24"/>
      <c r="J57" s="23"/>
      <c r="K57" s="493"/>
      <c r="L57" s="213"/>
      <c r="M57" s="213"/>
      <c r="N57" s="213"/>
      <c r="O57" s="497"/>
      <c r="P57" s="213"/>
      <c r="Q57" s="213"/>
      <c r="R57" s="1171"/>
    </row>
    <row r="58" spans="1:18" ht="11.25" customHeight="1">
      <c r="A58" s="1430"/>
      <c r="D58" s="24" t="s">
        <v>4264</v>
      </c>
      <c r="E58" s="24"/>
      <c r="F58" s="24"/>
      <c r="G58" s="24"/>
      <c r="H58" s="24"/>
      <c r="I58" s="24"/>
      <c r="J58" s="23"/>
      <c r="K58" s="493"/>
      <c r="L58" s="213"/>
      <c r="M58" s="213"/>
      <c r="N58" s="213"/>
      <c r="O58" s="497"/>
      <c r="P58" s="213"/>
      <c r="Q58" s="213"/>
      <c r="R58" s="1171"/>
    </row>
    <row r="59" spans="1:18" ht="9.75" customHeight="1">
      <c r="A59" s="1430"/>
      <c r="D59" s="24"/>
      <c r="E59" s="24"/>
      <c r="F59" s="24"/>
      <c r="G59" s="24"/>
      <c r="H59" s="24"/>
      <c r="I59" s="24"/>
      <c r="J59" s="23"/>
      <c r="K59" s="493"/>
      <c r="L59" s="213"/>
      <c r="M59" s="213"/>
      <c r="N59" s="213"/>
      <c r="O59" s="497"/>
      <c r="P59" s="213"/>
      <c r="Q59" s="213"/>
      <c r="R59" s="1171"/>
    </row>
    <row r="60" spans="1:18" ht="5.25" customHeight="1">
      <c r="A60" s="1430"/>
      <c r="D60" s="24"/>
      <c r="E60" s="24"/>
      <c r="F60" s="24"/>
      <c r="G60" s="24"/>
      <c r="H60" s="24"/>
      <c r="I60" s="24"/>
      <c r="J60" s="23"/>
      <c r="K60" s="493"/>
      <c r="L60" s="213"/>
      <c r="M60" s="213"/>
      <c r="N60" s="213"/>
      <c r="O60" s="497"/>
      <c r="P60" s="213"/>
      <c r="Q60" s="213"/>
      <c r="R60" s="1171"/>
    </row>
    <row r="61" spans="1:18" ht="8.25" customHeight="1">
      <c r="A61" s="1430"/>
      <c r="D61" s="24"/>
      <c r="E61" s="24"/>
      <c r="G61" s="24"/>
      <c r="H61" s="24"/>
      <c r="I61" s="24"/>
      <c r="J61" s="23"/>
      <c r="K61" s="493"/>
      <c r="L61" s="499"/>
      <c r="M61" s="499"/>
      <c r="N61" s="499"/>
      <c r="O61" s="497"/>
      <c r="P61" s="499"/>
      <c r="Q61" s="499"/>
      <c r="R61" s="1171"/>
    </row>
    <row r="62" spans="1:18" ht="11.25" customHeight="1">
      <c r="A62" s="1430"/>
      <c r="C62" s="19" t="s">
        <v>539</v>
      </c>
      <c r="D62" s="22" t="s">
        <v>540</v>
      </c>
      <c r="E62" s="22"/>
      <c r="G62" s="22"/>
      <c r="H62" s="22"/>
      <c r="I62" s="22"/>
      <c r="J62" s="23"/>
      <c r="K62" s="3818">
        <v>21</v>
      </c>
      <c r="L62" s="3973"/>
      <c r="M62" s="3974"/>
      <c r="N62" s="3975"/>
      <c r="O62" s="1467"/>
      <c r="P62" s="3896"/>
      <c r="Q62" s="3898"/>
      <c r="R62" s="1171"/>
    </row>
    <row r="63" spans="1:18" ht="11.25" customHeight="1">
      <c r="A63" s="1430"/>
      <c r="D63" s="7" t="s">
        <v>796</v>
      </c>
      <c r="E63" s="7"/>
      <c r="G63" s="7"/>
      <c r="H63" s="7"/>
      <c r="I63" s="7"/>
      <c r="J63" s="23"/>
      <c r="K63" s="3792"/>
      <c r="L63" s="4009"/>
      <c r="M63" s="4010"/>
      <c r="N63" s="4011"/>
      <c r="O63" s="497"/>
      <c r="P63" s="3883"/>
      <c r="Q63" s="4012"/>
      <c r="R63" s="1171"/>
    </row>
    <row r="64" spans="1:18" ht="3.75" customHeight="1">
      <c r="A64" s="1430"/>
      <c r="F64" s="1458"/>
      <c r="G64" s="1458"/>
      <c r="H64" s="1458"/>
      <c r="I64" s="1458"/>
      <c r="J64" s="23"/>
      <c r="K64" s="493"/>
      <c r="L64" s="499"/>
      <c r="M64" s="499"/>
      <c r="N64" s="499"/>
      <c r="O64" s="497"/>
      <c r="P64" s="221"/>
      <c r="Q64" s="221"/>
      <c r="R64" s="1171"/>
    </row>
    <row r="65" spans="1:18" ht="10.5" customHeight="1">
      <c r="A65" s="1430"/>
      <c r="F65" s="1489"/>
      <c r="G65" s="1458"/>
      <c r="H65" s="1458"/>
      <c r="I65" s="1458"/>
      <c r="J65" s="23"/>
      <c r="K65" s="493"/>
      <c r="L65" s="499"/>
      <c r="M65" s="499"/>
      <c r="N65" s="1456" t="s">
        <v>64</v>
      </c>
      <c r="O65" s="497"/>
      <c r="P65" s="221"/>
      <c r="Q65" s="221"/>
      <c r="R65" s="1171"/>
    </row>
    <row r="66" spans="1:18" ht="11.25" customHeight="1">
      <c r="A66" s="1430"/>
      <c r="D66" s="214" t="s">
        <v>59</v>
      </c>
      <c r="E66" s="214"/>
      <c r="F66" s="22" t="s">
        <v>822</v>
      </c>
      <c r="G66" s="22"/>
      <c r="H66" s="22"/>
      <c r="I66" s="22"/>
      <c r="J66" s="23"/>
      <c r="K66" s="3"/>
      <c r="M66" s="3984">
        <v>22</v>
      </c>
      <c r="N66" s="4013"/>
      <c r="O66" s="1467"/>
      <c r="P66" s="3985"/>
      <c r="Q66" s="499"/>
      <c r="R66" s="1171"/>
    </row>
    <row r="67" spans="1:18" ht="11.25" customHeight="1">
      <c r="A67" s="1430"/>
      <c r="F67" s="24" t="s">
        <v>795</v>
      </c>
      <c r="G67" s="24"/>
      <c r="H67" s="24"/>
      <c r="I67" s="24"/>
      <c r="J67" s="23"/>
      <c r="K67" s="3"/>
      <c r="M67" s="3815"/>
      <c r="N67" s="4014"/>
      <c r="O67" s="497"/>
      <c r="P67" s="3985"/>
      <c r="Q67" s="499"/>
      <c r="R67" s="1171"/>
    </row>
    <row r="68" spans="1:18" ht="4.5" customHeight="1">
      <c r="A68" s="1430"/>
      <c r="F68" s="24"/>
      <c r="G68" s="24"/>
      <c r="H68" s="24"/>
      <c r="I68" s="24"/>
      <c r="J68" s="23"/>
      <c r="K68" s="493"/>
      <c r="M68" s="213"/>
      <c r="N68" s="499"/>
      <c r="O68" s="497"/>
      <c r="P68" s="221"/>
      <c r="Q68" s="221"/>
      <c r="R68" s="1171"/>
    </row>
    <row r="69" spans="1:18" ht="11.25" customHeight="1">
      <c r="A69" s="1430"/>
      <c r="D69" s="214" t="s">
        <v>62</v>
      </c>
      <c r="E69" s="214"/>
      <c r="F69" s="22" t="s">
        <v>541</v>
      </c>
      <c r="G69" s="22"/>
      <c r="H69" s="22"/>
      <c r="I69" s="22"/>
      <c r="J69" s="23"/>
      <c r="K69" s="3986"/>
      <c r="M69" s="3984">
        <v>23</v>
      </c>
      <c r="N69" s="4013"/>
      <c r="O69" s="1467"/>
      <c r="P69" s="3985"/>
      <c r="Q69" s="499"/>
      <c r="R69" s="1171"/>
    </row>
    <row r="70" spans="1:18" ht="11.25" customHeight="1">
      <c r="A70" s="1430"/>
      <c r="F70" s="24" t="s">
        <v>794</v>
      </c>
      <c r="G70" s="24"/>
      <c r="H70" s="24"/>
      <c r="I70" s="24"/>
      <c r="J70" s="23"/>
      <c r="K70" s="3792"/>
      <c r="M70" s="3815"/>
      <c r="N70" s="4014"/>
      <c r="O70" s="497"/>
      <c r="P70" s="3985"/>
      <c r="Q70" s="499"/>
      <c r="R70" s="1171"/>
    </row>
    <row r="71" spans="1:18" ht="4.5" customHeight="1">
      <c r="A71" s="1430"/>
      <c r="F71" s="24"/>
      <c r="G71" s="24"/>
      <c r="H71" s="24"/>
      <c r="I71" s="24"/>
      <c r="J71" s="23"/>
      <c r="K71" s="493"/>
      <c r="M71" s="213"/>
      <c r="N71" s="499"/>
      <c r="O71" s="497"/>
      <c r="P71" s="221"/>
      <c r="Q71" s="221"/>
      <c r="R71" s="1171"/>
    </row>
    <row r="72" spans="1:18" ht="11.25" customHeight="1">
      <c r="A72" s="1430"/>
      <c r="D72" s="214" t="s">
        <v>72</v>
      </c>
      <c r="E72" s="214"/>
      <c r="F72" s="22" t="s">
        <v>542</v>
      </c>
      <c r="G72" s="22"/>
      <c r="H72" s="22"/>
      <c r="I72" s="22"/>
      <c r="J72" s="23"/>
      <c r="K72" s="3986"/>
      <c r="M72" s="3984">
        <v>24</v>
      </c>
      <c r="N72" s="4013"/>
      <c r="O72" s="1467"/>
      <c r="P72" s="3985"/>
      <c r="Q72" s="499"/>
      <c r="R72" s="1171"/>
    </row>
    <row r="73" spans="1:18" ht="11.25" customHeight="1">
      <c r="A73" s="1430"/>
      <c r="F73" s="24" t="s">
        <v>543</v>
      </c>
      <c r="G73" s="24"/>
      <c r="H73" s="24"/>
      <c r="I73" s="24"/>
      <c r="J73" s="23"/>
      <c r="K73" s="3792"/>
      <c r="M73" s="3815"/>
      <c r="N73" s="4014"/>
      <c r="O73" s="497"/>
      <c r="P73" s="3985"/>
      <c r="Q73" s="499"/>
      <c r="R73" s="1171"/>
    </row>
    <row r="74" spans="1:18" ht="6" customHeight="1">
      <c r="A74" s="1430"/>
      <c r="F74" s="1458"/>
      <c r="G74" s="1458"/>
      <c r="H74" s="1458"/>
      <c r="I74" s="1458"/>
      <c r="J74" s="23"/>
      <c r="K74" s="493"/>
      <c r="L74" s="1467"/>
      <c r="M74" s="1467"/>
      <c r="N74" s="499"/>
      <c r="O74" s="497"/>
      <c r="P74" s="499"/>
      <c r="Q74" s="499"/>
      <c r="R74" s="1171"/>
    </row>
    <row r="75" spans="1:18" ht="11.25" customHeight="1">
      <c r="A75" s="1430"/>
      <c r="C75" s="214"/>
      <c r="D75" s="214"/>
      <c r="E75" s="214"/>
      <c r="F75" s="1458"/>
      <c r="G75" s="1458"/>
      <c r="H75" s="1458"/>
      <c r="I75" s="1458"/>
      <c r="J75" s="23"/>
      <c r="K75" s="493"/>
      <c r="L75" s="1467"/>
      <c r="M75" s="1467"/>
      <c r="N75" s="4008">
        <v>100</v>
      </c>
      <c r="O75" s="497"/>
      <c r="P75" s="499"/>
      <c r="Q75" s="499"/>
      <c r="R75" s="1171"/>
    </row>
    <row r="76" spans="1:18" ht="11.25" customHeight="1">
      <c r="A76" s="1430"/>
      <c r="F76" s="24"/>
      <c r="G76" s="24"/>
      <c r="H76" s="24"/>
      <c r="I76" s="24"/>
      <c r="J76" s="23"/>
      <c r="K76" s="493"/>
      <c r="L76" s="499"/>
      <c r="M76" s="499"/>
      <c r="N76" s="4008"/>
      <c r="O76" s="497"/>
      <c r="P76" s="221"/>
      <c r="Q76" s="221"/>
      <c r="R76" s="1171"/>
    </row>
    <row r="77" spans="1:18" ht="11.25" customHeight="1">
      <c r="A77" s="1430"/>
      <c r="F77" s="24"/>
      <c r="G77" s="24"/>
      <c r="H77" s="24"/>
      <c r="I77" s="24"/>
      <c r="J77" s="23"/>
      <c r="K77" s="493"/>
      <c r="L77" s="499"/>
      <c r="M77" s="499"/>
      <c r="N77" s="1482"/>
      <c r="O77" s="497"/>
      <c r="P77" s="221"/>
      <c r="Q77" s="221"/>
      <c r="R77" s="1171"/>
    </row>
    <row r="78" spans="1:18" ht="11.25" customHeight="1">
      <c r="A78" s="1430"/>
      <c r="F78" s="24"/>
      <c r="G78" s="24"/>
      <c r="H78" s="24"/>
      <c r="I78" s="24"/>
      <c r="J78" s="23"/>
      <c r="K78" s="493"/>
      <c r="L78" s="499"/>
      <c r="M78" s="499"/>
      <c r="N78" s="1482"/>
      <c r="O78" s="497"/>
      <c r="P78" s="221"/>
      <c r="Q78" s="221"/>
      <c r="R78" s="1171"/>
    </row>
    <row r="79" spans="1:18" ht="11.25" customHeight="1">
      <c r="A79" s="1430"/>
      <c r="F79" s="24"/>
      <c r="G79" s="24"/>
      <c r="H79" s="24"/>
      <c r="I79" s="24"/>
      <c r="J79" s="23"/>
      <c r="K79" s="493"/>
      <c r="L79" s="499"/>
      <c r="M79" s="499"/>
      <c r="N79" s="1482"/>
      <c r="O79" s="497"/>
      <c r="P79" s="221"/>
      <c r="Q79" s="221"/>
      <c r="R79" s="1171"/>
    </row>
    <row r="80" spans="1:18" ht="11.25" customHeight="1">
      <c r="A80" s="1430"/>
      <c r="F80" s="24"/>
      <c r="G80" s="24"/>
      <c r="H80" s="24"/>
      <c r="I80" s="24"/>
      <c r="J80" s="23"/>
      <c r="K80" s="493"/>
      <c r="L80" s="499"/>
      <c r="M80" s="499"/>
      <c r="N80" s="1482"/>
      <c r="O80" s="497"/>
      <c r="P80" s="221"/>
      <c r="Q80" s="221"/>
      <c r="R80" s="1171"/>
    </row>
    <row r="81" spans="1:18" ht="11.25" customHeight="1">
      <c r="A81" s="1430"/>
      <c r="F81" s="24"/>
      <c r="G81" s="24"/>
      <c r="H81" s="24"/>
      <c r="I81" s="24"/>
      <c r="J81" s="23"/>
      <c r="K81" s="493"/>
      <c r="L81" s="499"/>
      <c r="M81" s="499"/>
      <c r="N81" s="1482"/>
      <c r="O81" s="497"/>
      <c r="P81" s="221"/>
      <c r="Q81" s="221"/>
      <c r="R81" s="1171"/>
    </row>
    <row r="82" spans="1:18" ht="11.25" customHeight="1">
      <c r="A82" s="1430"/>
      <c r="F82" s="24"/>
      <c r="G82" s="24"/>
      <c r="H82" s="24"/>
      <c r="I82" s="24"/>
      <c r="J82" s="23"/>
      <c r="K82" s="493"/>
      <c r="L82" s="499"/>
      <c r="M82" s="499"/>
      <c r="N82" s="1482"/>
      <c r="O82" s="497"/>
      <c r="P82" s="221"/>
      <c r="Q82" s="221"/>
      <c r="R82" s="1171"/>
    </row>
    <row r="83" spans="1:18" ht="11.25" customHeight="1">
      <c r="A83" s="1430"/>
      <c r="F83" s="24"/>
      <c r="G83" s="24"/>
      <c r="H83" s="24"/>
      <c r="I83" s="24"/>
      <c r="J83" s="23"/>
      <c r="K83" s="493"/>
      <c r="L83" s="499"/>
      <c r="M83" s="499"/>
      <c r="N83" s="1482"/>
      <c r="O83" s="497"/>
      <c r="P83" s="221"/>
      <c r="Q83" s="221"/>
      <c r="R83" s="1171"/>
    </row>
    <row r="84" spans="1:18" ht="11.25" customHeight="1">
      <c r="A84" s="1430"/>
      <c r="F84" s="24"/>
      <c r="G84" s="24"/>
      <c r="H84" s="24"/>
      <c r="I84" s="24"/>
      <c r="J84" s="23"/>
      <c r="K84" s="493"/>
      <c r="L84" s="499"/>
      <c r="M84" s="499"/>
      <c r="N84" s="1482"/>
      <c r="O84" s="497"/>
      <c r="P84" s="221"/>
      <c r="Q84" s="221"/>
      <c r="R84" s="1171"/>
    </row>
    <row r="85" spans="1:18" ht="11.25" customHeight="1">
      <c r="A85" s="1430"/>
      <c r="F85" s="24"/>
      <c r="G85" s="24"/>
      <c r="H85" s="24"/>
      <c r="I85" s="24"/>
      <c r="J85" s="23"/>
      <c r="K85" s="493"/>
      <c r="L85" s="499"/>
      <c r="M85" s="499"/>
      <c r="N85" s="1482"/>
      <c r="O85" s="497"/>
      <c r="P85" s="221"/>
      <c r="Q85" s="221"/>
      <c r="R85" s="1171"/>
    </row>
    <row r="86" spans="1:18" ht="11.25" customHeight="1" thickBot="1">
      <c r="A86" s="1266"/>
      <c r="B86" s="1334"/>
      <c r="C86" s="1334"/>
      <c r="D86" s="1334"/>
      <c r="E86" s="1334"/>
      <c r="F86" s="1267"/>
      <c r="G86" s="1267"/>
      <c r="H86" s="1267"/>
      <c r="I86" s="1267"/>
      <c r="J86" s="1268"/>
      <c r="K86" s="1490"/>
      <c r="L86" s="1369"/>
      <c r="M86" s="1369"/>
      <c r="N86" s="1491"/>
      <c r="O86" s="1492"/>
      <c r="P86" s="1493"/>
      <c r="Q86" s="1493"/>
      <c r="R86" s="1269"/>
    </row>
    <row r="87" spans="1:18" ht="11.25" customHeight="1">
      <c r="A87" s="1229"/>
      <c r="B87" s="1231"/>
      <c r="C87" s="1231"/>
      <c r="D87" s="1231"/>
      <c r="E87" s="1231"/>
      <c r="F87" s="1303"/>
      <c r="G87" s="1303"/>
      <c r="H87" s="1303"/>
      <c r="I87" s="1303"/>
      <c r="J87" s="1229"/>
      <c r="K87" s="1230"/>
      <c r="L87" s="1355"/>
      <c r="M87" s="1355"/>
      <c r="N87" s="1494"/>
      <c r="O87" s="1227"/>
      <c r="P87" s="1495"/>
      <c r="Q87" s="1495"/>
      <c r="R87" s="1229"/>
    </row>
    <row r="88" spans="1:18" ht="11.25" customHeight="1">
      <c r="A88" s="3796">
        <v>23</v>
      </c>
      <c r="B88" s="3796"/>
      <c r="C88" s="3796"/>
      <c r="D88" s="3796"/>
      <c r="E88" s="3796"/>
      <c r="F88" s="3796"/>
      <c r="G88" s="3796"/>
      <c r="H88" s="3796"/>
      <c r="I88" s="3796"/>
      <c r="J88" s="3796"/>
      <c r="K88" s="3796"/>
      <c r="L88" s="3796"/>
      <c r="M88" s="3796"/>
      <c r="N88" s="3796"/>
      <c r="O88" s="3796"/>
      <c r="P88" s="3796"/>
      <c r="Q88" s="3796"/>
      <c r="R88" s="3796"/>
    </row>
    <row r="89" spans="1:18" ht="11.25" customHeight="1">
      <c r="A89" s="23"/>
      <c r="F89" s="24"/>
      <c r="G89" s="24"/>
      <c r="H89" s="24"/>
      <c r="I89" s="24"/>
      <c r="J89" s="23"/>
      <c r="K89" s="493"/>
      <c r="L89" s="499"/>
      <c r="M89" s="499"/>
      <c r="N89" s="1482"/>
      <c r="O89" s="497"/>
      <c r="P89" s="221"/>
      <c r="Q89" s="221"/>
      <c r="R89" s="23"/>
    </row>
    <row r="90" spans="1:18" ht="2.25" customHeight="1" thickBot="1">
      <c r="A90" s="23"/>
      <c r="F90" s="24"/>
      <c r="G90" s="24"/>
      <c r="H90" s="24"/>
      <c r="I90" s="24"/>
      <c r="J90" s="23"/>
      <c r="K90" s="493"/>
      <c r="L90" s="499"/>
      <c r="M90" s="499"/>
      <c r="N90" s="1482"/>
      <c r="O90" s="497"/>
      <c r="P90" s="221"/>
      <c r="Q90" s="221"/>
      <c r="R90" s="23"/>
    </row>
    <row r="91" spans="1:18" ht="9.75" customHeight="1">
      <c r="A91" s="707"/>
      <c r="B91" s="1231"/>
      <c r="C91" s="1231"/>
      <c r="D91" s="1231"/>
      <c r="E91" s="1231"/>
      <c r="F91" s="1303"/>
      <c r="G91" s="1303"/>
      <c r="H91" s="1303"/>
      <c r="I91" s="1303"/>
      <c r="J91" s="1229"/>
      <c r="K91" s="1230"/>
      <c r="L91" s="1355"/>
      <c r="M91" s="1355"/>
      <c r="N91" s="1494"/>
      <c r="O91" s="1227"/>
      <c r="P91" s="1495"/>
      <c r="Q91" s="1495"/>
      <c r="R91" s="708"/>
    </row>
    <row r="92" spans="1:18" ht="9.75" customHeight="1">
      <c r="A92" s="1430"/>
      <c r="F92" s="24"/>
      <c r="G92" s="24"/>
      <c r="H92" s="24"/>
      <c r="I92" s="24"/>
      <c r="J92" s="23"/>
      <c r="K92" s="493"/>
      <c r="L92" s="499"/>
      <c r="M92" s="499"/>
      <c r="N92" s="1482"/>
      <c r="O92" s="497"/>
      <c r="P92" s="221"/>
      <c r="Q92" s="221"/>
      <c r="R92" s="1171"/>
    </row>
    <row r="93" spans="1:18" ht="9.75" customHeight="1">
      <c r="A93" s="1430"/>
      <c r="F93" s="24"/>
      <c r="G93" s="24"/>
      <c r="H93" s="24"/>
      <c r="I93" s="24"/>
      <c r="J93" s="23"/>
      <c r="K93" s="493"/>
      <c r="L93" s="499"/>
      <c r="M93" s="499"/>
      <c r="N93" s="1482"/>
      <c r="O93" s="497"/>
      <c r="P93" s="221"/>
      <c r="Q93" s="221"/>
      <c r="R93" s="1171"/>
    </row>
    <row r="94" spans="1:18" ht="11.25" customHeight="1">
      <c r="A94" s="1430"/>
      <c r="F94" s="24"/>
      <c r="G94" s="24"/>
      <c r="H94" s="24"/>
      <c r="I94" s="24"/>
      <c r="J94" s="23"/>
      <c r="K94" s="493"/>
      <c r="L94" s="499"/>
      <c r="M94" s="499"/>
      <c r="N94" s="1482"/>
      <c r="O94" s="497"/>
      <c r="P94" s="221"/>
      <c r="Q94" s="221"/>
      <c r="R94" s="1171"/>
    </row>
    <row r="95" spans="1:18" ht="11.25" customHeight="1">
      <c r="A95" s="1430"/>
      <c r="E95" s="4007" t="s">
        <v>751</v>
      </c>
      <c r="F95" s="4007"/>
      <c r="G95" s="4007"/>
      <c r="H95" s="4007"/>
      <c r="I95" s="4007"/>
      <c r="J95" s="4007"/>
      <c r="K95" s="4007"/>
      <c r="L95" s="4007"/>
      <c r="M95" s="4007"/>
      <c r="N95" s="4007"/>
      <c r="O95" s="4007"/>
      <c r="P95" s="4007"/>
      <c r="Q95" s="4007"/>
      <c r="R95" s="1171"/>
    </row>
    <row r="96" spans="1:18" ht="11.25" customHeight="1">
      <c r="A96" s="1430"/>
      <c r="E96" s="3991" t="s">
        <v>3519</v>
      </c>
      <c r="F96" s="3992"/>
      <c r="G96" s="3992"/>
      <c r="H96" s="3992"/>
      <c r="I96" s="3992"/>
      <c r="J96" s="3992"/>
      <c r="K96" s="3992"/>
      <c r="L96" s="3992"/>
      <c r="M96" s="3992"/>
      <c r="N96" s="3992"/>
      <c r="O96" s="3992"/>
      <c r="P96" s="3992"/>
      <c r="Q96" s="3992"/>
      <c r="R96" s="1171"/>
    </row>
    <row r="97" spans="1:18" ht="11.25" customHeight="1">
      <c r="A97" s="1430"/>
      <c r="F97" s="24"/>
      <c r="G97" s="24"/>
      <c r="H97" s="24"/>
      <c r="I97" s="24"/>
      <c r="J97" s="23"/>
      <c r="K97" s="493"/>
      <c r="L97" s="499"/>
      <c r="M97" s="499"/>
      <c r="N97" s="1482"/>
      <c r="O97" s="497"/>
      <c r="P97" s="221"/>
      <c r="Q97" s="221"/>
      <c r="R97" s="1171"/>
    </row>
    <row r="98" spans="1:18" ht="9" customHeight="1">
      <c r="A98" s="1430"/>
      <c r="F98" s="24"/>
      <c r="G98" s="24"/>
      <c r="H98" s="24"/>
      <c r="I98" s="24"/>
      <c r="J98" s="23"/>
      <c r="K98" s="493"/>
      <c r="L98" s="499"/>
      <c r="M98" s="499"/>
      <c r="N98" s="1460"/>
      <c r="O98" s="497"/>
      <c r="P98" s="221"/>
      <c r="Q98" s="221"/>
      <c r="R98" s="1171"/>
    </row>
    <row r="99" spans="1:18" ht="9" customHeight="1">
      <c r="A99" s="1430"/>
      <c r="F99" s="24"/>
      <c r="G99" s="24"/>
      <c r="H99" s="24"/>
      <c r="I99" s="24"/>
      <c r="J99" s="23"/>
      <c r="K99" s="493"/>
      <c r="L99" s="499"/>
      <c r="M99" s="499"/>
      <c r="N99" s="1460"/>
      <c r="O99" s="497"/>
      <c r="P99" s="221"/>
      <c r="Q99" s="221"/>
      <c r="R99" s="1171"/>
    </row>
    <row r="100" spans="1:18" ht="11.25" customHeight="1">
      <c r="A100" s="1430"/>
      <c r="B100" s="31"/>
      <c r="C100" s="25"/>
      <c r="D100" s="25"/>
      <c r="E100" s="25"/>
      <c r="F100" s="23"/>
      <c r="G100" s="23"/>
      <c r="H100" s="23"/>
      <c r="I100" s="494" t="s">
        <v>807</v>
      </c>
      <c r="J100" s="23"/>
      <c r="K100" s="493"/>
      <c r="L100" s="3796" t="s">
        <v>359</v>
      </c>
      <c r="M100" s="3796"/>
      <c r="N100" s="3796"/>
      <c r="O100" s="35"/>
      <c r="P100" s="3792" t="s">
        <v>921</v>
      </c>
      <c r="Q100" s="3792"/>
      <c r="R100" s="1171"/>
    </row>
    <row r="101" spans="1:18" ht="11.25" customHeight="1">
      <c r="A101" s="1430"/>
      <c r="B101" s="31"/>
      <c r="C101" s="25"/>
      <c r="D101" s="25"/>
      <c r="E101" s="25"/>
      <c r="F101" s="23"/>
      <c r="G101" s="23"/>
      <c r="H101" s="23"/>
      <c r="I101" s="28" t="s">
        <v>808</v>
      </c>
      <c r="J101" s="22"/>
      <c r="K101" s="22"/>
      <c r="L101" s="3988" t="s">
        <v>360</v>
      </c>
      <c r="M101" s="3988"/>
      <c r="N101" s="3988"/>
      <c r="O101" s="35"/>
      <c r="P101" s="3987" t="s">
        <v>920</v>
      </c>
      <c r="Q101" s="3792"/>
      <c r="R101" s="1171"/>
    </row>
    <row r="102" spans="1:18" ht="11.25" customHeight="1">
      <c r="A102" s="1430"/>
      <c r="B102" s="31"/>
      <c r="C102" s="25"/>
      <c r="D102" s="25"/>
      <c r="E102" s="25"/>
      <c r="F102" s="23"/>
      <c r="G102" s="23"/>
      <c r="H102" s="23"/>
      <c r="I102" s="494"/>
      <c r="J102" s="24"/>
      <c r="K102" s="24"/>
      <c r="L102" s="499"/>
      <c r="M102" s="499"/>
      <c r="N102" s="499"/>
      <c r="O102" s="497"/>
      <c r="P102" s="3792" t="s">
        <v>361</v>
      </c>
      <c r="Q102" s="3792"/>
      <c r="R102" s="1171"/>
    </row>
    <row r="103" spans="1:18" ht="3" customHeight="1">
      <c r="A103" s="1430"/>
      <c r="B103" s="31"/>
      <c r="C103" s="25"/>
      <c r="D103" s="25"/>
      <c r="E103" s="25"/>
      <c r="F103" s="23"/>
      <c r="G103" s="23"/>
      <c r="H103" s="23"/>
      <c r="I103" s="1452"/>
      <c r="J103" s="22"/>
      <c r="K103" s="22"/>
      <c r="L103" s="499"/>
      <c r="M103" s="499"/>
      <c r="N103" s="499"/>
      <c r="O103" s="497"/>
      <c r="P103" s="499"/>
      <c r="Q103" s="499"/>
      <c r="R103" s="1171"/>
    </row>
    <row r="104" spans="1:18" ht="11.25" customHeight="1">
      <c r="A104" s="1430"/>
      <c r="B104" s="31"/>
      <c r="C104" s="25"/>
      <c r="D104" s="25"/>
      <c r="E104" s="25"/>
      <c r="F104" s="23"/>
      <c r="G104" s="23"/>
      <c r="H104" s="23"/>
      <c r="I104" s="1452"/>
      <c r="J104" s="22"/>
      <c r="K104" s="22"/>
      <c r="L104" s="499"/>
      <c r="M104" s="3886">
        <v>1201</v>
      </c>
      <c r="N104" s="3886"/>
      <c r="O104" s="35"/>
      <c r="P104" s="22"/>
      <c r="Q104" s="22">
        <v>1202</v>
      </c>
      <c r="R104" s="1171"/>
    </row>
    <row r="105" spans="1:18" ht="11.25" customHeight="1">
      <c r="A105" s="1430"/>
      <c r="B105" s="1463" t="s">
        <v>367</v>
      </c>
      <c r="C105" s="26" t="s">
        <v>368</v>
      </c>
      <c r="D105" s="26"/>
      <c r="E105" s="26"/>
      <c r="F105" s="23"/>
      <c r="G105" s="23"/>
      <c r="H105" s="23"/>
      <c r="I105" s="68" t="s">
        <v>544</v>
      </c>
      <c r="J105" s="26"/>
      <c r="K105" s="3989" t="s">
        <v>94</v>
      </c>
      <c r="L105" s="3973"/>
      <c r="M105" s="3974"/>
      <c r="N105" s="3975"/>
      <c r="O105" s="1467"/>
      <c r="P105" s="3896"/>
      <c r="Q105" s="3898"/>
      <c r="R105" s="1171"/>
    </row>
    <row r="106" spans="1:18" ht="11.25" customHeight="1">
      <c r="A106" s="1430"/>
      <c r="B106" s="31"/>
      <c r="C106" s="25" t="s">
        <v>369</v>
      </c>
      <c r="D106" s="25"/>
      <c r="E106" s="25"/>
      <c r="F106" s="23"/>
      <c r="G106" s="23"/>
      <c r="H106" s="23"/>
      <c r="I106" s="1497" t="s">
        <v>545</v>
      </c>
      <c r="J106" s="25"/>
      <c r="K106" s="3990"/>
      <c r="L106" s="3976"/>
      <c r="M106" s="3977"/>
      <c r="N106" s="3978"/>
      <c r="O106" s="497"/>
      <c r="P106" s="3899"/>
      <c r="Q106" s="3791"/>
      <c r="R106" s="1171"/>
    </row>
    <row r="107" spans="1:18" ht="9" customHeight="1">
      <c r="A107" s="1235"/>
      <c r="B107" s="1435"/>
      <c r="C107" s="1436"/>
      <c r="D107" s="1436"/>
      <c r="E107" s="1436"/>
      <c r="F107" s="1432"/>
      <c r="G107" s="1432"/>
      <c r="H107" s="1432"/>
      <c r="I107" s="1431"/>
      <c r="J107" s="1436"/>
      <c r="K107" s="1437"/>
      <c r="L107" s="1438"/>
      <c r="M107" s="1438"/>
      <c r="N107" s="1438"/>
      <c r="O107" s="1433"/>
      <c r="P107" s="1438"/>
      <c r="Q107" s="1438"/>
      <c r="R107" s="1434"/>
    </row>
    <row r="108" spans="1:18" ht="9" customHeight="1">
      <c r="A108" s="1430"/>
      <c r="B108" s="31"/>
      <c r="C108" s="25"/>
      <c r="D108" s="25"/>
      <c r="E108" s="25"/>
      <c r="F108" s="23"/>
      <c r="G108" s="23"/>
      <c r="H108" s="23"/>
      <c r="I108" s="23"/>
      <c r="J108" s="23"/>
      <c r="K108" s="1467"/>
      <c r="L108" s="499"/>
      <c r="M108" s="499"/>
      <c r="N108" s="499"/>
      <c r="O108" s="497"/>
      <c r="P108" s="499"/>
      <c r="Q108" s="499"/>
      <c r="R108" s="1171"/>
    </row>
    <row r="109" spans="1:18" ht="11.25" customHeight="1">
      <c r="A109" s="1430"/>
      <c r="B109" s="178" t="s">
        <v>370</v>
      </c>
      <c r="C109" s="26" t="s">
        <v>371</v>
      </c>
      <c r="D109" s="26"/>
      <c r="E109" s="26"/>
      <c r="F109" s="23"/>
      <c r="G109" s="23"/>
      <c r="H109" s="23"/>
      <c r="I109" s="23"/>
      <c r="J109" s="23"/>
      <c r="K109" s="497"/>
      <c r="L109" s="35"/>
      <c r="M109" s="35"/>
      <c r="N109" s="35"/>
      <c r="O109" s="497"/>
      <c r="P109" s="35"/>
      <c r="Q109" s="35"/>
      <c r="R109" s="1171"/>
    </row>
    <row r="110" spans="1:18" ht="11.25" customHeight="1">
      <c r="A110" s="1430"/>
      <c r="B110" s="178"/>
      <c r="C110" s="25" t="s">
        <v>372</v>
      </c>
      <c r="D110" s="26"/>
      <c r="E110" s="26"/>
      <c r="F110" s="23"/>
      <c r="G110" s="23"/>
      <c r="H110" s="23"/>
      <c r="I110" s="23"/>
      <c r="J110" s="23"/>
      <c r="K110" s="497"/>
      <c r="L110" s="35"/>
      <c r="M110" s="35"/>
      <c r="N110" s="35"/>
      <c r="O110" s="497"/>
      <c r="P110" s="35"/>
      <c r="Q110" s="35"/>
      <c r="R110" s="1171"/>
    </row>
    <row r="111" spans="1:18" ht="12.75" customHeight="1">
      <c r="A111" s="1430"/>
      <c r="B111" s="31"/>
      <c r="C111" s="25"/>
      <c r="D111" s="25"/>
      <c r="E111" s="25"/>
      <c r="F111" s="22"/>
      <c r="G111" s="22"/>
      <c r="H111" s="22"/>
      <c r="I111" s="22"/>
      <c r="J111" s="23"/>
      <c r="K111" s="3"/>
      <c r="L111" s="35"/>
      <c r="M111" s="35"/>
      <c r="N111" s="22"/>
      <c r="O111" s="22"/>
      <c r="P111" s="35"/>
      <c r="Q111" s="22"/>
      <c r="R111" s="1171"/>
    </row>
    <row r="112" spans="1:18" ht="11.25" customHeight="1">
      <c r="A112" s="1430"/>
      <c r="B112" s="23"/>
      <c r="C112" s="493" t="s">
        <v>59</v>
      </c>
      <c r="D112" s="26" t="s">
        <v>373</v>
      </c>
      <c r="E112" s="26"/>
      <c r="F112" s="26"/>
      <c r="G112" s="26"/>
      <c r="H112" s="26"/>
      <c r="I112" s="68" t="s">
        <v>544</v>
      </c>
      <c r="J112" s="26"/>
      <c r="K112" s="3818" t="s">
        <v>99</v>
      </c>
      <c r="L112" s="3973"/>
      <c r="M112" s="3974"/>
      <c r="N112" s="3975"/>
      <c r="O112" s="1467"/>
      <c r="P112" s="3896"/>
      <c r="Q112" s="3898"/>
      <c r="R112" s="1171"/>
    </row>
    <row r="113" spans="1:18" ht="11.25" customHeight="1">
      <c r="A113" s="1430"/>
      <c r="B113" s="23"/>
      <c r="C113" s="496"/>
      <c r="D113" s="25" t="s">
        <v>374</v>
      </c>
      <c r="E113" s="25"/>
      <c r="F113" s="25"/>
      <c r="G113" s="25"/>
      <c r="H113" s="25"/>
      <c r="I113" s="1497" t="s">
        <v>545</v>
      </c>
      <c r="J113" s="25"/>
      <c r="K113" s="3792"/>
      <c r="L113" s="3976"/>
      <c r="M113" s="3977"/>
      <c r="N113" s="3978"/>
      <c r="O113" s="497"/>
      <c r="P113" s="3899"/>
      <c r="Q113" s="3791"/>
      <c r="R113" s="1171"/>
    </row>
    <row r="114" spans="1:18" ht="9.75" customHeight="1">
      <c r="A114" s="1430"/>
      <c r="B114" s="23"/>
      <c r="C114" s="496"/>
      <c r="D114" s="23"/>
      <c r="E114" s="23"/>
      <c r="F114" s="23"/>
      <c r="G114" s="23"/>
      <c r="H114" s="23"/>
      <c r="I114" s="32"/>
      <c r="J114" s="23"/>
      <c r="K114" s="494"/>
      <c r="L114" s="35"/>
      <c r="M114" s="35"/>
      <c r="N114" s="35"/>
      <c r="O114" s="497"/>
      <c r="P114" s="35"/>
      <c r="Q114" s="35"/>
      <c r="R114" s="1171"/>
    </row>
    <row r="115" spans="1:18" ht="11.25" customHeight="1">
      <c r="A115" s="1430"/>
      <c r="B115" s="23"/>
      <c r="C115" s="1453" t="s">
        <v>62</v>
      </c>
      <c r="D115" s="1454" t="s">
        <v>394</v>
      </c>
      <c r="E115" s="1454"/>
      <c r="F115" s="1454"/>
      <c r="G115" s="1454"/>
      <c r="H115" s="1454"/>
      <c r="I115" s="68" t="s">
        <v>544</v>
      </c>
      <c r="J115" s="26"/>
      <c r="K115" s="3818">
        <v>25</v>
      </c>
      <c r="L115" s="3973"/>
      <c r="M115" s="3974"/>
      <c r="N115" s="3975"/>
      <c r="O115" s="1467"/>
      <c r="P115" s="3896"/>
      <c r="Q115" s="3898"/>
      <c r="R115" s="1171"/>
    </row>
    <row r="116" spans="1:18" ht="11.25" customHeight="1">
      <c r="A116" s="1430"/>
      <c r="B116" s="23"/>
      <c r="C116" s="496"/>
      <c r="D116" s="1455" t="s">
        <v>395</v>
      </c>
      <c r="E116" s="1455"/>
      <c r="F116" s="1455"/>
      <c r="G116" s="1455"/>
      <c r="H116" s="1455"/>
      <c r="I116" s="1497" t="s">
        <v>545</v>
      </c>
      <c r="J116" s="25"/>
      <c r="K116" s="3792"/>
      <c r="L116" s="3976"/>
      <c r="M116" s="3977"/>
      <c r="N116" s="3978"/>
      <c r="O116" s="497"/>
      <c r="P116" s="3899"/>
      <c r="Q116" s="3791"/>
      <c r="R116" s="1171"/>
    </row>
    <row r="117" spans="1:18" ht="9.75" customHeight="1">
      <c r="A117" s="1430"/>
      <c r="B117" s="23"/>
      <c r="C117" s="496"/>
      <c r="D117" s="23"/>
      <c r="E117" s="23"/>
      <c r="F117" s="23"/>
      <c r="G117" s="23"/>
      <c r="H117" s="23"/>
      <c r="I117" s="32"/>
      <c r="J117" s="23"/>
      <c r="K117" s="494"/>
      <c r="L117" s="35"/>
      <c r="M117" s="35"/>
      <c r="N117" s="35"/>
      <c r="O117" s="497"/>
      <c r="P117" s="35"/>
      <c r="Q117" s="35"/>
      <c r="R117" s="1171"/>
    </row>
    <row r="118" spans="1:18" ht="11.25" customHeight="1">
      <c r="A118" s="1430"/>
      <c r="B118" s="23"/>
      <c r="C118" s="1453" t="s">
        <v>72</v>
      </c>
      <c r="D118" s="26" t="s">
        <v>375</v>
      </c>
      <c r="E118" s="26"/>
      <c r="F118" s="26"/>
      <c r="G118" s="26"/>
      <c r="H118" s="26"/>
      <c r="I118" s="68" t="s">
        <v>544</v>
      </c>
      <c r="J118" s="26"/>
      <c r="K118" s="3818" t="s">
        <v>100</v>
      </c>
      <c r="L118" s="3973"/>
      <c r="M118" s="3974"/>
      <c r="N118" s="3975"/>
      <c r="O118" s="1467"/>
      <c r="P118" s="3896"/>
      <c r="Q118" s="3898"/>
      <c r="R118" s="1171"/>
    </row>
    <row r="119" spans="1:18" ht="11.25" customHeight="1">
      <c r="A119" s="1430"/>
      <c r="B119" s="23"/>
      <c r="C119" s="495"/>
      <c r="D119" s="25" t="s">
        <v>375</v>
      </c>
      <c r="E119" s="25"/>
      <c r="F119" s="25"/>
      <c r="G119" s="25"/>
      <c r="H119" s="25"/>
      <c r="I119" s="1497" t="s">
        <v>545</v>
      </c>
      <c r="J119" s="25"/>
      <c r="K119" s="3792"/>
      <c r="L119" s="3976"/>
      <c r="M119" s="3977"/>
      <c r="N119" s="3978"/>
      <c r="O119" s="497"/>
      <c r="P119" s="3899"/>
      <c r="Q119" s="3791"/>
      <c r="R119" s="1171"/>
    </row>
    <row r="120" spans="1:18" ht="9.75" customHeight="1">
      <c r="A120" s="1430"/>
      <c r="F120" s="24"/>
      <c r="G120" s="24"/>
      <c r="H120" s="24"/>
      <c r="I120" s="24"/>
      <c r="J120" s="23"/>
      <c r="K120" s="493"/>
      <c r="L120" s="499"/>
      <c r="M120" s="499"/>
      <c r="N120" s="1460"/>
      <c r="O120" s="497"/>
      <c r="P120" s="221"/>
      <c r="Q120" s="221"/>
      <c r="R120" s="1171"/>
    </row>
    <row r="121" spans="1:18" ht="11.25" customHeight="1">
      <c r="A121" s="1430"/>
      <c r="C121" s="1453" t="s">
        <v>73</v>
      </c>
      <c r="D121" s="26" t="s">
        <v>376</v>
      </c>
      <c r="E121" s="26"/>
      <c r="F121" s="26"/>
      <c r="G121" s="26"/>
      <c r="H121" s="26"/>
      <c r="I121" s="68" t="s">
        <v>544</v>
      </c>
      <c r="J121" s="26"/>
      <c r="K121" s="3818" t="s">
        <v>102</v>
      </c>
      <c r="L121" s="3973"/>
      <c r="M121" s="3974"/>
      <c r="N121" s="3975"/>
      <c r="O121" s="1467"/>
      <c r="P121" s="3896"/>
      <c r="Q121" s="3898"/>
      <c r="R121" s="1171"/>
    </row>
    <row r="122" spans="1:18" ht="11.25" customHeight="1">
      <c r="A122" s="1430"/>
      <c r="C122" s="495"/>
      <c r="D122" s="25" t="s">
        <v>377</v>
      </c>
      <c r="E122" s="25"/>
      <c r="F122" s="25"/>
      <c r="G122" s="25"/>
      <c r="H122" s="25"/>
      <c r="I122" s="1497" t="s">
        <v>545</v>
      </c>
      <c r="J122" s="25"/>
      <c r="K122" s="3792"/>
      <c r="L122" s="3976"/>
      <c r="M122" s="3977"/>
      <c r="N122" s="3978"/>
      <c r="O122" s="497"/>
      <c r="P122" s="3899"/>
      <c r="Q122" s="3791"/>
      <c r="R122" s="1171"/>
    </row>
    <row r="123" spans="1:18" ht="9.75" customHeight="1">
      <c r="A123" s="1430"/>
      <c r="C123" s="495"/>
      <c r="D123" s="25"/>
      <c r="E123" s="25"/>
      <c r="F123" s="25"/>
      <c r="G123" s="25"/>
      <c r="H123" s="25"/>
      <c r="I123" s="1440"/>
      <c r="J123" s="25"/>
      <c r="K123" s="493"/>
      <c r="L123" s="35"/>
      <c r="M123" s="35"/>
      <c r="N123" s="35"/>
      <c r="O123" s="497"/>
      <c r="P123" s="35"/>
      <c r="Q123" s="35"/>
      <c r="R123" s="1171"/>
    </row>
    <row r="124" spans="1:18" ht="11.25" customHeight="1">
      <c r="A124" s="1430"/>
      <c r="C124" s="1453" t="s">
        <v>74</v>
      </c>
      <c r="D124" s="26" t="s">
        <v>378</v>
      </c>
      <c r="E124" s="26"/>
      <c r="F124" s="26"/>
      <c r="G124" s="26"/>
      <c r="H124" s="26"/>
      <c r="I124" s="34" t="s">
        <v>958</v>
      </c>
      <c r="J124" s="26"/>
      <c r="K124" s="3818" t="s">
        <v>103</v>
      </c>
      <c r="L124" s="3973"/>
      <c r="M124" s="3974"/>
      <c r="N124" s="3975"/>
      <c r="O124" s="1467"/>
      <c r="P124" s="3896"/>
      <c r="Q124" s="3898"/>
      <c r="R124" s="1171"/>
    </row>
    <row r="125" spans="1:18" ht="11.25" customHeight="1">
      <c r="A125" s="1430"/>
      <c r="C125" s="495"/>
      <c r="D125" s="25" t="s">
        <v>379</v>
      </c>
      <c r="E125" s="25"/>
      <c r="F125" s="25"/>
      <c r="G125" s="25"/>
      <c r="H125" s="25"/>
      <c r="I125" s="1440" t="s">
        <v>546</v>
      </c>
      <c r="J125" s="25"/>
      <c r="K125" s="3792"/>
      <c r="L125" s="3976"/>
      <c r="M125" s="3977"/>
      <c r="N125" s="3978"/>
      <c r="O125" s="497"/>
      <c r="P125" s="3899"/>
      <c r="Q125" s="3791"/>
      <c r="R125" s="1171"/>
    </row>
    <row r="126" spans="1:18" ht="9.75" customHeight="1">
      <c r="A126" s="1430"/>
      <c r="C126" s="495"/>
      <c r="D126" s="25"/>
      <c r="E126" s="25"/>
      <c r="F126" s="25"/>
      <c r="G126" s="25"/>
      <c r="H126" s="25"/>
      <c r="I126" s="1440"/>
      <c r="J126" s="25"/>
      <c r="K126" s="493"/>
      <c r="L126" s="36"/>
      <c r="M126" s="36"/>
      <c r="N126" s="36"/>
      <c r="O126" s="497"/>
      <c r="P126" s="35"/>
      <c r="Q126" s="35"/>
      <c r="R126" s="1171"/>
    </row>
    <row r="127" spans="1:18" ht="11.25" customHeight="1">
      <c r="A127" s="1430"/>
      <c r="C127" s="1453" t="s">
        <v>75</v>
      </c>
      <c r="D127" s="26" t="s">
        <v>930</v>
      </c>
      <c r="E127" s="26"/>
      <c r="F127" s="26"/>
      <c r="G127" s="26"/>
      <c r="H127" s="26"/>
      <c r="I127" s="34" t="s">
        <v>365</v>
      </c>
      <c r="J127" s="26"/>
      <c r="K127" s="3818" t="s">
        <v>106</v>
      </c>
      <c r="L127" s="3973"/>
      <c r="M127" s="3974"/>
      <c r="N127" s="3975"/>
      <c r="O127" s="1467"/>
      <c r="P127" s="3896"/>
      <c r="Q127" s="3898"/>
      <c r="R127" s="1171"/>
    </row>
    <row r="128" spans="1:18" ht="11.25" customHeight="1">
      <c r="A128" s="1430"/>
      <c r="C128" s="493"/>
      <c r="D128" s="25" t="s">
        <v>931</v>
      </c>
      <c r="E128" s="25"/>
      <c r="F128" s="25"/>
      <c r="G128" s="25"/>
      <c r="H128" s="25"/>
      <c r="I128" s="1440" t="s">
        <v>366</v>
      </c>
      <c r="J128" s="25"/>
      <c r="K128" s="3792"/>
      <c r="L128" s="3976"/>
      <c r="M128" s="3977"/>
      <c r="N128" s="3978"/>
      <c r="O128" s="497"/>
      <c r="P128" s="3899"/>
      <c r="Q128" s="3791"/>
      <c r="R128" s="1171"/>
    </row>
    <row r="129" spans="1:18" ht="9.75" customHeight="1">
      <c r="A129" s="1430"/>
      <c r="C129" s="495"/>
      <c r="D129" s="25"/>
      <c r="E129" s="25"/>
      <c r="F129" s="25"/>
      <c r="G129" s="25"/>
      <c r="H129" s="25"/>
      <c r="I129" s="1440"/>
      <c r="J129" s="25"/>
      <c r="K129" s="493"/>
      <c r="L129" s="36"/>
      <c r="M129" s="36"/>
      <c r="N129" s="36"/>
      <c r="O129" s="497"/>
      <c r="P129" s="35"/>
      <c r="Q129" s="35"/>
      <c r="R129" s="1171"/>
    </row>
    <row r="130" spans="1:18" ht="11.25" customHeight="1">
      <c r="A130" s="1430"/>
      <c r="C130" s="493" t="s">
        <v>76</v>
      </c>
      <c r="D130" s="1454" t="s">
        <v>396</v>
      </c>
      <c r="E130" s="1454"/>
      <c r="G130" s="1454"/>
      <c r="H130" s="1454"/>
      <c r="I130" s="34" t="s">
        <v>958</v>
      </c>
      <c r="J130" s="26"/>
      <c r="K130" s="3818">
        <v>27</v>
      </c>
      <c r="L130" s="3973"/>
      <c r="M130" s="3974"/>
      <c r="N130" s="3975"/>
      <c r="O130" s="1467"/>
      <c r="P130" s="3896"/>
      <c r="Q130" s="3898"/>
      <c r="R130" s="1171"/>
    </row>
    <row r="131" spans="1:18" ht="11.25" customHeight="1">
      <c r="A131" s="1430"/>
      <c r="C131" s="493"/>
      <c r="D131" s="1455" t="s">
        <v>397</v>
      </c>
      <c r="E131" s="1455"/>
      <c r="G131" s="1455"/>
      <c r="H131" s="1455"/>
      <c r="I131" s="1440" t="s">
        <v>546</v>
      </c>
      <c r="J131" s="26"/>
      <c r="K131" s="3792"/>
      <c r="L131" s="3976"/>
      <c r="M131" s="3977"/>
      <c r="N131" s="3978"/>
      <c r="O131" s="497"/>
      <c r="P131" s="3899"/>
      <c r="Q131" s="3791"/>
      <c r="R131" s="1171"/>
    </row>
    <row r="132" spans="1:18" ht="9.75" customHeight="1">
      <c r="A132" s="1430"/>
      <c r="C132" s="495"/>
      <c r="D132" s="25"/>
      <c r="E132" s="25"/>
      <c r="F132" s="25"/>
      <c r="G132" s="25"/>
      <c r="H132" s="25"/>
      <c r="I132" s="1440"/>
      <c r="J132" s="25"/>
      <c r="K132" s="493"/>
      <c r="L132" s="36"/>
      <c r="M132" s="36"/>
      <c r="N132" s="36"/>
      <c r="O132" s="497"/>
      <c r="P132" s="35"/>
      <c r="Q132" s="35"/>
      <c r="R132" s="1171"/>
    </row>
    <row r="133" spans="1:18" ht="11.25" customHeight="1">
      <c r="A133" s="1430"/>
      <c r="C133" s="493" t="s">
        <v>77</v>
      </c>
      <c r="D133" s="1454" t="s">
        <v>398</v>
      </c>
      <c r="E133" s="1454"/>
      <c r="G133" s="1454"/>
      <c r="H133" s="1454"/>
      <c r="I133" s="68" t="s">
        <v>544</v>
      </c>
      <c r="J133" s="26"/>
      <c r="K133" s="3818">
        <v>28</v>
      </c>
      <c r="L133" s="3973"/>
      <c r="M133" s="3974"/>
      <c r="N133" s="3975"/>
      <c r="O133" s="1467"/>
      <c r="P133" s="3896"/>
      <c r="Q133" s="3898"/>
      <c r="R133" s="1171"/>
    </row>
    <row r="134" spans="1:18" ht="11.25" customHeight="1">
      <c r="A134" s="1430"/>
      <c r="C134" s="493"/>
      <c r="D134" s="1455" t="s">
        <v>399</v>
      </c>
      <c r="E134" s="1455"/>
      <c r="G134" s="1455"/>
      <c r="H134" s="1455"/>
      <c r="I134" s="1497" t="s">
        <v>545</v>
      </c>
      <c r="J134" s="25"/>
      <c r="K134" s="3792"/>
      <c r="L134" s="3976"/>
      <c r="M134" s="3977"/>
      <c r="N134" s="3978"/>
      <c r="O134" s="497"/>
      <c r="P134" s="3899"/>
      <c r="Q134" s="3791"/>
      <c r="R134" s="1171"/>
    </row>
    <row r="135" spans="1:18" ht="9.75" customHeight="1">
      <c r="A135" s="1430"/>
      <c r="C135" s="495"/>
      <c r="D135" s="25"/>
      <c r="E135" s="25"/>
      <c r="F135" s="25"/>
      <c r="G135" s="25"/>
      <c r="H135" s="25"/>
      <c r="I135" s="1440"/>
      <c r="J135" s="25"/>
      <c r="K135" s="493"/>
      <c r="L135" s="36"/>
      <c r="M135" s="36"/>
      <c r="N135" s="36"/>
      <c r="O135" s="497"/>
      <c r="P135" s="35"/>
      <c r="Q135" s="35"/>
      <c r="R135" s="1171"/>
    </row>
    <row r="136" spans="1:18" ht="11.25" customHeight="1">
      <c r="A136" s="1430"/>
      <c r="C136" s="493" t="s">
        <v>330</v>
      </c>
      <c r="D136" s="26" t="s">
        <v>3396</v>
      </c>
      <c r="E136" s="26"/>
      <c r="F136" s="26"/>
      <c r="G136" s="26"/>
      <c r="H136" s="26"/>
      <c r="I136" s="68" t="s">
        <v>544</v>
      </c>
      <c r="J136" s="26"/>
      <c r="K136" s="3818">
        <v>50</v>
      </c>
      <c r="L136" s="3973"/>
      <c r="M136" s="3974"/>
      <c r="N136" s="3975"/>
      <c r="O136" s="1467"/>
      <c r="P136" s="3896"/>
      <c r="Q136" s="3898"/>
      <c r="R136" s="1171"/>
    </row>
    <row r="137" spans="1:18" ht="11.25" customHeight="1">
      <c r="A137" s="1430"/>
      <c r="C137" s="493"/>
      <c r="D137" s="25" t="s">
        <v>3397</v>
      </c>
      <c r="E137" s="25"/>
      <c r="F137" s="25"/>
      <c r="G137" s="25"/>
      <c r="H137" s="25"/>
      <c r="I137" s="1497" t="s">
        <v>545</v>
      </c>
      <c r="J137" s="25"/>
      <c r="K137" s="3792"/>
      <c r="L137" s="3976"/>
      <c r="M137" s="3977"/>
      <c r="N137" s="3978"/>
      <c r="O137" s="497"/>
      <c r="P137" s="3899"/>
      <c r="Q137" s="3791"/>
      <c r="R137" s="1171"/>
    </row>
    <row r="138" spans="1:18" ht="9.75" customHeight="1">
      <c r="A138" s="1430"/>
      <c r="C138" s="495"/>
      <c r="D138" s="25"/>
      <c r="E138" s="25"/>
      <c r="F138" s="25"/>
      <c r="G138" s="25"/>
      <c r="H138" s="25"/>
      <c r="I138" s="1440"/>
      <c r="J138" s="25"/>
      <c r="K138" s="493"/>
      <c r="L138" s="36"/>
      <c r="M138" s="36"/>
      <c r="N138" s="36"/>
      <c r="O138" s="497"/>
      <c r="P138" s="35"/>
      <c r="Q138" s="35"/>
      <c r="R138" s="1171"/>
    </row>
    <row r="139" spans="1:18" ht="11.25" customHeight="1">
      <c r="A139" s="1430"/>
      <c r="C139" s="493" t="s">
        <v>331</v>
      </c>
      <c r="D139" s="26" t="s">
        <v>3398</v>
      </c>
      <c r="E139" s="26"/>
      <c r="F139" s="26"/>
      <c r="G139" s="26"/>
      <c r="H139" s="26"/>
      <c r="I139" s="68" t="s">
        <v>544</v>
      </c>
      <c r="J139" s="26"/>
      <c r="K139" s="3818">
        <v>51</v>
      </c>
      <c r="L139" s="3973"/>
      <c r="M139" s="3974"/>
      <c r="N139" s="3975"/>
      <c r="O139" s="1467"/>
      <c r="P139" s="3896"/>
      <c r="Q139" s="3898"/>
      <c r="R139" s="1171"/>
    </row>
    <row r="140" spans="1:18" ht="11.25" customHeight="1">
      <c r="A140" s="1430"/>
      <c r="C140" s="493"/>
      <c r="D140" s="25" t="s">
        <v>3398</v>
      </c>
      <c r="E140" s="25"/>
      <c r="F140" s="25"/>
      <c r="G140" s="25"/>
      <c r="H140" s="25"/>
      <c r="I140" s="1497" t="s">
        <v>545</v>
      </c>
      <c r="J140" s="25"/>
      <c r="K140" s="3792"/>
      <c r="L140" s="3976"/>
      <c r="M140" s="3977"/>
      <c r="N140" s="3978"/>
      <c r="O140" s="497"/>
      <c r="P140" s="3899"/>
      <c r="Q140" s="3791"/>
      <c r="R140" s="1171"/>
    </row>
    <row r="141" spans="1:18" ht="9.75" customHeight="1">
      <c r="A141" s="1430"/>
      <c r="C141" s="495"/>
      <c r="D141" s="25"/>
      <c r="E141" s="25"/>
      <c r="F141" s="25"/>
      <c r="G141" s="25"/>
      <c r="H141" s="25"/>
      <c r="I141" s="1440"/>
      <c r="J141" s="25"/>
      <c r="K141" s="493"/>
      <c r="L141" s="36"/>
      <c r="M141" s="36"/>
      <c r="N141" s="36"/>
      <c r="O141" s="497"/>
      <c r="P141" s="35"/>
      <c r="Q141" s="35"/>
      <c r="R141" s="1171"/>
    </row>
    <row r="142" spans="1:18" ht="11.25" customHeight="1">
      <c r="A142" s="1430"/>
      <c r="C142" s="493" t="s">
        <v>333</v>
      </c>
      <c r="D142" s="26" t="s">
        <v>928</v>
      </c>
      <c r="E142" s="1454"/>
      <c r="G142" s="1454"/>
      <c r="H142" s="1454"/>
      <c r="I142" s="34" t="s">
        <v>958</v>
      </c>
      <c r="J142" s="26"/>
      <c r="K142" s="3859">
        <v>52</v>
      </c>
      <c r="L142" s="3973"/>
      <c r="M142" s="3974"/>
      <c r="N142" s="3975"/>
      <c r="O142" s="1467"/>
      <c r="P142" s="3896"/>
      <c r="Q142" s="3898"/>
      <c r="R142" s="1171"/>
    </row>
    <row r="143" spans="1:18" ht="11.25" customHeight="1">
      <c r="A143" s="1430"/>
      <c r="C143" s="493"/>
      <c r="D143" s="25" t="s">
        <v>929</v>
      </c>
      <c r="E143" s="1455"/>
      <c r="G143" s="1455"/>
      <c r="H143" s="1455"/>
      <c r="I143" s="1440" t="s">
        <v>546</v>
      </c>
      <c r="J143" s="25"/>
      <c r="K143" s="3860"/>
      <c r="L143" s="3976"/>
      <c r="M143" s="3977"/>
      <c r="N143" s="3978"/>
      <c r="O143" s="497"/>
      <c r="P143" s="3899"/>
      <c r="Q143" s="3791"/>
      <c r="R143" s="1171"/>
    </row>
    <row r="144" spans="1:18" ht="9.75" customHeight="1">
      <c r="A144" s="1430"/>
      <c r="C144" s="495"/>
      <c r="D144" s="25"/>
      <c r="E144" s="25"/>
      <c r="F144" s="25"/>
      <c r="G144" s="25"/>
      <c r="H144" s="25"/>
      <c r="I144" s="1440"/>
      <c r="J144" s="25"/>
      <c r="K144" s="493"/>
      <c r="L144" s="36"/>
      <c r="M144" s="36"/>
      <c r="N144" s="36"/>
      <c r="O144" s="497"/>
      <c r="P144" s="35"/>
      <c r="Q144" s="35"/>
      <c r="R144" s="1171"/>
    </row>
    <row r="145" spans="1:18" ht="11.25" customHeight="1">
      <c r="A145" s="1430"/>
      <c r="C145" s="493" t="s">
        <v>3401</v>
      </c>
      <c r="D145" s="26" t="s">
        <v>3399</v>
      </c>
      <c r="E145" s="1454"/>
      <c r="G145" s="1454"/>
      <c r="H145" s="25"/>
      <c r="I145" s="1440"/>
      <c r="J145" s="25"/>
      <c r="K145" s="493"/>
      <c r="L145" s="36"/>
      <c r="M145" s="36"/>
      <c r="N145" s="36"/>
      <c r="O145" s="497"/>
      <c r="P145" s="35"/>
      <c r="Q145" s="35"/>
      <c r="R145" s="1171"/>
    </row>
    <row r="146" spans="1:18" ht="11.25" customHeight="1">
      <c r="A146" s="1430"/>
      <c r="C146" s="493"/>
      <c r="D146" s="25" t="s">
        <v>3400</v>
      </c>
      <c r="E146" s="1455"/>
      <c r="G146" s="1455"/>
      <c r="H146" s="26"/>
      <c r="I146" s="34"/>
      <c r="J146" s="26"/>
      <c r="K146" s="178"/>
      <c r="L146" s="1212"/>
      <c r="M146" s="1212"/>
      <c r="N146" s="1212"/>
      <c r="O146" s="1467"/>
      <c r="P146" s="1212"/>
      <c r="Q146" s="1212"/>
      <c r="R146" s="1171"/>
    </row>
    <row r="147" spans="1:18" ht="9.75" customHeight="1">
      <c r="A147" s="1430"/>
      <c r="C147" s="493"/>
      <c r="D147" s="25"/>
      <c r="E147" s="25"/>
      <c r="F147" s="25"/>
      <c r="G147" s="25"/>
      <c r="H147" s="25"/>
      <c r="I147" s="1440"/>
      <c r="J147" s="25"/>
      <c r="K147" s="26"/>
      <c r="L147" s="1212"/>
      <c r="M147" s="1212"/>
      <c r="N147" s="1212"/>
      <c r="O147" s="497"/>
      <c r="P147" s="1212"/>
      <c r="Q147" s="22">
        <v>1203</v>
      </c>
      <c r="R147" s="1171"/>
    </row>
    <row r="148" spans="1:18" ht="11.25" customHeight="1">
      <c r="A148" s="1430"/>
      <c r="C148" s="495"/>
      <c r="D148" s="3818" t="s">
        <v>330</v>
      </c>
      <c r="E148" s="3818" t="s">
        <v>86</v>
      </c>
      <c r="F148" s="3993"/>
      <c r="G148" s="3994"/>
      <c r="H148" s="3994"/>
      <c r="I148" s="3994"/>
      <c r="J148" s="3994"/>
      <c r="K148" s="3994"/>
      <c r="L148" s="3994"/>
      <c r="M148" s="3994"/>
      <c r="N148" s="3994"/>
      <c r="O148" s="3994"/>
      <c r="P148" s="3994"/>
      <c r="Q148" s="3995"/>
      <c r="R148" s="1171"/>
    </row>
    <row r="149" spans="1:18" ht="11.25" customHeight="1">
      <c r="A149" s="1430"/>
      <c r="C149" s="1453"/>
      <c r="D149" s="3792"/>
      <c r="E149" s="3792"/>
      <c r="F149" s="3970"/>
      <c r="G149" s="3996"/>
      <c r="H149" s="3996"/>
      <c r="I149" s="3996"/>
      <c r="J149" s="3996"/>
      <c r="K149" s="3996"/>
      <c r="L149" s="3996"/>
      <c r="M149" s="3996"/>
      <c r="N149" s="3996"/>
      <c r="O149" s="3996"/>
      <c r="P149" s="3996"/>
      <c r="Q149" s="3997"/>
      <c r="R149" s="1171"/>
    </row>
    <row r="150" spans="1:18" ht="9.75" customHeight="1">
      <c r="A150" s="1430"/>
      <c r="C150" s="1453"/>
      <c r="D150" s="493"/>
      <c r="E150" s="493"/>
      <c r="F150" s="500"/>
      <c r="G150" s="500"/>
      <c r="H150" s="500"/>
      <c r="I150" s="500"/>
      <c r="J150" s="500"/>
      <c r="K150" s="500"/>
      <c r="L150" s="500"/>
      <c r="M150" s="500"/>
      <c r="N150" s="500"/>
      <c r="O150" s="500"/>
      <c r="P150" s="500"/>
      <c r="Q150" s="500"/>
      <c r="R150" s="1171"/>
    </row>
    <row r="151" spans="1:18" ht="9.75" customHeight="1">
      <c r="A151" s="1430"/>
      <c r="C151" s="1453"/>
      <c r="D151" s="500"/>
      <c r="E151" s="500"/>
      <c r="F151" s="500"/>
      <c r="G151" s="500"/>
      <c r="H151" s="500"/>
      <c r="I151" s="500"/>
      <c r="J151" s="500"/>
      <c r="K151" s="500"/>
      <c r="L151" s="500"/>
      <c r="M151" s="500"/>
      <c r="N151" s="22">
        <v>1201</v>
      </c>
      <c r="O151" s="500"/>
      <c r="P151" s="500"/>
      <c r="Q151" s="22">
        <v>1202</v>
      </c>
      <c r="R151" s="1171"/>
    </row>
    <row r="152" spans="1:18" ht="11.25" customHeight="1">
      <c r="A152" s="1430"/>
      <c r="C152" s="1453"/>
      <c r="D152" s="500"/>
      <c r="E152" s="500"/>
      <c r="F152" s="500"/>
      <c r="G152" s="500"/>
      <c r="H152" s="500"/>
      <c r="I152" s="34" t="s">
        <v>958</v>
      </c>
      <c r="J152" s="26"/>
      <c r="K152" s="3859" t="s">
        <v>107</v>
      </c>
      <c r="L152" s="3973"/>
      <c r="M152" s="3974"/>
      <c r="N152" s="3975"/>
      <c r="O152" s="1467"/>
      <c r="P152" s="3896"/>
      <c r="Q152" s="3898"/>
      <c r="R152" s="1171"/>
    </row>
    <row r="153" spans="1:18" ht="11.25" customHeight="1">
      <c r="A153" s="1430"/>
      <c r="C153" s="1453"/>
      <c r="D153" s="500"/>
      <c r="E153" s="500"/>
      <c r="F153" s="500"/>
      <c r="G153" s="500"/>
      <c r="H153" s="500"/>
      <c r="I153" s="1440" t="s">
        <v>546</v>
      </c>
      <c r="J153" s="25"/>
      <c r="K153" s="3860"/>
      <c r="L153" s="3976"/>
      <c r="M153" s="3977"/>
      <c r="N153" s="3978"/>
      <c r="O153" s="497"/>
      <c r="P153" s="3899"/>
      <c r="Q153" s="3791"/>
      <c r="R153" s="1171"/>
    </row>
    <row r="154" spans="1:18" ht="12.75" customHeight="1">
      <c r="A154" s="1275"/>
      <c r="B154" s="1926"/>
      <c r="C154" s="1927"/>
      <c r="D154" s="1928"/>
      <c r="E154" s="1928"/>
      <c r="F154" s="1928"/>
      <c r="G154" s="1928"/>
      <c r="H154" s="1928"/>
      <c r="I154" s="1929"/>
      <c r="J154" s="1930"/>
      <c r="K154" s="1931"/>
      <c r="L154" s="1932"/>
      <c r="M154" s="1932"/>
      <c r="N154" s="1932"/>
      <c r="O154" s="1933"/>
      <c r="P154" s="1932"/>
      <c r="Q154" s="1932"/>
      <c r="R154" s="1676"/>
    </row>
    <row r="155" spans="1:18" ht="12.75" customHeight="1">
      <c r="A155" s="1430"/>
      <c r="C155" s="1453"/>
      <c r="D155" s="500"/>
      <c r="E155" s="500"/>
      <c r="F155" s="500"/>
      <c r="G155" s="500"/>
      <c r="H155" s="500"/>
      <c r="I155" s="1440"/>
      <c r="J155" s="25"/>
      <c r="K155" s="1496"/>
      <c r="L155" s="1226"/>
      <c r="M155" s="1226"/>
      <c r="N155" s="1226"/>
      <c r="O155" s="497"/>
      <c r="P155" s="1226"/>
      <c r="Q155" s="1226"/>
      <c r="R155" s="1171"/>
    </row>
    <row r="156" spans="1:18" ht="10.5" customHeight="1">
      <c r="A156" s="633"/>
      <c r="C156" s="1453"/>
      <c r="D156" s="500"/>
      <c r="E156" s="500"/>
      <c r="F156" s="500"/>
      <c r="G156" s="500"/>
      <c r="H156" s="500"/>
      <c r="I156" s="1440"/>
      <c r="J156" s="25"/>
      <c r="K156" s="1496"/>
      <c r="L156" s="1226"/>
      <c r="M156" s="1226"/>
      <c r="N156" s="22">
        <v>1201</v>
      </c>
      <c r="O156" s="497"/>
      <c r="P156" s="1226"/>
      <c r="Q156" s="22">
        <v>1202</v>
      </c>
      <c r="R156" s="1171"/>
    </row>
    <row r="157" spans="1:18" ht="12.75" customHeight="1">
      <c r="A157" s="1430"/>
      <c r="B157" s="178" t="s">
        <v>380</v>
      </c>
      <c r="C157" s="26" t="s">
        <v>269</v>
      </c>
      <c r="D157" s="500"/>
      <c r="E157" s="500"/>
      <c r="F157" s="500"/>
      <c r="G157" s="500"/>
      <c r="H157" s="500"/>
      <c r="I157" s="493" t="s">
        <v>547</v>
      </c>
      <c r="J157" s="25"/>
      <c r="K157" s="3859">
        <v>58</v>
      </c>
      <c r="L157" s="3973"/>
      <c r="M157" s="3974"/>
      <c r="N157" s="3975"/>
      <c r="O157" s="1467"/>
      <c r="P157" s="3896"/>
      <c r="Q157" s="3898"/>
      <c r="R157" s="1171"/>
    </row>
    <row r="158" spans="1:18" ht="12.75" customHeight="1">
      <c r="A158" s="1430"/>
      <c r="B158" s="26"/>
      <c r="C158" s="26" t="s">
        <v>3514</v>
      </c>
      <c r="D158" s="500"/>
      <c r="E158" s="500"/>
      <c r="F158" s="500"/>
      <c r="G158" s="500"/>
      <c r="H158" s="500"/>
      <c r="I158" s="500" t="s">
        <v>548</v>
      </c>
      <c r="J158" s="25"/>
      <c r="K158" s="3860"/>
      <c r="L158" s="3976"/>
      <c r="M158" s="3977"/>
      <c r="N158" s="3978"/>
      <c r="O158" s="497"/>
      <c r="P158" s="3899"/>
      <c r="Q158" s="3791"/>
      <c r="R158" s="1171"/>
    </row>
    <row r="159" spans="1:18" ht="12.75" customHeight="1">
      <c r="A159" s="1430"/>
      <c r="C159" s="34" t="s">
        <v>3515</v>
      </c>
      <c r="D159" s="1440"/>
      <c r="E159" s="500"/>
      <c r="F159" s="500"/>
      <c r="G159" s="500"/>
      <c r="H159" s="500"/>
      <c r="I159" s="1440"/>
      <c r="J159" s="25"/>
      <c r="K159" s="1496"/>
      <c r="L159" s="1226"/>
      <c r="M159" s="1226"/>
      <c r="N159" s="1226"/>
      <c r="O159" s="497"/>
      <c r="P159" s="1226"/>
      <c r="Q159" s="1226"/>
      <c r="R159" s="1171"/>
    </row>
    <row r="160" spans="1:18" ht="12.75" customHeight="1">
      <c r="A160" s="1430"/>
      <c r="C160" s="25" t="s">
        <v>3516</v>
      </c>
      <c r="D160" s="500"/>
      <c r="E160" s="500"/>
      <c r="F160" s="500"/>
      <c r="G160" s="500"/>
      <c r="H160" s="500"/>
      <c r="I160" s="1440"/>
      <c r="J160" s="25"/>
      <c r="K160" s="1496"/>
      <c r="L160" s="1226"/>
      <c r="M160" s="1226"/>
      <c r="N160" s="1226"/>
      <c r="O160" s="497"/>
      <c r="P160" s="1226"/>
      <c r="Q160" s="1226"/>
      <c r="R160" s="1171"/>
    </row>
    <row r="161" spans="1:36" ht="12.75" customHeight="1">
      <c r="A161" s="1430"/>
      <c r="C161" s="1440" t="s">
        <v>3517</v>
      </c>
      <c r="D161" s="500"/>
      <c r="E161" s="500"/>
      <c r="F161" s="500"/>
      <c r="G161" s="500"/>
      <c r="H161" s="500"/>
      <c r="I161" s="1440"/>
      <c r="J161" s="25"/>
      <c r="K161" s="1496"/>
      <c r="L161" s="1226"/>
      <c r="M161" s="1226"/>
      <c r="N161" s="1226"/>
      <c r="O161" s="497"/>
      <c r="P161" s="1226"/>
      <c r="Q161" s="1226"/>
      <c r="R161" s="1171"/>
    </row>
    <row r="162" spans="1:36" ht="12.75" customHeight="1">
      <c r="A162" s="1430"/>
      <c r="C162" s="1440" t="s">
        <v>3518</v>
      </c>
      <c r="D162" s="500"/>
      <c r="E162" s="500"/>
      <c r="F162" s="500"/>
      <c r="G162" s="500"/>
      <c r="H162" s="500"/>
      <c r="I162" s="1440"/>
      <c r="J162" s="25"/>
      <c r="K162" s="1496"/>
      <c r="L162" s="1226"/>
      <c r="M162" s="1226"/>
      <c r="N162" s="1226"/>
      <c r="O162" s="497"/>
      <c r="P162" s="1226"/>
      <c r="Q162" s="1226"/>
      <c r="R162" s="1171"/>
    </row>
    <row r="163" spans="1:36" ht="12.75" customHeight="1">
      <c r="A163" s="1430"/>
      <c r="C163" s="1453"/>
      <c r="D163" s="500"/>
      <c r="E163" s="500"/>
      <c r="F163" s="500"/>
      <c r="G163" s="500"/>
      <c r="H163" s="500"/>
      <c r="I163" s="1440"/>
      <c r="J163" s="25"/>
      <c r="K163" s="1496"/>
      <c r="L163" s="1226"/>
      <c r="M163" s="1226"/>
      <c r="N163" s="1226"/>
      <c r="O163" s="497"/>
      <c r="P163" s="1226"/>
      <c r="Q163" s="1226"/>
      <c r="R163" s="1171"/>
    </row>
    <row r="164" spans="1:36" ht="12.75" customHeight="1">
      <c r="A164" s="1430"/>
      <c r="C164" s="1453"/>
      <c r="D164" s="500"/>
      <c r="E164" s="500"/>
      <c r="F164" s="500"/>
      <c r="G164" s="500"/>
      <c r="H164" s="500"/>
      <c r="I164" s="500"/>
      <c r="J164" s="500"/>
      <c r="K164" s="500"/>
      <c r="L164" s="500"/>
      <c r="M164" s="500"/>
      <c r="N164" s="500"/>
      <c r="O164" s="500"/>
      <c r="P164" s="500"/>
      <c r="Q164" s="500"/>
      <c r="R164" s="1171"/>
    </row>
    <row r="165" spans="1:36" ht="12.75" customHeight="1">
      <c r="A165" s="1430"/>
      <c r="C165" s="1453"/>
      <c r="D165" s="500"/>
      <c r="E165" s="500"/>
      <c r="F165" s="500"/>
      <c r="G165" s="500"/>
      <c r="H165" s="500"/>
      <c r="I165" s="500"/>
      <c r="J165" s="500"/>
      <c r="K165" s="500"/>
      <c r="L165" s="500"/>
      <c r="M165" s="500"/>
      <c r="N165" s="500"/>
      <c r="O165" s="500"/>
      <c r="P165" s="500"/>
      <c r="Q165" s="500"/>
      <c r="R165" s="1171"/>
    </row>
    <row r="166" spans="1:36" ht="12.75" customHeight="1">
      <c r="A166" s="1430"/>
      <c r="C166" s="1453"/>
      <c r="D166" s="500"/>
      <c r="E166" s="500"/>
      <c r="F166" s="500"/>
      <c r="G166" s="500"/>
      <c r="H166" s="500"/>
      <c r="I166" s="500"/>
      <c r="J166" s="500"/>
      <c r="K166" s="500"/>
      <c r="L166" s="500"/>
      <c r="M166" s="500"/>
      <c r="N166" s="500"/>
      <c r="O166" s="500"/>
      <c r="P166" s="500"/>
      <c r="Q166" s="500"/>
      <c r="R166" s="1171"/>
    </row>
    <row r="167" spans="1:36" ht="12.75" customHeight="1" thickBot="1">
      <c r="A167" s="1266"/>
      <c r="B167" s="1334"/>
      <c r="C167" s="1490"/>
      <c r="D167" s="1498"/>
      <c r="E167" s="1499"/>
      <c r="F167" s="1499"/>
      <c r="G167" s="1499"/>
      <c r="H167" s="1499"/>
      <c r="I167" s="1500"/>
      <c r="J167" s="1498"/>
      <c r="K167" s="1501"/>
      <c r="L167" s="1502"/>
      <c r="M167" s="1502"/>
      <c r="N167" s="1502"/>
      <c r="O167" s="1492"/>
      <c r="P167" s="1502"/>
      <c r="Q167" s="1502"/>
      <c r="R167" s="1269"/>
    </row>
    <row r="168" spans="1:36" ht="12.75" customHeight="1">
      <c r="A168" s="1229"/>
      <c r="B168" s="1231"/>
      <c r="C168" s="1231"/>
      <c r="D168" s="1231"/>
      <c r="E168" s="1231"/>
      <c r="F168" s="1303"/>
      <c r="G168" s="1303"/>
      <c r="H168" s="1303"/>
      <c r="I168" s="1303"/>
      <c r="J168" s="1229"/>
      <c r="K168" s="1230"/>
      <c r="L168" s="1355"/>
      <c r="M168" s="1355"/>
      <c r="N168" s="1503"/>
      <c r="O168" s="1227"/>
      <c r="P168" s="1495"/>
      <c r="Q168" s="1495"/>
      <c r="R168" s="1229"/>
    </row>
    <row r="169" spans="1:36" ht="12.75" customHeight="1">
      <c r="A169" s="3796">
        <v>24</v>
      </c>
      <c r="B169" s="3796"/>
      <c r="C169" s="3796"/>
      <c r="D169" s="3796"/>
      <c r="E169" s="3796"/>
      <c r="F169" s="3796"/>
      <c r="G169" s="3796"/>
      <c r="H169" s="3796"/>
      <c r="I169" s="3796"/>
      <c r="J169" s="3796"/>
      <c r="K169" s="3796"/>
      <c r="L169" s="3796"/>
      <c r="M169" s="3796"/>
      <c r="N169" s="3796"/>
      <c r="O169" s="3796"/>
      <c r="P169" s="3796"/>
      <c r="Q169" s="3796"/>
      <c r="R169" s="3796"/>
    </row>
    <row r="170" spans="1:36" ht="12.75" customHeight="1">
      <c r="A170" s="3796"/>
      <c r="B170" s="3796"/>
      <c r="C170" s="3796"/>
      <c r="D170" s="3796"/>
      <c r="E170" s="3796"/>
      <c r="F170" s="3796"/>
      <c r="G170" s="3796"/>
      <c r="H170" s="3796"/>
      <c r="I170" s="3796"/>
      <c r="J170" s="3796"/>
      <c r="K170" s="3796"/>
      <c r="L170" s="3796"/>
      <c r="M170" s="3796"/>
      <c r="N170" s="3796"/>
      <c r="O170" s="3796"/>
      <c r="P170" s="3796"/>
      <c r="Q170" s="3796"/>
      <c r="R170" s="3796"/>
    </row>
    <row r="171" spans="1:36" ht="2.25" customHeight="1" thickBot="1">
      <c r="A171" s="1268"/>
      <c r="B171" s="1334"/>
      <c r="C171" s="1334"/>
      <c r="D171" s="1334"/>
      <c r="E171" s="1334"/>
      <c r="F171" s="1267"/>
      <c r="G171" s="1267"/>
      <c r="H171" s="1267"/>
      <c r="I171" s="1267"/>
      <c r="J171" s="1268"/>
      <c r="K171" s="1490"/>
      <c r="L171" s="1369"/>
      <c r="M171" s="1369"/>
      <c r="N171" s="1523"/>
      <c r="O171" s="1492"/>
      <c r="P171" s="1493"/>
      <c r="Q171" s="1493"/>
      <c r="R171" s="1268"/>
    </row>
    <row r="172" spans="1:36" ht="9.75" customHeight="1">
      <c r="A172" s="707"/>
      <c r="B172" s="835"/>
      <c r="C172" s="835"/>
      <c r="D172" s="835"/>
      <c r="E172" s="835"/>
      <c r="F172" s="1516"/>
      <c r="G172" s="1516"/>
      <c r="H172" s="1516"/>
      <c r="I172" s="1516"/>
      <c r="J172" s="1517"/>
      <c r="K172" s="1518"/>
      <c r="L172" s="1519"/>
      <c r="M172" s="1519"/>
      <c r="N172" s="1520"/>
      <c r="O172" s="1521"/>
      <c r="P172" s="1522"/>
      <c r="Q172" s="1522"/>
      <c r="R172" s="708"/>
    </row>
    <row r="173" spans="1:36" ht="9.75" customHeight="1">
      <c r="A173" s="1430"/>
      <c r="F173" s="24"/>
      <c r="G173" s="24"/>
      <c r="H173" s="24"/>
      <c r="I173" s="24"/>
      <c r="J173" s="23"/>
      <c r="K173" s="493"/>
      <c r="L173" s="499"/>
      <c r="M173" s="499"/>
      <c r="N173" s="1460"/>
      <c r="O173" s="497"/>
      <c r="P173" s="221"/>
      <c r="Q173" s="221"/>
      <c r="R173" s="1171"/>
    </row>
    <row r="174" spans="1:36" ht="9.75" customHeight="1">
      <c r="A174" s="1430"/>
      <c r="B174" s="31"/>
      <c r="C174" s="25"/>
      <c r="D174" s="25"/>
      <c r="E174" s="25"/>
      <c r="F174" s="23"/>
      <c r="G174" s="23"/>
      <c r="H174" s="23"/>
      <c r="I174" s="23"/>
      <c r="J174" s="23"/>
      <c r="K174" s="493"/>
      <c r="L174" s="499"/>
      <c r="M174" s="499"/>
      <c r="N174" s="499"/>
      <c r="O174" s="497"/>
      <c r="P174" s="499"/>
      <c r="Q174" s="499"/>
      <c r="R174" s="1171"/>
    </row>
    <row r="175" spans="1:36" customFormat="1" ht="12" customHeight="1">
      <c r="A175" s="1442"/>
      <c r="B175" s="17"/>
      <c r="C175" s="17"/>
      <c r="D175" s="17"/>
      <c r="E175" s="17"/>
      <c r="F175" s="17"/>
      <c r="G175" s="17"/>
      <c r="H175" s="17"/>
      <c r="I175" s="17"/>
      <c r="J175" s="29"/>
      <c r="K175" s="1443"/>
      <c r="L175" s="1443"/>
      <c r="M175" s="1443"/>
      <c r="N175" s="1443"/>
      <c r="O175" s="1443"/>
      <c r="P175" s="1444"/>
      <c r="Q175" s="1444"/>
      <c r="R175" s="1445"/>
      <c r="S175" s="18"/>
      <c r="T175" s="18"/>
      <c r="U175" s="18"/>
      <c r="V175" s="18"/>
      <c r="W175" s="18"/>
      <c r="X175" s="18"/>
      <c r="Y175" s="18"/>
      <c r="Z175" s="18"/>
      <c r="AA175" s="18"/>
      <c r="AB175" s="18"/>
      <c r="AC175" s="18"/>
      <c r="AD175" s="18"/>
      <c r="AE175" s="18"/>
      <c r="AF175" s="18"/>
      <c r="AG175" s="18"/>
      <c r="AH175" s="18"/>
      <c r="AI175" s="18"/>
      <c r="AJ175" s="18"/>
    </row>
    <row r="176" spans="1:36" customFormat="1" ht="15" customHeight="1">
      <c r="A176" s="1446"/>
      <c r="B176" s="1"/>
      <c r="C176" s="1"/>
      <c r="D176" s="1"/>
      <c r="E176" s="1447" t="s">
        <v>751</v>
      </c>
      <c r="F176" s="1447"/>
      <c r="G176" s="1448"/>
      <c r="H176" s="1448"/>
      <c r="I176" s="1448"/>
      <c r="K176" s="1449"/>
      <c r="L176" s="1450"/>
      <c r="M176" s="1450"/>
      <c r="N176" s="1450"/>
      <c r="O176" s="1449"/>
      <c r="P176" s="1450"/>
      <c r="Q176" s="1450"/>
      <c r="R176" s="1451"/>
    </row>
    <row r="177" spans="1:18" customFormat="1" ht="15" customHeight="1">
      <c r="A177" s="1446"/>
      <c r="B177" s="1"/>
      <c r="C177" s="1"/>
      <c r="D177" s="1"/>
      <c r="E177" s="3991" t="s">
        <v>3519</v>
      </c>
      <c r="F177" s="3992"/>
      <c r="G177" s="3992"/>
      <c r="H177" s="3992"/>
      <c r="I177" s="3992"/>
      <c r="J177" s="3992"/>
      <c r="K177" s="3992"/>
      <c r="L177" s="3992"/>
      <c r="M177" s="3992"/>
      <c r="N177" s="3992"/>
      <c r="O177" s="3992"/>
      <c r="P177" s="3992"/>
      <c r="Q177" s="3992"/>
      <c r="R177" s="1451"/>
    </row>
    <row r="178" spans="1:18" customFormat="1" ht="12" customHeight="1">
      <c r="A178" s="1446"/>
      <c r="B178" s="1"/>
      <c r="C178" s="1"/>
      <c r="D178" s="1"/>
      <c r="E178" s="1"/>
      <c r="F178" s="1"/>
      <c r="G178" s="1"/>
      <c r="H178" s="1"/>
      <c r="I178" s="1"/>
      <c r="J178" s="30"/>
      <c r="K178" s="1449"/>
      <c r="L178" s="1450"/>
      <c r="M178" s="1450"/>
      <c r="N178" s="1450"/>
      <c r="O178" s="1449"/>
      <c r="P178" s="1450"/>
      <c r="Q178" s="1450"/>
      <c r="R178" s="1451"/>
    </row>
    <row r="179" spans="1:18" customFormat="1" ht="12" customHeight="1">
      <c r="A179" s="1446"/>
      <c r="B179" s="1"/>
      <c r="C179" s="1"/>
      <c r="D179" s="1"/>
      <c r="E179" s="1"/>
      <c r="F179" s="1"/>
      <c r="G179" s="1"/>
      <c r="H179" s="1"/>
      <c r="I179" s="1"/>
      <c r="J179" s="30"/>
      <c r="K179" s="1449"/>
      <c r="L179" s="1450"/>
      <c r="M179" s="1450"/>
      <c r="N179" s="1450"/>
      <c r="O179" s="1449"/>
      <c r="P179" s="1450"/>
      <c r="Q179" s="1450"/>
      <c r="R179" s="1451"/>
    </row>
    <row r="180" spans="1:18" ht="11.25" customHeight="1">
      <c r="A180" s="1430"/>
      <c r="B180" s="31"/>
      <c r="C180" s="25"/>
      <c r="D180" s="25"/>
      <c r="E180" s="25"/>
      <c r="F180" s="23"/>
      <c r="G180" s="23"/>
      <c r="H180" s="23"/>
      <c r="I180" s="494" t="s">
        <v>807</v>
      </c>
      <c r="J180" s="23"/>
      <c r="K180" s="493"/>
      <c r="L180" s="3796" t="s">
        <v>359</v>
      </c>
      <c r="M180" s="3796"/>
      <c r="N180" s="3796"/>
      <c r="O180" s="35"/>
      <c r="P180" s="3792" t="s">
        <v>921</v>
      </c>
      <c r="Q180" s="3792"/>
      <c r="R180" s="1171"/>
    </row>
    <row r="181" spans="1:18" ht="11.25" customHeight="1">
      <c r="A181" s="1430"/>
      <c r="B181" s="31"/>
      <c r="C181" s="25"/>
      <c r="D181" s="25"/>
      <c r="E181" s="25"/>
      <c r="F181" s="23"/>
      <c r="G181" s="23"/>
      <c r="H181" s="23"/>
      <c r="I181" s="28" t="s">
        <v>808</v>
      </c>
      <c r="J181" s="22"/>
      <c r="K181" s="22"/>
      <c r="L181" s="3988" t="s">
        <v>360</v>
      </c>
      <c r="M181" s="3988"/>
      <c r="N181" s="3988"/>
      <c r="O181" s="35"/>
      <c r="P181" s="3987" t="s">
        <v>920</v>
      </c>
      <c r="Q181" s="3792"/>
      <c r="R181" s="1171"/>
    </row>
    <row r="182" spans="1:18" ht="11.25" customHeight="1">
      <c r="A182" s="1430"/>
      <c r="B182" s="31"/>
      <c r="C182" s="25"/>
      <c r="D182" s="25"/>
      <c r="E182" s="25"/>
      <c r="F182" s="23"/>
      <c r="G182" s="23"/>
      <c r="H182" s="23"/>
      <c r="I182" s="494"/>
      <c r="J182" s="24"/>
      <c r="K182" s="24"/>
      <c r="L182" s="499"/>
      <c r="M182" s="499"/>
      <c r="N182" s="499"/>
      <c r="O182" s="497"/>
      <c r="P182" s="3792" t="s">
        <v>361</v>
      </c>
      <c r="Q182" s="3792"/>
      <c r="R182" s="1171"/>
    </row>
    <row r="183" spans="1:18" ht="5.25" customHeight="1">
      <c r="A183" s="1430"/>
      <c r="B183" s="31"/>
      <c r="C183" s="25"/>
      <c r="D183" s="25"/>
      <c r="E183" s="25"/>
      <c r="F183" s="23"/>
      <c r="G183" s="23"/>
      <c r="H183" s="23"/>
      <c r="I183" s="1452"/>
      <c r="J183" s="22"/>
      <c r="K183" s="22"/>
      <c r="L183" s="499"/>
      <c r="M183" s="499"/>
      <c r="N183" s="499"/>
      <c r="O183" s="497"/>
      <c r="P183" s="499"/>
      <c r="Q183" s="499"/>
      <c r="R183" s="1171"/>
    </row>
    <row r="184" spans="1:18" ht="11.25" customHeight="1">
      <c r="A184" s="1430"/>
      <c r="B184" s="178" t="s">
        <v>383</v>
      </c>
      <c r="C184" s="26" t="s">
        <v>381</v>
      </c>
      <c r="D184" s="26"/>
      <c r="E184" s="26"/>
      <c r="F184" s="31"/>
      <c r="G184" s="31"/>
      <c r="H184" s="31"/>
      <c r="I184" s="31"/>
      <c r="J184" s="31"/>
      <c r="K184" s="497"/>
      <c r="L184" s="35"/>
      <c r="M184" s="35"/>
      <c r="N184" s="35"/>
      <c r="O184" s="497"/>
      <c r="P184" s="35"/>
      <c r="Q184" s="35"/>
      <c r="R184" s="1171"/>
    </row>
    <row r="185" spans="1:18" ht="11.25" customHeight="1">
      <c r="A185" s="1430"/>
      <c r="B185" s="26"/>
      <c r="C185" s="25" t="s">
        <v>382</v>
      </c>
      <c r="D185" s="25"/>
      <c r="E185" s="25"/>
      <c r="F185" s="31"/>
      <c r="G185" s="31"/>
      <c r="H185" s="31"/>
      <c r="I185" s="31"/>
      <c r="J185" s="31"/>
      <c r="K185" s="497"/>
      <c r="L185" s="22"/>
      <c r="M185" s="22"/>
      <c r="N185" s="22"/>
      <c r="O185" s="35"/>
      <c r="P185" s="22"/>
      <c r="Q185" s="22"/>
      <c r="R185" s="1171"/>
    </row>
    <row r="186" spans="1:18" ht="11.1" customHeight="1">
      <c r="A186" s="1430"/>
      <c r="B186" s="31"/>
      <c r="C186" s="25"/>
      <c r="D186" s="25"/>
      <c r="E186" s="25"/>
      <c r="F186" s="31"/>
      <c r="G186" s="31"/>
      <c r="H186" s="31"/>
      <c r="I186" s="31"/>
      <c r="J186" s="31"/>
      <c r="K186" s="497"/>
      <c r="L186" s="35"/>
      <c r="M186" s="35"/>
      <c r="N186" s="22">
        <v>1201</v>
      </c>
      <c r="O186" s="497"/>
      <c r="P186" s="35"/>
      <c r="Q186" s="22">
        <v>1202</v>
      </c>
      <c r="R186" s="1171"/>
    </row>
    <row r="187" spans="1:18" ht="11.25" customHeight="1">
      <c r="A187" s="1430"/>
      <c r="B187" s="23"/>
      <c r="C187" s="493" t="s">
        <v>3520</v>
      </c>
      <c r="D187" s="26" t="s">
        <v>269</v>
      </c>
      <c r="E187" s="26"/>
      <c r="G187" s="26"/>
      <c r="H187" s="26"/>
      <c r="I187" s="493" t="s">
        <v>547</v>
      </c>
      <c r="J187" s="25"/>
      <c r="K187" s="3818" t="s">
        <v>279</v>
      </c>
      <c r="L187" s="3973"/>
      <c r="M187" s="3974"/>
      <c r="N187" s="3975"/>
      <c r="O187" s="1467"/>
      <c r="P187" s="3896"/>
      <c r="Q187" s="3898"/>
      <c r="R187" s="1171"/>
    </row>
    <row r="188" spans="1:18" ht="11.25" customHeight="1">
      <c r="A188" s="1430"/>
      <c r="B188" s="23"/>
      <c r="C188" s="495"/>
      <c r="D188" s="25" t="s">
        <v>270</v>
      </c>
      <c r="E188" s="25"/>
      <c r="G188" s="25"/>
      <c r="H188" s="25"/>
      <c r="I188" s="500" t="s">
        <v>548</v>
      </c>
      <c r="J188" s="25"/>
      <c r="K188" s="3792"/>
      <c r="L188" s="3976"/>
      <c r="M188" s="3977"/>
      <c r="N188" s="3978"/>
      <c r="O188" s="497"/>
      <c r="P188" s="3899"/>
      <c r="Q188" s="3791"/>
      <c r="R188" s="1171"/>
    </row>
    <row r="189" spans="1:18" ht="5.25" customHeight="1">
      <c r="A189" s="1430"/>
      <c r="B189" s="23"/>
      <c r="C189" s="495"/>
      <c r="D189" s="25"/>
      <c r="E189" s="25"/>
      <c r="G189" s="25"/>
      <c r="H189" s="25"/>
      <c r="I189" s="500"/>
      <c r="J189" s="25"/>
      <c r="K189" s="493"/>
      <c r="L189" s="1226"/>
      <c r="M189" s="1226"/>
      <c r="N189" s="1226"/>
      <c r="O189" s="497"/>
      <c r="P189" s="1226"/>
      <c r="Q189" s="1226"/>
      <c r="R189" s="1171"/>
    </row>
    <row r="190" spans="1:18" ht="5.25" customHeight="1">
      <c r="A190" s="1430"/>
      <c r="B190" s="23"/>
      <c r="C190" s="495"/>
      <c r="D190" s="25"/>
      <c r="E190" s="25"/>
      <c r="G190" s="25"/>
      <c r="H190" s="25"/>
      <c r="I190" s="500"/>
      <c r="J190" s="25"/>
      <c r="K190" s="493"/>
      <c r="L190" s="1226"/>
      <c r="M190" s="1226"/>
      <c r="N190" s="1226"/>
      <c r="O190" s="497"/>
      <c r="P190" s="1226"/>
      <c r="Q190" s="1226"/>
      <c r="R190" s="1171"/>
    </row>
    <row r="191" spans="1:18" ht="8.25" customHeight="1">
      <c r="A191" s="1430"/>
      <c r="B191" s="23"/>
      <c r="C191" s="33"/>
      <c r="D191" s="23"/>
      <c r="E191" s="23"/>
      <c r="G191" s="23"/>
      <c r="H191" s="23"/>
      <c r="I191" s="23"/>
      <c r="J191" s="23"/>
      <c r="K191" s="214"/>
      <c r="L191" s="16"/>
      <c r="M191" s="16"/>
      <c r="N191" s="16"/>
      <c r="O191" s="214"/>
      <c r="P191" s="16"/>
      <c r="Q191" s="16"/>
      <c r="R191" s="1171"/>
    </row>
    <row r="192" spans="1:18" ht="11.25" customHeight="1">
      <c r="A192" s="1430"/>
      <c r="B192" s="23"/>
      <c r="C192" s="493" t="s">
        <v>3521</v>
      </c>
      <c r="D192" s="26" t="s">
        <v>599</v>
      </c>
      <c r="E192" s="26"/>
      <c r="G192" s="1454"/>
      <c r="H192" s="1454"/>
      <c r="I192" s="493" t="s">
        <v>547</v>
      </c>
      <c r="J192" s="25"/>
      <c r="K192" s="3818">
        <v>11</v>
      </c>
      <c r="L192" s="3973"/>
      <c r="M192" s="3974"/>
      <c r="N192" s="3975"/>
      <c r="O192" s="1467"/>
      <c r="P192" s="3896"/>
      <c r="Q192" s="3898"/>
      <c r="R192" s="1171"/>
    </row>
    <row r="193" spans="1:18" ht="11.25" customHeight="1">
      <c r="A193" s="1430"/>
      <c r="B193" s="23"/>
      <c r="C193" s="23"/>
      <c r="D193" s="25" t="s">
        <v>4265</v>
      </c>
      <c r="E193" s="1455"/>
      <c r="G193" s="1455"/>
      <c r="H193" s="1455"/>
      <c r="I193" s="500" t="s">
        <v>548</v>
      </c>
      <c r="J193" s="25"/>
      <c r="K193" s="3792"/>
      <c r="L193" s="3976"/>
      <c r="M193" s="3977"/>
      <c r="N193" s="3978"/>
      <c r="O193" s="497"/>
      <c r="P193" s="3899"/>
      <c r="Q193" s="3791"/>
      <c r="R193" s="1171"/>
    </row>
    <row r="194" spans="1:18" ht="5.25" customHeight="1">
      <c r="A194" s="1430"/>
      <c r="B194" s="23"/>
      <c r="C194" s="23"/>
      <c r="D194" s="1455"/>
      <c r="E194" s="1455"/>
      <c r="G194" s="1455"/>
      <c r="H194" s="1455"/>
      <c r="I194" s="1455"/>
      <c r="J194" s="25"/>
      <c r="K194" s="58"/>
      <c r="L194" s="221"/>
      <c r="M194" s="221"/>
      <c r="N194" s="221"/>
      <c r="O194" s="214"/>
      <c r="P194" s="221"/>
      <c r="Q194" s="221"/>
      <c r="R194" s="1171"/>
    </row>
    <row r="195" spans="1:18" ht="11.25" customHeight="1">
      <c r="A195" s="1430"/>
      <c r="B195" s="23"/>
      <c r="C195" s="497"/>
      <c r="D195" s="26" t="s">
        <v>3403</v>
      </c>
      <c r="E195" s="26"/>
      <c r="G195" s="1455"/>
      <c r="H195" s="1455"/>
      <c r="I195" s="1455"/>
      <c r="J195" s="25"/>
      <c r="K195" s="58"/>
      <c r="L195" s="221"/>
      <c r="M195" s="221"/>
      <c r="N195" s="221"/>
      <c r="O195" s="214"/>
      <c r="P195" s="221"/>
      <c r="Q195" s="221"/>
      <c r="R195" s="1171"/>
    </row>
    <row r="196" spans="1:18" ht="11.25" customHeight="1">
      <c r="A196" s="1430"/>
      <c r="B196" s="23"/>
      <c r="C196" s="23"/>
      <c r="D196" s="25" t="s">
        <v>3402</v>
      </c>
      <c r="E196" s="25"/>
      <c r="G196" s="1455"/>
      <c r="H196" s="1455"/>
      <c r="I196" s="1455"/>
      <c r="J196" s="25"/>
      <c r="K196" s="58"/>
      <c r="L196" s="221"/>
      <c r="M196" s="221"/>
      <c r="N196" s="221"/>
      <c r="O196" s="214"/>
      <c r="P196" s="221"/>
      <c r="Q196" s="221"/>
      <c r="R196" s="1171"/>
    </row>
    <row r="197" spans="1:18" ht="5.25" customHeight="1">
      <c r="A197" s="1430"/>
      <c r="B197" s="23"/>
      <c r="C197" s="23"/>
      <c r="D197" s="25"/>
      <c r="E197" s="25"/>
      <c r="G197" s="1455"/>
      <c r="H197" s="1455"/>
      <c r="I197" s="1455"/>
      <c r="J197" s="25"/>
      <c r="K197" s="58"/>
      <c r="L197" s="221"/>
      <c r="M197" s="499"/>
      <c r="N197" s="1456"/>
      <c r="O197" s="214"/>
      <c r="P197" s="221"/>
      <c r="Q197" s="221"/>
      <c r="R197" s="1171"/>
    </row>
    <row r="198" spans="1:18" ht="5.25" customHeight="1">
      <c r="A198" s="1430"/>
      <c r="B198" s="23"/>
      <c r="C198" s="23"/>
      <c r="D198" s="23"/>
      <c r="E198" s="23"/>
      <c r="J198" s="25"/>
      <c r="K198" s="222"/>
      <c r="L198" s="221"/>
      <c r="M198" s="499"/>
      <c r="N198" s="1456"/>
      <c r="O198" s="214"/>
      <c r="P198" s="221"/>
      <c r="Q198" s="221"/>
      <c r="R198" s="1171"/>
    </row>
    <row r="199" spans="1:18" ht="11.25" customHeight="1">
      <c r="A199" s="1430"/>
      <c r="B199" s="23"/>
      <c r="C199" s="23"/>
      <c r="D199" s="22" t="s">
        <v>59</v>
      </c>
      <c r="E199" s="22" t="s">
        <v>923</v>
      </c>
      <c r="I199" s="1457"/>
      <c r="J199" s="23"/>
      <c r="K199" s="3818">
        <v>33</v>
      </c>
      <c r="L199" s="3973"/>
      <c r="M199" s="3974"/>
      <c r="N199" s="3975"/>
      <c r="O199" s="1467"/>
      <c r="P199" s="3896"/>
      <c r="Q199" s="3898"/>
      <c r="R199" s="1171"/>
    </row>
    <row r="200" spans="1:18" ht="11.25" customHeight="1">
      <c r="A200" s="1430"/>
      <c r="B200" s="23"/>
      <c r="C200" s="23"/>
      <c r="D200" s="1458" t="s">
        <v>400</v>
      </c>
      <c r="E200" s="24" t="s">
        <v>4266</v>
      </c>
      <c r="G200" s="16"/>
      <c r="H200" s="16"/>
      <c r="I200" s="1458"/>
      <c r="J200" s="23"/>
      <c r="K200" s="3792"/>
      <c r="L200" s="3976"/>
      <c r="M200" s="3977"/>
      <c r="N200" s="3978"/>
      <c r="O200" s="497"/>
      <c r="P200" s="3899"/>
      <c r="Q200" s="3791"/>
      <c r="R200" s="1171"/>
    </row>
    <row r="201" spans="1:18" ht="9.75" customHeight="1">
      <c r="A201" s="1430"/>
      <c r="B201" s="23"/>
      <c r="C201" s="23"/>
      <c r="D201" s="24"/>
      <c r="E201" s="24"/>
      <c r="G201" s="16"/>
      <c r="H201" s="16"/>
      <c r="I201" s="24"/>
      <c r="J201" s="23"/>
      <c r="K201" s="214"/>
      <c r="L201" s="16"/>
      <c r="M201" s="16"/>
      <c r="N201" s="16"/>
      <c r="O201" s="214"/>
      <c r="P201" s="16"/>
      <c r="Q201" s="16"/>
      <c r="R201" s="1171"/>
    </row>
    <row r="202" spans="1:18" ht="11.25" customHeight="1">
      <c r="A202" s="1430"/>
      <c r="B202" s="23"/>
      <c r="C202" s="23"/>
      <c r="D202" s="22" t="s">
        <v>62</v>
      </c>
      <c r="E202" s="22" t="s">
        <v>924</v>
      </c>
      <c r="G202" s="16"/>
      <c r="H202" s="16"/>
      <c r="I202" s="1457"/>
      <c r="J202" s="23"/>
      <c r="K202" s="3818">
        <v>34</v>
      </c>
      <c r="L202" s="3973"/>
      <c r="M202" s="3974"/>
      <c r="N202" s="3975"/>
      <c r="O202" s="1467"/>
      <c r="P202" s="3896"/>
      <c r="Q202" s="3898"/>
      <c r="R202" s="1171"/>
    </row>
    <row r="203" spans="1:18" ht="11.25" customHeight="1">
      <c r="A203" s="1430"/>
      <c r="B203" s="23"/>
      <c r="C203" s="23"/>
      <c r="D203" s="1458" t="s">
        <v>401</v>
      </c>
      <c r="E203" s="1458"/>
      <c r="G203" s="16"/>
      <c r="H203" s="16"/>
      <c r="I203" s="1458"/>
      <c r="J203" s="23"/>
      <c r="K203" s="3792"/>
      <c r="L203" s="3976"/>
      <c r="M203" s="3977"/>
      <c r="N203" s="3978"/>
      <c r="O203" s="497"/>
      <c r="P203" s="3899"/>
      <c r="Q203" s="3791"/>
      <c r="R203" s="1171"/>
    </row>
    <row r="204" spans="1:18" ht="9.75" customHeight="1">
      <c r="A204" s="1430"/>
      <c r="B204" s="23"/>
      <c r="C204" s="23"/>
      <c r="D204" s="24"/>
      <c r="E204" s="24"/>
      <c r="G204" s="16"/>
      <c r="H204" s="16"/>
      <c r="I204" s="24"/>
      <c r="J204" s="23"/>
      <c r="K204" s="493"/>
      <c r="L204" s="499"/>
      <c r="M204" s="213"/>
      <c r="N204" s="499"/>
      <c r="O204" s="497"/>
      <c r="P204" s="221"/>
      <c r="Q204" s="221"/>
      <c r="R204" s="1171"/>
    </row>
    <row r="205" spans="1:18" ht="11.25" customHeight="1">
      <c r="A205" s="1430"/>
      <c r="B205" s="23"/>
      <c r="C205" s="23"/>
      <c r="D205" s="22" t="s">
        <v>43</v>
      </c>
      <c r="E205" s="22" t="s">
        <v>925</v>
      </c>
      <c r="G205" s="16"/>
      <c r="H205" s="16"/>
      <c r="I205" s="1457"/>
      <c r="J205" s="23"/>
      <c r="K205" s="3818">
        <v>35</v>
      </c>
      <c r="L205" s="3973"/>
      <c r="M205" s="3974"/>
      <c r="N205" s="3975"/>
      <c r="O205" s="1467"/>
      <c r="P205" s="3896"/>
      <c r="Q205" s="3898"/>
      <c r="R205" s="1171"/>
    </row>
    <row r="206" spans="1:18" ht="11.25" customHeight="1">
      <c r="A206" s="1430"/>
      <c r="B206" s="23"/>
      <c r="C206" s="23"/>
      <c r="D206" s="1458" t="s">
        <v>402</v>
      </c>
      <c r="E206" s="24" t="s">
        <v>925</v>
      </c>
      <c r="G206" s="16"/>
      <c r="H206" s="16"/>
      <c r="I206" s="1458"/>
      <c r="J206" s="23"/>
      <c r="K206" s="3792"/>
      <c r="L206" s="3976"/>
      <c r="M206" s="3977"/>
      <c r="N206" s="3978"/>
      <c r="O206" s="497"/>
      <c r="P206" s="3899"/>
      <c r="Q206" s="3791"/>
      <c r="R206" s="1171"/>
    </row>
    <row r="207" spans="1:18" ht="9.75" customHeight="1">
      <c r="A207" s="1430"/>
      <c r="B207" s="23"/>
      <c r="C207" s="23"/>
      <c r="G207" s="16"/>
      <c r="H207" s="16"/>
      <c r="J207" s="25"/>
      <c r="K207" s="214"/>
      <c r="L207" s="16"/>
      <c r="M207" s="16"/>
      <c r="N207" s="16"/>
      <c r="O207" s="214"/>
      <c r="P207" s="16"/>
      <c r="Q207" s="16"/>
      <c r="R207" s="1171"/>
    </row>
    <row r="208" spans="1:18" ht="11.25" customHeight="1">
      <c r="A208" s="1430"/>
      <c r="B208" s="23"/>
      <c r="C208" s="23"/>
      <c r="D208" s="22" t="s">
        <v>73</v>
      </c>
      <c r="E208" s="22" t="s">
        <v>926</v>
      </c>
      <c r="G208" s="16"/>
      <c r="H208" s="16"/>
      <c r="I208" s="1457"/>
      <c r="J208" s="23"/>
      <c r="K208" s="3818">
        <v>36</v>
      </c>
      <c r="L208" s="3973"/>
      <c r="M208" s="3974"/>
      <c r="N208" s="3975"/>
      <c r="O208" s="1467"/>
      <c r="P208" s="3896"/>
      <c r="Q208" s="3898"/>
      <c r="R208" s="1171"/>
    </row>
    <row r="209" spans="1:18" ht="11.25" customHeight="1">
      <c r="A209" s="1430"/>
      <c r="B209" s="23"/>
      <c r="C209" s="23"/>
      <c r="D209" s="1458" t="s">
        <v>403</v>
      </c>
      <c r="E209" s="24" t="s">
        <v>927</v>
      </c>
      <c r="G209" s="16"/>
      <c r="H209" s="16"/>
      <c r="I209" s="1458"/>
      <c r="J209" s="23"/>
      <c r="K209" s="3792"/>
      <c r="L209" s="3976"/>
      <c r="M209" s="3977"/>
      <c r="N209" s="3978"/>
      <c r="O209" s="497"/>
      <c r="P209" s="3899"/>
      <c r="Q209" s="3791"/>
      <c r="R209" s="1171"/>
    </row>
    <row r="210" spans="1:18" ht="9.75" customHeight="1">
      <c r="A210" s="1430"/>
      <c r="B210" s="23"/>
      <c r="C210" s="23"/>
      <c r="G210" s="16"/>
      <c r="H210" s="16"/>
      <c r="J210" s="25"/>
      <c r="K210" s="1467"/>
      <c r="L210" s="499"/>
      <c r="M210" s="499"/>
      <c r="N210" s="499"/>
      <c r="O210" s="214"/>
      <c r="P210" s="221"/>
      <c r="Q210" s="221"/>
      <c r="R210" s="1171"/>
    </row>
    <row r="211" spans="1:18" ht="11.25" customHeight="1">
      <c r="A211" s="1430"/>
      <c r="B211" s="23"/>
      <c r="C211" s="23"/>
      <c r="D211" s="22" t="s">
        <v>40</v>
      </c>
      <c r="E211" s="22" t="s">
        <v>928</v>
      </c>
      <c r="G211" s="16"/>
      <c r="H211" s="16"/>
      <c r="I211" s="1457"/>
      <c r="J211" s="23"/>
      <c r="K211" s="3818">
        <v>37</v>
      </c>
      <c r="L211" s="3973"/>
      <c r="M211" s="3974"/>
      <c r="N211" s="3975"/>
      <c r="O211" s="1467"/>
      <c r="P211" s="3896"/>
      <c r="Q211" s="3898"/>
      <c r="R211" s="1171"/>
    </row>
    <row r="212" spans="1:18" ht="11.25" customHeight="1">
      <c r="A212" s="1430"/>
      <c r="B212" s="23"/>
      <c r="C212" s="23"/>
      <c r="D212" s="24" t="s">
        <v>600</v>
      </c>
      <c r="E212" s="24" t="s">
        <v>929</v>
      </c>
      <c r="G212" s="16"/>
      <c r="H212" s="16"/>
      <c r="I212" s="1458"/>
      <c r="J212" s="23"/>
      <c r="K212" s="3792"/>
      <c r="L212" s="3976"/>
      <c r="M212" s="3977"/>
      <c r="N212" s="3978"/>
      <c r="O212" s="497"/>
      <c r="P212" s="3899"/>
      <c r="Q212" s="3791"/>
      <c r="R212" s="1171"/>
    </row>
    <row r="213" spans="1:18" ht="9.75" customHeight="1">
      <c r="A213" s="1430"/>
      <c r="B213" s="23"/>
      <c r="C213" s="23"/>
      <c r="G213" s="16"/>
      <c r="H213" s="16"/>
      <c r="J213" s="25"/>
      <c r="K213" s="214"/>
      <c r="L213" s="16"/>
      <c r="M213" s="16"/>
      <c r="N213" s="16"/>
      <c r="O213" s="214"/>
      <c r="P213" s="16"/>
      <c r="Q213" s="16"/>
      <c r="R213" s="1171"/>
    </row>
    <row r="214" spans="1:18" ht="11.25" customHeight="1">
      <c r="A214" s="1430"/>
      <c r="B214" s="23"/>
      <c r="C214" s="23"/>
      <c r="D214" s="22" t="s">
        <v>42</v>
      </c>
      <c r="E214" s="22" t="s">
        <v>930</v>
      </c>
      <c r="G214" s="16"/>
      <c r="H214" s="16"/>
      <c r="I214" s="1457"/>
      <c r="J214" s="23"/>
      <c r="K214" s="3818">
        <v>38</v>
      </c>
      <c r="L214" s="3973"/>
      <c r="M214" s="3974"/>
      <c r="N214" s="3975"/>
      <c r="O214" s="1467"/>
      <c r="P214" s="3896"/>
      <c r="Q214" s="3898"/>
      <c r="R214" s="1171"/>
    </row>
    <row r="215" spans="1:18" ht="11.25" customHeight="1">
      <c r="A215" s="1430"/>
      <c r="B215" s="23"/>
      <c r="C215" s="23"/>
      <c r="D215" s="24" t="s">
        <v>601</v>
      </c>
      <c r="E215" s="24" t="s">
        <v>931</v>
      </c>
      <c r="G215" s="16"/>
      <c r="H215" s="16"/>
      <c r="I215" s="1458"/>
      <c r="J215" s="23"/>
      <c r="K215" s="3792"/>
      <c r="L215" s="3976"/>
      <c r="M215" s="3977"/>
      <c r="N215" s="3978"/>
      <c r="O215" s="497"/>
      <c r="P215" s="3899"/>
      <c r="Q215" s="3791"/>
      <c r="R215" s="1171"/>
    </row>
    <row r="216" spans="1:18" ht="9.75" customHeight="1">
      <c r="A216" s="1430"/>
      <c r="B216" s="23"/>
      <c r="C216" s="33"/>
      <c r="D216" s="494"/>
      <c r="E216" s="494"/>
      <c r="G216" s="25"/>
      <c r="H216" s="25"/>
      <c r="I216" s="25"/>
      <c r="J216" s="25"/>
      <c r="K216" s="26"/>
      <c r="L216" s="23"/>
      <c r="M216" s="23"/>
      <c r="N216" s="22"/>
      <c r="O216" s="497"/>
      <c r="P216" s="23"/>
      <c r="Q216" s="22"/>
      <c r="R216" s="1171"/>
    </row>
    <row r="217" spans="1:18" ht="11.25" customHeight="1">
      <c r="A217" s="1430"/>
      <c r="B217" s="23"/>
      <c r="C217" s="33"/>
      <c r="D217" s="22" t="s">
        <v>76</v>
      </c>
      <c r="E217" s="22" t="s">
        <v>394</v>
      </c>
      <c r="G217" s="16"/>
      <c r="H217" s="16"/>
      <c r="I217" s="1457"/>
      <c r="J217" s="23"/>
      <c r="K217" s="3818">
        <v>53</v>
      </c>
      <c r="L217" s="3973"/>
      <c r="M217" s="3974"/>
      <c r="N217" s="3975"/>
      <c r="O217" s="1467"/>
      <c r="P217" s="3896"/>
      <c r="Q217" s="3898"/>
      <c r="R217" s="1171"/>
    </row>
    <row r="218" spans="1:18" ht="11.25" customHeight="1">
      <c r="A218" s="1430"/>
      <c r="B218" s="23"/>
      <c r="C218" s="33"/>
      <c r="D218" s="24" t="s">
        <v>601</v>
      </c>
      <c r="E218" s="24" t="s">
        <v>394</v>
      </c>
      <c r="G218" s="16"/>
      <c r="H218" s="16"/>
      <c r="I218" s="1458"/>
      <c r="J218" s="23"/>
      <c r="K218" s="3792"/>
      <c r="L218" s="3976"/>
      <c r="M218" s="3977"/>
      <c r="N218" s="3978"/>
      <c r="O218" s="497"/>
      <c r="P218" s="3899"/>
      <c r="Q218" s="3791"/>
      <c r="R218" s="1171"/>
    </row>
    <row r="219" spans="1:18" ht="9.75" customHeight="1">
      <c r="A219" s="1430"/>
      <c r="B219" s="23"/>
      <c r="C219" s="33"/>
      <c r="D219" s="33"/>
      <c r="E219" s="33"/>
      <c r="F219" s="25"/>
      <c r="G219" s="25"/>
      <c r="H219" s="25"/>
      <c r="I219" s="25"/>
      <c r="J219" s="25"/>
      <c r="K219" s="214"/>
      <c r="L219" s="16"/>
      <c r="M219" s="16"/>
      <c r="N219" s="16"/>
      <c r="O219" s="214"/>
      <c r="P219" s="16"/>
      <c r="Q219" s="16"/>
      <c r="R219" s="1171"/>
    </row>
    <row r="220" spans="1:18" ht="11.25" customHeight="1">
      <c r="A220" s="1430"/>
      <c r="B220" s="23"/>
      <c r="C220" s="33"/>
      <c r="D220" s="22" t="s">
        <v>77</v>
      </c>
      <c r="E220" s="22" t="s">
        <v>3373</v>
      </c>
      <c r="G220" s="16"/>
      <c r="H220" s="16"/>
      <c r="I220" s="1457"/>
      <c r="J220" s="23"/>
      <c r="K220" s="3818">
        <v>54</v>
      </c>
      <c r="L220" s="3973"/>
      <c r="M220" s="3974"/>
      <c r="N220" s="3975"/>
      <c r="O220" s="1467"/>
      <c r="P220" s="3896"/>
      <c r="Q220" s="3898"/>
      <c r="R220" s="1171"/>
    </row>
    <row r="221" spans="1:18" ht="11.25" customHeight="1">
      <c r="A221" s="1430"/>
      <c r="B221" s="23"/>
      <c r="C221" s="33"/>
      <c r="D221" s="24" t="s">
        <v>601</v>
      </c>
      <c r="E221" s="24" t="s">
        <v>3373</v>
      </c>
      <c r="G221" s="16"/>
      <c r="H221" s="16"/>
      <c r="I221" s="1458"/>
      <c r="J221" s="23"/>
      <c r="K221" s="3792"/>
      <c r="L221" s="3976"/>
      <c r="M221" s="3977"/>
      <c r="N221" s="3978"/>
      <c r="O221" s="497"/>
      <c r="P221" s="3899"/>
      <c r="Q221" s="3791"/>
      <c r="R221" s="1171"/>
    </row>
    <row r="222" spans="1:18" ht="9.75" customHeight="1">
      <c r="A222" s="1430"/>
      <c r="B222" s="23"/>
      <c r="C222" s="33"/>
      <c r="D222" s="494"/>
      <c r="E222" s="494"/>
      <c r="G222" s="25"/>
      <c r="H222" s="25"/>
      <c r="I222" s="25"/>
      <c r="J222" s="25"/>
      <c r="K222" s="26"/>
      <c r="L222" s="23"/>
      <c r="M222" s="23"/>
      <c r="N222" s="22"/>
      <c r="O222" s="497"/>
      <c r="P222" s="23"/>
      <c r="Q222" s="22"/>
      <c r="R222" s="1171"/>
    </row>
    <row r="223" spans="1:18" ht="11.25" customHeight="1">
      <c r="A223" s="1430"/>
      <c r="B223" s="23"/>
      <c r="C223" s="33"/>
      <c r="D223" s="22" t="s">
        <v>346</v>
      </c>
      <c r="E223" s="22" t="s">
        <v>3374</v>
      </c>
      <c r="G223" s="16"/>
      <c r="H223" s="16"/>
      <c r="I223" s="1457"/>
      <c r="J223" s="23"/>
      <c r="K223" s="3818">
        <v>55</v>
      </c>
      <c r="L223" s="3973"/>
      <c r="M223" s="3974"/>
      <c r="N223" s="3975"/>
      <c r="O223" s="1467"/>
      <c r="P223" s="3896"/>
      <c r="Q223" s="3898"/>
      <c r="R223" s="1171"/>
    </row>
    <row r="224" spans="1:18" ht="11.25" customHeight="1">
      <c r="A224" s="1430"/>
      <c r="B224" s="23"/>
      <c r="C224" s="33"/>
      <c r="D224" s="24" t="s">
        <v>601</v>
      </c>
      <c r="E224" s="24" t="s">
        <v>3375</v>
      </c>
      <c r="G224" s="16"/>
      <c r="H224" s="16"/>
      <c r="I224" s="1458"/>
      <c r="J224" s="23"/>
      <c r="K224" s="3792"/>
      <c r="L224" s="3976"/>
      <c r="M224" s="3977"/>
      <c r="N224" s="3978"/>
      <c r="O224" s="497"/>
      <c r="P224" s="3899"/>
      <c r="Q224" s="3791"/>
      <c r="R224" s="1171"/>
    </row>
    <row r="225" spans="1:18" ht="11.1" customHeight="1">
      <c r="A225" s="1430"/>
      <c r="B225" s="23"/>
      <c r="C225" s="33"/>
      <c r="D225" s="33"/>
      <c r="E225" s="33"/>
      <c r="F225" s="25"/>
      <c r="G225" s="25"/>
      <c r="H225" s="25"/>
      <c r="I225" s="25"/>
      <c r="J225" s="25"/>
      <c r="K225" s="1467"/>
      <c r="L225" s="35"/>
      <c r="M225" s="35"/>
      <c r="N225" s="35"/>
      <c r="O225" s="497"/>
      <c r="P225" s="35"/>
      <c r="Q225" s="497"/>
      <c r="R225" s="1171"/>
    </row>
    <row r="226" spans="1:18" ht="11.25" customHeight="1">
      <c r="A226" s="1430"/>
      <c r="B226" s="23"/>
      <c r="C226" s="33"/>
      <c r="D226" s="22" t="s">
        <v>331</v>
      </c>
      <c r="E226" s="22" t="s">
        <v>385</v>
      </c>
      <c r="G226" s="16"/>
      <c r="H226" s="16"/>
      <c r="I226" s="1457"/>
      <c r="J226" s="23"/>
      <c r="O226" s="497"/>
      <c r="P226" s="35"/>
      <c r="Q226" s="497"/>
      <c r="R226" s="1171"/>
    </row>
    <row r="227" spans="1:18" ht="11.25" customHeight="1">
      <c r="A227" s="1430"/>
      <c r="B227" s="23"/>
      <c r="C227" s="33"/>
      <c r="D227" s="24" t="s">
        <v>549</v>
      </c>
      <c r="E227" s="24" t="s">
        <v>386</v>
      </c>
      <c r="G227" s="16"/>
      <c r="H227" s="16"/>
      <c r="I227" s="1458"/>
      <c r="J227" s="23"/>
      <c r="O227" s="497"/>
      <c r="P227" s="35"/>
      <c r="Q227" s="497"/>
      <c r="R227" s="1171"/>
    </row>
    <row r="228" spans="1:18" ht="11.1" customHeight="1">
      <c r="A228" s="1430"/>
      <c r="B228" s="23"/>
      <c r="C228" s="33"/>
      <c r="D228" s="24"/>
      <c r="E228" s="24"/>
      <c r="G228" s="1458"/>
      <c r="H228" s="1458"/>
      <c r="I228" s="1458"/>
      <c r="J228" s="23"/>
      <c r="K228" s="214"/>
      <c r="O228" s="497"/>
      <c r="P228" s="35"/>
      <c r="Q228" s="214">
        <v>1203</v>
      </c>
      <c r="R228" s="1171"/>
    </row>
    <row r="229" spans="1:18" ht="11.25" customHeight="1">
      <c r="A229" s="1430"/>
      <c r="B229" s="23"/>
      <c r="C229" s="33"/>
      <c r="D229" s="23"/>
      <c r="E229" s="3792" t="s">
        <v>330</v>
      </c>
      <c r="F229" s="3982">
        <v>39</v>
      </c>
      <c r="G229" s="3967"/>
      <c r="H229" s="3968"/>
      <c r="I229" s="3968"/>
      <c r="J229" s="3968"/>
      <c r="K229" s="3968"/>
      <c r="L229" s="3968"/>
      <c r="M229" s="3968"/>
      <c r="N229" s="3968"/>
      <c r="O229" s="3968"/>
      <c r="P229" s="3968"/>
      <c r="Q229" s="3969"/>
      <c r="R229" s="1171"/>
    </row>
    <row r="230" spans="1:18" ht="11.25" customHeight="1">
      <c r="A230" s="1430"/>
      <c r="B230" s="23"/>
      <c r="C230" s="33"/>
      <c r="D230" s="23"/>
      <c r="E230" s="3792"/>
      <c r="F230" s="3982"/>
      <c r="G230" s="3970"/>
      <c r="H230" s="3971"/>
      <c r="I230" s="3971"/>
      <c r="J230" s="3971"/>
      <c r="K230" s="3971"/>
      <c r="L230" s="3971"/>
      <c r="M230" s="3971"/>
      <c r="N230" s="3971"/>
      <c r="O230" s="3971"/>
      <c r="P230" s="3971"/>
      <c r="Q230" s="3972"/>
      <c r="R230" s="1171"/>
    </row>
    <row r="231" spans="1:18" ht="3" customHeight="1">
      <c r="A231" s="1430"/>
      <c r="B231" s="23"/>
      <c r="C231" s="2665"/>
      <c r="D231" s="23"/>
      <c r="E231" s="2664"/>
      <c r="F231" s="2675"/>
      <c r="G231" s="2676"/>
      <c r="H231" s="2676"/>
      <c r="I231" s="2676"/>
      <c r="J231" s="2676"/>
      <c r="K231" s="2676"/>
      <c r="L231" s="2676"/>
      <c r="M231" s="2676"/>
      <c r="N231" s="2676"/>
      <c r="O231" s="2676"/>
      <c r="P231" s="2676"/>
      <c r="Q231" s="2676"/>
      <c r="R231" s="1171"/>
    </row>
    <row r="232" spans="1:18" ht="10.5" customHeight="1">
      <c r="A232" s="1430"/>
      <c r="B232" s="23"/>
      <c r="C232" s="33"/>
      <c r="D232" s="33"/>
      <c r="E232" s="33"/>
      <c r="F232" s="25"/>
      <c r="G232" s="25"/>
      <c r="H232" s="25"/>
      <c r="I232" s="25"/>
      <c r="J232" s="25"/>
      <c r="K232" s="1467"/>
      <c r="L232" s="35"/>
      <c r="M232" s="35"/>
      <c r="N232" s="497">
        <v>1201</v>
      </c>
      <c r="O232" s="497"/>
      <c r="P232" s="35"/>
      <c r="Q232" s="497">
        <v>1202</v>
      </c>
      <c r="R232" s="1171"/>
    </row>
    <row r="233" spans="1:18" ht="11.25" customHeight="1">
      <c r="A233" s="1430"/>
      <c r="B233" s="23"/>
      <c r="C233" s="33"/>
      <c r="D233" s="33"/>
      <c r="E233" s="33"/>
      <c r="F233" s="25"/>
      <c r="G233" s="25"/>
      <c r="H233" s="25"/>
      <c r="I233" s="25"/>
      <c r="J233" s="25"/>
      <c r="K233" s="3818">
        <v>56</v>
      </c>
      <c r="L233" s="3973"/>
      <c r="M233" s="3974"/>
      <c r="N233" s="3975"/>
      <c r="O233" s="1467"/>
      <c r="P233" s="3896"/>
      <c r="Q233" s="3898"/>
      <c r="R233" s="1171"/>
    </row>
    <row r="234" spans="1:18" ht="11.25" customHeight="1">
      <c r="A234" s="1430"/>
      <c r="B234" s="23"/>
      <c r="C234" s="33"/>
      <c r="D234" s="26"/>
      <c r="E234" s="178"/>
      <c r="F234" s="1439"/>
      <c r="G234" s="1439"/>
      <c r="H234" s="1439"/>
      <c r="I234" s="1439"/>
      <c r="J234" s="1439"/>
      <c r="K234" s="3792"/>
      <c r="L234" s="3976"/>
      <c r="M234" s="3977"/>
      <c r="N234" s="3978"/>
      <c r="O234" s="497"/>
      <c r="P234" s="3899"/>
      <c r="Q234" s="3791"/>
      <c r="R234" s="1171"/>
    </row>
    <row r="235" spans="1:18" ht="5.25" customHeight="1">
      <c r="A235" s="1430"/>
      <c r="B235" s="23"/>
      <c r="C235" s="33"/>
      <c r="D235" s="26"/>
      <c r="E235" s="26"/>
      <c r="F235" s="1439"/>
      <c r="G235" s="1439"/>
      <c r="H235" s="1439"/>
      <c r="I235" s="1439"/>
      <c r="J235" s="1439"/>
      <c r="K235" s="1439"/>
      <c r="L235" s="1439"/>
      <c r="M235" s="1439"/>
      <c r="N235" s="1439"/>
      <c r="O235" s="1439"/>
      <c r="P235" s="1439"/>
      <c r="Q235" s="1439"/>
      <c r="R235" s="1171"/>
    </row>
    <row r="236" spans="1:18" ht="8.25" customHeight="1">
      <c r="A236" s="1430"/>
      <c r="B236" s="23"/>
      <c r="C236" s="33"/>
      <c r="D236" s="26"/>
      <c r="E236" s="26"/>
      <c r="F236" s="1439"/>
      <c r="G236" s="1439"/>
      <c r="H236" s="1439"/>
      <c r="I236" s="1439"/>
      <c r="J236" s="1439"/>
      <c r="K236" s="1439"/>
      <c r="L236" s="1439"/>
      <c r="M236" s="1439"/>
      <c r="N236" s="1439"/>
      <c r="O236" s="1439"/>
      <c r="P236" s="1439"/>
      <c r="Q236" s="1439"/>
      <c r="R236" s="1171"/>
    </row>
    <row r="237" spans="1:18" ht="11.25" customHeight="1">
      <c r="A237" s="1430"/>
      <c r="B237" s="23"/>
      <c r="C237" s="493" t="s">
        <v>3522</v>
      </c>
      <c r="D237" s="5" t="s">
        <v>3523</v>
      </c>
      <c r="E237" s="493"/>
      <c r="F237" s="1439"/>
      <c r="G237" s="1439"/>
      <c r="H237" s="1439"/>
      <c r="I237" s="1439"/>
      <c r="J237" s="1439"/>
      <c r="K237" s="1439"/>
      <c r="L237" s="1439"/>
      <c r="M237" s="1439"/>
      <c r="N237" s="1439"/>
      <c r="O237" s="1439"/>
      <c r="P237" s="1439"/>
      <c r="Q237" s="1439"/>
      <c r="R237" s="1171"/>
    </row>
    <row r="238" spans="1:18" ht="11.25" customHeight="1">
      <c r="A238" s="1430"/>
      <c r="B238" s="23"/>
      <c r="C238" s="1459" t="s">
        <v>404</v>
      </c>
      <c r="D238" s="25" t="s">
        <v>3404</v>
      </c>
      <c r="E238" s="1459"/>
      <c r="F238" s="1439"/>
      <c r="G238" s="1439"/>
      <c r="H238" s="1439"/>
      <c r="I238" s="1439"/>
      <c r="J238" s="1439"/>
      <c r="K238" s="1439"/>
      <c r="L238" s="1439"/>
      <c r="M238" s="1439"/>
      <c r="N238" s="1439"/>
      <c r="O238" s="1439"/>
      <c r="P238" s="1439"/>
      <c r="Q238" s="1439"/>
      <c r="R238" s="1171"/>
    </row>
    <row r="239" spans="1:18" ht="12.75" customHeight="1">
      <c r="A239" s="1430"/>
      <c r="B239" s="23"/>
      <c r="C239" s="493"/>
      <c r="D239" s="5"/>
      <c r="E239" s="493"/>
      <c r="G239" s="1459"/>
      <c r="H239" s="1459"/>
      <c r="I239" s="1459"/>
      <c r="J239" s="25"/>
      <c r="K239" s="221"/>
      <c r="L239" s="499"/>
      <c r="M239" s="499"/>
      <c r="N239" s="1460"/>
      <c r="O239" s="214"/>
      <c r="Q239" s="1461">
        <v>1202</v>
      </c>
      <c r="R239" s="1171"/>
    </row>
    <row r="240" spans="1:18" ht="11.25" customHeight="1">
      <c r="A240" s="1430"/>
      <c r="B240" s="23"/>
      <c r="C240" s="1459"/>
      <c r="D240" s="22" t="s">
        <v>912</v>
      </c>
      <c r="E240" s="22" t="s">
        <v>3405</v>
      </c>
      <c r="G240" s="1459"/>
      <c r="H240" s="1459"/>
      <c r="I240" s="1459"/>
      <c r="J240" s="25"/>
      <c r="K240" s="3"/>
      <c r="P240" s="3979">
        <v>12</v>
      </c>
      <c r="Q240" s="3980"/>
      <c r="R240" s="3998" t="s">
        <v>64</v>
      </c>
    </row>
    <row r="241" spans="1:18" ht="11.25" customHeight="1">
      <c r="A241" s="1430"/>
      <c r="B241" s="23"/>
      <c r="D241" s="1458" t="s">
        <v>400</v>
      </c>
      <c r="E241" s="24" t="s">
        <v>3406</v>
      </c>
      <c r="G241" s="1455"/>
      <c r="H241" s="1455"/>
      <c r="I241" s="1455"/>
      <c r="J241" s="25"/>
      <c r="K241" s="3"/>
      <c r="P241" s="3979"/>
      <c r="Q241" s="3981"/>
      <c r="R241" s="3998"/>
    </row>
    <row r="242" spans="1:18" ht="8.25" customHeight="1">
      <c r="A242" s="1430"/>
      <c r="B242" s="23"/>
      <c r="D242" s="24"/>
      <c r="E242" s="24"/>
      <c r="G242" s="1455"/>
      <c r="H242" s="1455"/>
      <c r="I242" s="1455"/>
      <c r="J242" s="25"/>
      <c r="K242" s="1467"/>
      <c r="L242" s="499"/>
      <c r="M242" s="499"/>
      <c r="N242" s="499"/>
      <c r="O242" s="214"/>
      <c r="P242" s="1462"/>
      <c r="Q242" s="1462"/>
      <c r="R242" s="1171"/>
    </row>
    <row r="243" spans="1:18" ht="11.25" customHeight="1">
      <c r="A243" s="1430"/>
      <c r="B243" s="23"/>
      <c r="D243" s="22" t="s">
        <v>913</v>
      </c>
      <c r="E243" s="22" t="s">
        <v>3407</v>
      </c>
      <c r="G243" s="1455"/>
      <c r="H243" s="1455"/>
      <c r="I243" s="1455"/>
      <c r="J243" s="25"/>
      <c r="K243" s="1467"/>
      <c r="L243" s="499"/>
      <c r="M243" s="499"/>
      <c r="N243" s="499"/>
      <c r="O243" s="214"/>
      <c r="P243" s="3979">
        <v>57</v>
      </c>
      <c r="Q243" s="3980"/>
      <c r="R243" s="3998" t="s">
        <v>64</v>
      </c>
    </row>
    <row r="244" spans="1:18" ht="11.25" customHeight="1">
      <c r="A244" s="1430"/>
      <c r="B244" s="23"/>
      <c r="D244" s="1458" t="s">
        <v>401</v>
      </c>
      <c r="E244" s="24" t="s">
        <v>3408</v>
      </c>
      <c r="G244" s="1455"/>
      <c r="H244" s="1455"/>
      <c r="I244" s="1455"/>
      <c r="J244" s="25"/>
      <c r="K244" s="1467"/>
      <c r="L244" s="499"/>
      <c r="M244" s="499"/>
      <c r="N244" s="499"/>
      <c r="O244" s="214"/>
      <c r="P244" s="3979"/>
      <c r="Q244" s="3981"/>
      <c r="R244" s="3998"/>
    </row>
    <row r="245" spans="1:18" ht="5.25" customHeight="1">
      <c r="A245" s="1430"/>
      <c r="B245" s="23"/>
      <c r="F245" s="1455"/>
      <c r="G245" s="1455"/>
      <c r="H245" s="1455"/>
      <c r="I245" s="1455"/>
      <c r="J245" s="25"/>
      <c r="K245" s="1467"/>
      <c r="L245" s="499"/>
      <c r="M245" s="499"/>
      <c r="N245" s="499"/>
      <c r="O245" s="214"/>
      <c r="P245" s="1462"/>
      <c r="Q245" s="1462"/>
      <c r="R245" s="1171"/>
    </row>
    <row r="246" spans="1:18" ht="5.25" customHeight="1">
      <c r="A246" s="1430"/>
      <c r="B246" s="23"/>
      <c r="F246" s="1455"/>
      <c r="G246" s="1455"/>
      <c r="H246" s="1455"/>
      <c r="I246" s="1455"/>
      <c r="J246" s="25"/>
      <c r="K246" s="1467"/>
      <c r="L246" s="499"/>
      <c r="M246" s="499"/>
      <c r="N246" s="499"/>
      <c r="O246" s="214"/>
      <c r="P246" s="1462"/>
      <c r="Q246" s="1462"/>
      <c r="R246" s="1171"/>
    </row>
    <row r="247" spans="1:18" ht="8.25" customHeight="1">
      <c r="A247" s="1430"/>
      <c r="B247" s="23"/>
      <c r="F247" s="1455"/>
      <c r="G247" s="1455"/>
      <c r="H247" s="1455"/>
      <c r="I247" s="1455"/>
      <c r="J247" s="25"/>
      <c r="K247" s="1467"/>
      <c r="L247" s="499"/>
      <c r="M247" s="499"/>
      <c r="N247" s="499"/>
      <c r="O247" s="214"/>
      <c r="P247" s="1462"/>
      <c r="Q247" s="1462"/>
      <c r="R247" s="1171"/>
    </row>
    <row r="248" spans="1:18" ht="11.1" customHeight="1">
      <c r="A248" s="1430"/>
      <c r="B248" s="23"/>
      <c r="C248" s="23"/>
      <c r="D248" s="23"/>
      <c r="E248" s="23"/>
      <c r="F248" s="25"/>
      <c r="G248" s="25"/>
      <c r="H248" s="25"/>
      <c r="I248" s="25"/>
      <c r="J248" s="25"/>
      <c r="K248" s="1467"/>
      <c r="L248" s="499"/>
      <c r="M248" s="499"/>
      <c r="N248" s="499"/>
      <c r="O248" s="214"/>
      <c r="P248" s="1461"/>
      <c r="Q248" s="1461">
        <v>1202</v>
      </c>
      <c r="R248" s="1171"/>
    </row>
    <row r="249" spans="1:18" ht="11.25" customHeight="1">
      <c r="A249" s="1430"/>
      <c r="B249" s="1463"/>
      <c r="C249" s="26" t="s">
        <v>3524</v>
      </c>
      <c r="D249" s="26"/>
      <c r="E249" s="26"/>
      <c r="F249" s="23"/>
      <c r="G249" s="23"/>
      <c r="H249" s="23"/>
      <c r="I249" s="23"/>
      <c r="J249" s="23"/>
      <c r="K249" s="3999"/>
      <c r="L249" s="4000"/>
      <c r="M249" s="221"/>
      <c r="N249" s="4001">
        <v>99</v>
      </c>
      <c r="O249" s="4002"/>
      <c r="P249" s="4003">
        <f>P17+P20+P23+P28+P32+P35+P55+P62+P43+P47+P50+P105+P112+P115+P118+P121+P124+P127+P130+P133+P136+P139+P142+P152+P157+P187+P192+P199+P202+P205+P208+P211+P214+P217+P220+P223+P233</f>
        <v>0</v>
      </c>
      <c r="Q249" s="4004"/>
      <c r="R249" s="1171"/>
    </row>
    <row r="250" spans="1:18" ht="11.25" customHeight="1">
      <c r="A250" s="1430"/>
      <c r="B250" s="31"/>
      <c r="C250" s="25" t="s">
        <v>3525</v>
      </c>
      <c r="D250" s="25"/>
      <c r="E250" s="25"/>
      <c r="F250" s="23"/>
      <c r="G250" s="23"/>
      <c r="H250" s="23"/>
      <c r="I250" s="23"/>
      <c r="J250" s="23"/>
      <c r="K250" s="3999"/>
      <c r="L250" s="4000"/>
      <c r="M250" s="221"/>
      <c r="N250" s="4001"/>
      <c r="O250" s="4002"/>
      <c r="P250" s="4005"/>
      <c r="Q250" s="4006"/>
      <c r="R250" s="1171"/>
    </row>
    <row r="251" spans="1:18" ht="11.1" customHeight="1">
      <c r="A251" s="1430"/>
      <c r="B251" s="31"/>
      <c r="C251" s="25"/>
      <c r="D251" s="25"/>
      <c r="E251" s="25"/>
      <c r="F251" s="23"/>
      <c r="G251" s="23"/>
      <c r="H251" s="23"/>
      <c r="I251" s="23"/>
      <c r="J251" s="23"/>
      <c r="K251" s="1467"/>
      <c r="L251" s="221"/>
      <c r="M251" s="221"/>
      <c r="N251" s="220"/>
      <c r="O251" s="220"/>
      <c r="P251" s="1524"/>
      <c r="Q251" s="1524"/>
      <c r="R251" s="1171"/>
    </row>
    <row r="252" spans="1:18" ht="11.1" customHeight="1" thickBot="1">
      <c r="A252" s="1464"/>
      <c r="B252" s="1465"/>
      <c r="C252" s="1465"/>
      <c r="D252" s="1465"/>
      <c r="E252" s="1465"/>
      <c r="F252" s="1465"/>
      <c r="G252" s="1465"/>
      <c r="H252" s="1465"/>
      <c r="I252" s="1465"/>
      <c r="J252" s="1465"/>
      <c r="K252" s="1465"/>
      <c r="L252" s="1465"/>
      <c r="M252" s="1465"/>
      <c r="N252" s="1465"/>
      <c r="O252" s="1465"/>
      <c r="P252" s="1465"/>
      <c r="Q252" s="1465"/>
      <c r="R252" s="1466"/>
    </row>
    <row r="253" spans="1:18" ht="11.1" customHeight="1">
      <c r="A253" s="22"/>
      <c r="B253" s="22"/>
      <c r="C253" s="22"/>
      <c r="D253" s="22"/>
      <c r="E253" s="22"/>
      <c r="F253" s="22"/>
      <c r="G253" s="22"/>
      <c r="H253" s="22"/>
      <c r="I253" s="22"/>
      <c r="J253" s="22"/>
      <c r="K253" s="22"/>
      <c r="L253" s="22"/>
      <c r="M253" s="22"/>
      <c r="N253" s="22"/>
      <c r="O253" s="22"/>
      <c r="P253" s="22"/>
      <c r="Q253" s="22"/>
      <c r="R253" s="22"/>
    </row>
    <row r="254" spans="1:18" ht="15" customHeight="1">
      <c r="A254" s="3796">
        <v>25</v>
      </c>
      <c r="B254" s="3796"/>
      <c r="C254" s="3796"/>
      <c r="D254" s="3796"/>
      <c r="E254" s="3796"/>
      <c r="F254" s="3796"/>
      <c r="G254" s="3796"/>
      <c r="H254" s="3796"/>
      <c r="I254" s="3796"/>
      <c r="J254" s="3796"/>
      <c r="K254" s="3796"/>
      <c r="L254" s="3796"/>
      <c r="M254" s="3796"/>
      <c r="N254" s="3796"/>
      <c r="O254" s="3796"/>
      <c r="P254" s="3796"/>
      <c r="Q254" s="3796"/>
      <c r="R254" s="3796"/>
    </row>
  </sheetData>
  <sheetProtection selectLockedCells="1" selectUnlockedCells="1"/>
  <mergeCells count="167">
    <mergeCell ref="E5:Q5"/>
    <mergeCell ref="E6:Q6"/>
    <mergeCell ref="E96:Q96"/>
    <mergeCell ref="K130:K131"/>
    <mergeCell ref="L130:N131"/>
    <mergeCell ref="P130:Q131"/>
    <mergeCell ref="L17:N18"/>
    <mergeCell ref="P17:Q18"/>
    <mergeCell ref="L20:N21"/>
    <mergeCell ref="L23:N24"/>
    <mergeCell ref="P20:Q21"/>
    <mergeCell ref="P23:Q24"/>
    <mergeCell ref="L9:N9"/>
    <mergeCell ref="L10:N10"/>
    <mergeCell ref="L14:N14"/>
    <mergeCell ref="L15:N15"/>
    <mergeCell ref="L12:N12"/>
    <mergeCell ref="L13:N13"/>
    <mergeCell ref="P9:Q10"/>
    <mergeCell ref="P12:Q13"/>
    <mergeCell ref="L47:N48"/>
    <mergeCell ref="K127:K128"/>
    <mergeCell ref="L127:N128"/>
    <mergeCell ref="P127:Q128"/>
    <mergeCell ref="K112:K113"/>
    <mergeCell ref="L112:N113"/>
    <mergeCell ref="P112:Q113"/>
    <mergeCell ref="K115:K116"/>
    <mergeCell ref="L115:N116"/>
    <mergeCell ref="K62:K63"/>
    <mergeCell ref="N66:N67"/>
    <mergeCell ref="N69:N70"/>
    <mergeCell ref="N72:N73"/>
    <mergeCell ref="K47:K48"/>
    <mergeCell ref="K50:K51"/>
    <mergeCell ref="A88:R88"/>
    <mergeCell ref="E95:Q95"/>
    <mergeCell ref="K28:K29"/>
    <mergeCell ref="N75:N76"/>
    <mergeCell ref="K55:K56"/>
    <mergeCell ref="L28:N29"/>
    <mergeCell ref="P28:Q29"/>
    <mergeCell ref="K43:K44"/>
    <mergeCell ref="L43:N44"/>
    <mergeCell ref="P43:Q44"/>
    <mergeCell ref="P47:Q48"/>
    <mergeCell ref="L50:N51"/>
    <mergeCell ref="P50:Q51"/>
    <mergeCell ref="L32:N33"/>
    <mergeCell ref="P32:Q33"/>
    <mergeCell ref="L35:N36"/>
    <mergeCell ref="P35:Q36"/>
    <mergeCell ref="L55:N56"/>
    <mergeCell ref="P55:Q56"/>
    <mergeCell ref="L62:N63"/>
    <mergeCell ref="P62:Q63"/>
    <mergeCell ref="R240:R241"/>
    <mergeCell ref="K249:K250"/>
    <mergeCell ref="L249:L250"/>
    <mergeCell ref="N249:O250"/>
    <mergeCell ref="P249:Q250"/>
    <mergeCell ref="R243:R244"/>
    <mergeCell ref="A254:R254"/>
    <mergeCell ref="E148:E149"/>
    <mergeCell ref="K152:K153"/>
    <mergeCell ref="L152:N153"/>
    <mergeCell ref="P152:Q153"/>
    <mergeCell ref="A169:R169"/>
    <mergeCell ref="K205:K206"/>
    <mergeCell ref="L205:N206"/>
    <mergeCell ref="P205:Q206"/>
    <mergeCell ref="K208:K209"/>
    <mergeCell ref="L208:N209"/>
    <mergeCell ref="P208:Q209"/>
    <mergeCell ref="K211:K212"/>
    <mergeCell ref="L211:N212"/>
    <mergeCell ref="P211:Q212"/>
    <mergeCell ref="P180:Q180"/>
    <mergeCell ref="K192:K193"/>
    <mergeCell ref="L192:N193"/>
    <mergeCell ref="P192:Q193"/>
    <mergeCell ref="P187:Q188"/>
    <mergeCell ref="L187:N188"/>
    <mergeCell ref="K187:K188"/>
    <mergeCell ref="L202:N203"/>
    <mergeCell ref="P202:Q203"/>
    <mergeCell ref="K136:K137"/>
    <mergeCell ref="L136:N137"/>
    <mergeCell ref="P136:Q137"/>
    <mergeCell ref="K139:K140"/>
    <mergeCell ref="L139:N140"/>
    <mergeCell ref="P139:Q140"/>
    <mergeCell ref="K142:K143"/>
    <mergeCell ref="L142:N143"/>
    <mergeCell ref="P142:Q143"/>
    <mergeCell ref="K202:K203"/>
    <mergeCell ref="K157:K158"/>
    <mergeCell ref="L157:N158"/>
    <mergeCell ref="P157:Q158"/>
    <mergeCell ref="E177:Q177"/>
    <mergeCell ref="F148:Q149"/>
    <mergeCell ref="D148:D149"/>
    <mergeCell ref="L181:N181"/>
    <mergeCell ref="P182:Q182"/>
    <mergeCell ref="P66:P67"/>
    <mergeCell ref="A170:R170"/>
    <mergeCell ref="K72:K73"/>
    <mergeCell ref="M72:M73"/>
    <mergeCell ref="P72:P73"/>
    <mergeCell ref="L101:N101"/>
    <mergeCell ref="P102:Q102"/>
    <mergeCell ref="M104:N104"/>
    <mergeCell ref="K105:K106"/>
    <mergeCell ref="L180:N180"/>
    <mergeCell ref="P101:Q101"/>
    <mergeCell ref="L121:N122"/>
    <mergeCell ref="P121:Q122"/>
    <mergeCell ref="K124:K125"/>
    <mergeCell ref="L124:N125"/>
    <mergeCell ref="P124:Q125"/>
    <mergeCell ref="L105:N106"/>
    <mergeCell ref="P105:Q106"/>
    <mergeCell ref="K133:K134"/>
    <mergeCell ref="L133:N134"/>
    <mergeCell ref="P133:Q134"/>
    <mergeCell ref="K17:K18"/>
    <mergeCell ref="L100:N100"/>
    <mergeCell ref="P100:Q100"/>
    <mergeCell ref="K23:K24"/>
    <mergeCell ref="E229:E230"/>
    <mergeCell ref="F229:F230"/>
    <mergeCell ref="K20:K21"/>
    <mergeCell ref="K35:K36"/>
    <mergeCell ref="M69:M70"/>
    <mergeCell ref="P69:P70"/>
    <mergeCell ref="K69:K70"/>
    <mergeCell ref="K121:K122"/>
    <mergeCell ref="P181:Q181"/>
    <mergeCell ref="K32:K33"/>
    <mergeCell ref="K199:K200"/>
    <mergeCell ref="L199:N200"/>
    <mergeCell ref="P199:Q200"/>
    <mergeCell ref="M66:M67"/>
    <mergeCell ref="P115:Q116"/>
    <mergeCell ref="K118:K119"/>
    <mergeCell ref="L118:N119"/>
    <mergeCell ref="P118:Q119"/>
    <mergeCell ref="K214:K215"/>
    <mergeCell ref="L214:N215"/>
    <mergeCell ref="G229:Q230"/>
    <mergeCell ref="K233:K234"/>
    <mergeCell ref="L233:N234"/>
    <mergeCell ref="P233:Q234"/>
    <mergeCell ref="P243:P244"/>
    <mergeCell ref="Q243:Q244"/>
    <mergeCell ref="P240:P241"/>
    <mergeCell ref="Q240:Q241"/>
    <mergeCell ref="P214:Q215"/>
    <mergeCell ref="K217:K218"/>
    <mergeCell ref="L217:N218"/>
    <mergeCell ref="P217:Q218"/>
    <mergeCell ref="K220:K221"/>
    <mergeCell ref="L220:N221"/>
    <mergeCell ref="P220:Q221"/>
    <mergeCell ref="K223:K224"/>
    <mergeCell ref="L223:N224"/>
    <mergeCell ref="P223:Q224"/>
  </mergeCells>
  <printOptions horizontalCentered="1"/>
  <pageMargins left="0.39370078740157483" right="0.51181102362204722" top="0.51181102362204722" bottom="0.55118110236220474" header="0.51181102362204722" footer="0.51181102362204722"/>
  <pageSetup paperSize="9" scale="85" firstPageNumber="19" orientation="portrait" useFirstPageNumber="1" horizontalDpi="300" verticalDpi="300" r:id="rId1"/>
  <headerFooter alignWithMargins="0"/>
  <rowBreaks count="2" manualBreakCount="2">
    <brk id="89" max="17" man="1"/>
    <brk id="170" max="17"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CA225"/>
  <sheetViews>
    <sheetView view="pageBreakPreview" zoomScale="120" zoomScaleNormal="100" zoomScaleSheetLayoutView="120" workbookViewId="0">
      <selection activeCell="F3" sqref="F3"/>
    </sheetView>
  </sheetViews>
  <sheetFormatPr defaultColWidth="8.85546875" defaultRowHeight="12.75"/>
  <cols>
    <col min="1" max="1" width="2.140625" customWidth="1"/>
    <col min="2" max="2" width="3.140625" customWidth="1"/>
    <col min="3" max="3" width="0.85546875" customWidth="1"/>
    <col min="4" max="4" width="5.5703125" customWidth="1"/>
    <col min="5" max="6" width="4.28515625" customWidth="1"/>
    <col min="7" max="7" width="0.5703125" customWidth="1"/>
    <col min="8" max="11" width="4.28515625" customWidth="1"/>
    <col min="12" max="12" width="5.5703125" customWidth="1"/>
    <col min="13" max="15" width="4.28515625" customWidth="1"/>
    <col min="16" max="16" width="5.85546875" customWidth="1"/>
    <col min="17" max="18" width="3.5703125" customWidth="1"/>
    <col min="19" max="19" width="3.42578125" customWidth="1"/>
    <col min="20" max="20" width="2.7109375" customWidth="1"/>
    <col min="21" max="21" width="2.28515625" customWidth="1"/>
    <col min="22" max="22" width="1.85546875" customWidth="1"/>
    <col min="23" max="23" width="6.42578125" customWidth="1"/>
    <col min="24" max="24" width="1.5703125" customWidth="1"/>
    <col min="25" max="25" width="2.5703125" customWidth="1"/>
    <col min="26" max="26" width="2.7109375" customWidth="1"/>
    <col min="27" max="27" width="1.140625" customWidth="1"/>
    <col min="28" max="28" width="3.140625" customWidth="1"/>
    <col min="29" max="29" width="4.85546875" customWidth="1"/>
    <col min="30" max="32" width="3" customWidth="1"/>
    <col min="33" max="35" width="2.140625" customWidth="1"/>
    <col min="36" max="36" width="0.7109375" customWidth="1"/>
    <col min="37" max="37" width="1.85546875" customWidth="1"/>
    <col min="38" max="38" width="0.7109375" customWidth="1"/>
    <col min="39" max="40" width="3.28515625" customWidth="1"/>
    <col min="41" max="42" width="3.140625" customWidth="1"/>
    <col min="43" max="43" width="1.42578125" customWidth="1"/>
    <col min="44" max="53" width="2.7109375" customWidth="1"/>
    <col min="54" max="54" width="3.140625" customWidth="1"/>
    <col min="55" max="55" width="1.85546875" customWidth="1"/>
    <col min="56" max="56" width="0.7109375" customWidth="1"/>
    <col min="57" max="60" width="3.28515625" customWidth="1"/>
    <col min="61" max="61" width="1.42578125" customWidth="1"/>
    <col min="62" max="70" width="2.7109375" customWidth="1"/>
    <col min="71" max="72" width="1.42578125" customWidth="1"/>
    <col min="73" max="77" width="3.7109375" customWidth="1"/>
    <col min="78" max="78" width="1.42578125" customWidth="1"/>
    <col min="79" max="79" width="2.140625" customWidth="1"/>
    <col min="80" max="85" width="4.28515625" customWidth="1"/>
  </cols>
  <sheetData>
    <row r="1" spans="1:79" ht="2.25" customHeight="1" thickBot="1">
      <c r="A1" s="1567"/>
      <c r="B1" s="1567"/>
      <c r="C1" s="1567"/>
      <c r="D1" s="1567"/>
      <c r="E1" s="1567"/>
      <c r="F1" s="1567"/>
      <c r="G1" s="1567"/>
      <c r="H1" s="1567"/>
      <c r="I1" s="1567"/>
      <c r="J1" s="1567"/>
      <c r="K1" s="1567"/>
      <c r="L1" s="1567"/>
      <c r="M1" s="1567"/>
      <c r="N1" s="1567"/>
      <c r="O1" s="1567"/>
      <c r="P1" s="1567"/>
      <c r="Q1" s="1567"/>
      <c r="R1" s="1567"/>
      <c r="S1" s="1567"/>
      <c r="T1" s="1567"/>
      <c r="U1" s="1567"/>
      <c r="V1" s="1567"/>
      <c r="W1" s="1567"/>
      <c r="X1" s="1567"/>
      <c r="Y1" s="1567"/>
      <c r="Z1" s="1567"/>
      <c r="AA1" s="1567"/>
      <c r="AB1" s="1567"/>
      <c r="AC1" s="1567"/>
      <c r="AD1" s="1567"/>
      <c r="AE1" s="1567"/>
      <c r="AF1" s="1567"/>
      <c r="AG1" s="1567"/>
      <c r="AH1" s="1567"/>
      <c r="AI1" s="1567"/>
      <c r="AJ1" s="1567"/>
      <c r="AK1" s="1567"/>
      <c r="AL1" s="1567"/>
      <c r="AM1" s="1567"/>
      <c r="AN1" s="1567"/>
      <c r="AO1" s="1567"/>
      <c r="AP1" s="1567"/>
      <c r="AQ1" s="1567"/>
      <c r="AR1" s="1567"/>
      <c r="AS1" s="1567"/>
      <c r="AT1" s="1567"/>
      <c r="AU1" s="1567"/>
      <c r="AV1" s="1567"/>
      <c r="AW1" s="1567"/>
      <c r="AX1" s="1567"/>
      <c r="AY1" s="1567"/>
      <c r="AZ1" s="1567"/>
      <c r="BA1" s="1567"/>
      <c r="BB1" s="1567"/>
      <c r="BC1" s="1567"/>
      <c r="BD1" s="1567"/>
      <c r="BE1" s="1567"/>
      <c r="BF1" s="1567"/>
      <c r="BG1" s="1567"/>
      <c r="BH1" s="1567"/>
      <c r="BI1" s="1567"/>
      <c r="BJ1" s="1567"/>
      <c r="BK1" s="1567"/>
      <c r="BL1" s="1567"/>
      <c r="BM1" s="1567"/>
      <c r="BN1" s="1567"/>
      <c r="BO1" s="1567"/>
      <c r="BP1" s="1567"/>
      <c r="BQ1" s="1567"/>
      <c r="BR1" s="1567"/>
      <c r="BS1" s="1567"/>
      <c r="BT1" s="1567"/>
      <c r="BU1" s="1567"/>
      <c r="BV1" s="1567"/>
      <c r="BW1" s="1567"/>
      <c r="BX1" s="1567"/>
      <c r="BY1" s="1567"/>
      <c r="BZ1" s="1567"/>
      <c r="CA1" s="1567"/>
    </row>
    <row r="2" spans="1:79">
      <c r="A2" s="328"/>
      <c r="B2" s="2557"/>
      <c r="C2" s="2558"/>
      <c r="D2" s="2558"/>
      <c r="E2" s="2558"/>
      <c r="F2" s="2558"/>
      <c r="G2" s="2558"/>
      <c r="H2" s="2558"/>
      <c r="I2" s="2558"/>
      <c r="J2" s="2558"/>
      <c r="K2" s="2558"/>
      <c r="L2" s="2558"/>
      <c r="M2" s="2558"/>
      <c r="N2" s="2558"/>
      <c r="O2" s="2558"/>
      <c r="P2" s="2558"/>
      <c r="Q2" s="2558"/>
      <c r="R2" s="2558"/>
      <c r="S2" s="2558"/>
      <c r="T2" s="2558"/>
      <c r="U2" s="2558"/>
      <c r="V2" s="2558"/>
      <c r="W2" s="2558"/>
      <c r="X2" s="2558"/>
      <c r="Y2" s="2558"/>
      <c r="Z2" s="2558"/>
      <c r="AA2" s="2558"/>
      <c r="AB2" s="2558"/>
      <c r="AC2" s="2558"/>
      <c r="AD2" s="2558"/>
      <c r="AE2" s="2558"/>
      <c r="AF2" s="2558"/>
      <c r="AG2" s="2559"/>
      <c r="AH2" s="328"/>
      <c r="AI2" s="1567"/>
      <c r="AJ2" s="2519"/>
      <c r="AK2" s="2520"/>
      <c r="AL2" s="2520"/>
      <c r="AM2" s="2520"/>
      <c r="AN2" s="2520"/>
      <c r="AO2" s="2520"/>
      <c r="AP2" s="2520"/>
      <c r="AQ2" s="2520"/>
      <c r="AR2" s="2520"/>
      <c r="AS2" s="2520"/>
      <c r="AT2" s="2520"/>
      <c r="AU2" s="2520"/>
      <c r="AV2" s="2520"/>
      <c r="AW2" s="2520"/>
      <c r="AX2" s="2520"/>
      <c r="AY2" s="2520"/>
      <c r="AZ2" s="2520"/>
      <c r="BA2" s="2520"/>
      <c r="BB2" s="2520"/>
      <c r="BC2" s="2520"/>
      <c r="BD2" s="2520"/>
      <c r="BE2" s="2520"/>
      <c r="BF2" s="2520"/>
      <c r="BG2" s="2520"/>
      <c r="BH2" s="2520"/>
      <c r="BI2" s="2520"/>
      <c r="BJ2" s="2520"/>
      <c r="BK2" s="2520"/>
      <c r="BL2" s="2520"/>
      <c r="BM2" s="2520"/>
      <c r="BN2" s="2520"/>
      <c r="BO2" s="2520"/>
      <c r="BP2" s="2520"/>
      <c r="BQ2" s="2520"/>
      <c r="BR2" s="2520"/>
      <c r="BS2" s="2520"/>
      <c r="BT2" s="2520"/>
      <c r="BU2" s="2520"/>
      <c r="BV2" s="2520"/>
      <c r="BW2" s="2520"/>
      <c r="BX2" s="2520"/>
      <c r="BY2" s="2520"/>
      <c r="BZ2" s="2521"/>
      <c r="CA2" s="1567"/>
    </row>
    <row r="3" spans="1:79" ht="15.75" customHeight="1">
      <c r="A3" s="328"/>
      <c r="B3" s="757"/>
      <c r="C3" s="2506"/>
      <c r="D3" s="2506"/>
      <c r="E3" s="2522"/>
      <c r="F3" s="2522" t="s">
        <v>3468</v>
      </c>
      <c r="G3" s="2506"/>
      <c r="H3" s="2506"/>
      <c r="I3" s="2506"/>
      <c r="J3" s="2506"/>
      <c r="K3" s="2506"/>
      <c r="L3" s="2506"/>
      <c r="M3" s="2506"/>
      <c r="N3" s="2506"/>
      <c r="O3" s="2506"/>
      <c r="P3" s="2506"/>
      <c r="Q3" s="2506"/>
      <c r="R3" s="2506"/>
      <c r="S3" s="2506"/>
      <c r="T3" s="2506"/>
      <c r="U3" s="2506"/>
      <c r="V3" s="2506"/>
      <c r="W3" s="2506"/>
      <c r="X3" s="2506"/>
      <c r="Y3" s="2506"/>
      <c r="Z3" s="2506"/>
      <c r="AA3" s="2506"/>
      <c r="AB3" s="2506"/>
      <c r="AC3" s="2506"/>
      <c r="AD3" s="2506"/>
      <c r="AE3" s="2506"/>
      <c r="AF3" s="2506"/>
      <c r="AG3" s="2512"/>
      <c r="AH3" s="328"/>
      <c r="AI3" s="1567"/>
      <c r="AJ3" s="2513"/>
      <c r="AK3" s="2514"/>
      <c r="AL3" s="2514"/>
      <c r="AM3" s="2514"/>
      <c r="AN3" s="2514"/>
      <c r="AO3" s="2522"/>
      <c r="AP3" s="2522" t="s">
        <v>3468</v>
      </c>
      <c r="AQ3" s="2506"/>
      <c r="AR3" s="2506"/>
      <c r="AS3" s="2523"/>
      <c r="AT3" s="2523"/>
      <c r="AU3" s="2523"/>
      <c r="AV3" s="2514"/>
      <c r="AW3" s="2514"/>
      <c r="AX3" s="2514"/>
      <c r="AY3" s="2514"/>
      <c r="AZ3" s="2514"/>
      <c r="BA3" s="2514"/>
      <c r="BB3" s="2514"/>
      <c r="BC3" s="2514"/>
      <c r="BD3" s="2514"/>
      <c r="BE3" s="2514"/>
      <c r="BF3" s="2514"/>
      <c r="BG3" s="2514"/>
      <c r="BH3" s="2514"/>
      <c r="BI3" s="2514"/>
      <c r="BJ3" s="2514"/>
      <c r="BK3" s="2514"/>
      <c r="BL3" s="2514"/>
      <c r="BM3" s="2514"/>
      <c r="BN3" s="2514"/>
      <c r="BO3" s="2514"/>
      <c r="BP3" s="2514"/>
      <c r="BQ3" s="2514"/>
      <c r="BR3" s="2514"/>
      <c r="BS3" s="2514"/>
      <c r="BT3" s="2514"/>
      <c r="BU3" s="2514"/>
      <c r="BV3" s="2514"/>
      <c r="BW3" s="2514"/>
      <c r="BX3" s="2514"/>
      <c r="BY3" s="2514"/>
      <c r="BZ3" s="2524"/>
      <c r="CA3" s="1567"/>
    </row>
    <row r="4" spans="1:79" ht="15.75" customHeight="1">
      <c r="A4" s="328"/>
      <c r="B4" s="757"/>
      <c r="C4" s="2506"/>
      <c r="D4" s="2506"/>
      <c r="E4" s="2525"/>
      <c r="F4" s="2525" t="s">
        <v>3469</v>
      </c>
      <c r="G4" s="2506"/>
      <c r="H4" s="2506"/>
      <c r="I4" s="2506"/>
      <c r="J4" s="2506"/>
      <c r="K4" s="2506"/>
      <c r="L4" s="2506"/>
      <c r="M4" s="2506"/>
      <c r="N4" s="2506"/>
      <c r="O4" s="2506"/>
      <c r="P4" s="2506"/>
      <c r="Q4" s="2506"/>
      <c r="R4" s="2506"/>
      <c r="S4" s="2506"/>
      <c r="T4" s="2506"/>
      <c r="U4" s="2506"/>
      <c r="V4" s="2506"/>
      <c r="W4" s="2506"/>
      <c r="X4" s="2506"/>
      <c r="Y4" s="2506"/>
      <c r="Z4" s="2506"/>
      <c r="AA4" s="2506"/>
      <c r="AB4" s="2506"/>
      <c r="AC4" s="2506"/>
      <c r="AD4" s="2506"/>
      <c r="AE4" s="2506"/>
      <c r="AF4" s="2506"/>
      <c r="AG4" s="2512"/>
      <c r="AH4" s="328"/>
      <c r="AI4" s="1567"/>
      <c r="AJ4" s="2513"/>
      <c r="AK4" s="2514"/>
      <c r="AL4" s="2514"/>
      <c r="AM4" s="2514"/>
      <c r="AN4" s="2514"/>
      <c r="AO4" s="2525"/>
      <c r="AP4" s="2525" t="s">
        <v>3469</v>
      </c>
      <c r="AQ4" s="2506"/>
      <c r="AR4" s="2506"/>
      <c r="AS4" s="2523"/>
      <c r="AT4" s="2523"/>
      <c r="AU4" s="2523"/>
      <c r="AV4" s="2514"/>
      <c r="AW4" s="2514"/>
      <c r="AX4" s="2514"/>
      <c r="AY4" s="2514"/>
      <c r="AZ4" s="2514"/>
      <c r="BA4" s="2514"/>
      <c r="BB4" s="2514"/>
      <c r="BC4" s="2514"/>
      <c r="BD4" s="2514"/>
      <c r="BE4" s="2514"/>
      <c r="BF4" s="2514"/>
      <c r="BG4" s="2514"/>
      <c r="BH4" s="2514"/>
      <c r="BI4" s="2514"/>
      <c r="BJ4" s="2514"/>
      <c r="BK4" s="2514"/>
      <c r="BL4" s="2514"/>
      <c r="BM4" s="2514"/>
      <c r="BN4" s="2514"/>
      <c r="BO4" s="2514"/>
      <c r="BP4" s="2514"/>
      <c r="BQ4" s="2514"/>
      <c r="BR4" s="2514"/>
      <c r="BS4" s="2514"/>
      <c r="BT4" s="2514"/>
      <c r="BU4" s="2514"/>
      <c r="BV4" s="2514"/>
      <c r="BW4" s="2514"/>
      <c r="BX4" s="2514"/>
      <c r="BY4" s="2514"/>
      <c r="BZ4" s="2524"/>
      <c r="CA4" s="1567"/>
    </row>
    <row r="5" spans="1:79" ht="9" customHeight="1">
      <c r="A5" s="328"/>
      <c r="B5" s="757"/>
      <c r="C5" s="2506"/>
      <c r="D5" s="2506"/>
      <c r="E5" s="2507"/>
      <c r="F5" s="2507"/>
      <c r="G5" s="2506"/>
      <c r="H5" s="2506"/>
      <c r="I5" s="2506"/>
      <c r="J5" s="2506"/>
      <c r="K5" s="2506"/>
      <c r="L5" s="2506"/>
      <c r="M5" s="2506"/>
      <c r="N5" s="2506"/>
      <c r="O5" s="2506"/>
      <c r="P5" s="2506"/>
      <c r="Q5" s="2506"/>
      <c r="R5" s="2506"/>
      <c r="S5" s="2506"/>
      <c r="T5" s="2506"/>
      <c r="U5" s="2506"/>
      <c r="V5" s="2506"/>
      <c r="W5" s="2506"/>
      <c r="X5" s="2506"/>
      <c r="Y5" s="2506"/>
      <c r="Z5" s="2506"/>
      <c r="AA5" s="2506"/>
      <c r="AB5" s="2506"/>
      <c r="AC5" s="2506"/>
      <c r="AD5" s="2506"/>
      <c r="AE5" s="2506"/>
      <c r="AF5" s="2506"/>
      <c r="AG5" s="2512"/>
      <c r="AH5" s="328"/>
      <c r="AI5" s="1567"/>
      <c r="AJ5" s="2513"/>
      <c r="AK5" s="2514"/>
      <c r="AL5" s="2514"/>
      <c r="AM5" s="2514"/>
      <c r="AN5" s="2514"/>
      <c r="AO5" s="2514"/>
      <c r="AP5" s="2514"/>
      <c r="AQ5" s="2514"/>
      <c r="AR5" s="2514"/>
      <c r="AS5" s="2514"/>
      <c r="AT5" s="2514"/>
      <c r="AU5" s="2514"/>
      <c r="AV5" s="2514"/>
      <c r="AW5" s="2514"/>
      <c r="AX5" s="2514"/>
      <c r="AY5" s="2514"/>
      <c r="AZ5" s="2514"/>
      <c r="BA5" s="2514"/>
      <c r="BB5" s="2514"/>
      <c r="BC5" s="2514"/>
      <c r="BD5" s="2514"/>
      <c r="BE5" s="2514"/>
      <c r="BF5" s="2514"/>
      <c r="BG5" s="2514"/>
      <c r="BH5" s="2514"/>
      <c r="BI5" s="2514"/>
      <c r="BJ5" s="2514"/>
      <c r="BK5" s="2514"/>
      <c r="BL5" s="2514"/>
      <c r="BM5" s="2514"/>
      <c r="BN5" s="2514"/>
      <c r="BO5" s="2514"/>
      <c r="BP5" s="2514"/>
      <c r="BQ5" s="2514"/>
      <c r="BR5" s="2514"/>
      <c r="BS5" s="2514"/>
      <c r="BT5" s="2514"/>
      <c r="BU5" s="2514"/>
      <c r="BV5" s="2514"/>
      <c r="BW5" s="2514"/>
      <c r="BX5" s="2514"/>
      <c r="BY5" s="2514"/>
      <c r="BZ5" s="2524"/>
      <c r="CA5" s="1567"/>
    </row>
    <row r="6" spans="1:79" ht="4.5" customHeight="1">
      <c r="A6" s="328"/>
      <c r="B6" s="757"/>
      <c r="C6" s="2506"/>
      <c r="D6" s="2506"/>
      <c r="E6" s="2507"/>
      <c r="F6" s="2507"/>
      <c r="G6" s="2506"/>
      <c r="H6" s="2506"/>
      <c r="I6" s="2506"/>
      <c r="J6" s="2506"/>
      <c r="K6" s="2506"/>
      <c r="L6" s="2506"/>
      <c r="M6" s="2506"/>
      <c r="N6" s="2506"/>
      <c r="O6" s="2506"/>
      <c r="P6" s="2506"/>
      <c r="Q6" s="2506"/>
      <c r="R6" s="2506"/>
      <c r="S6" s="2506"/>
      <c r="T6" s="2506"/>
      <c r="U6" s="2506"/>
      <c r="V6" s="2506"/>
      <c r="W6" s="2506"/>
      <c r="X6" s="2506"/>
      <c r="Y6" s="2506"/>
      <c r="Z6" s="2506"/>
      <c r="AA6" s="2506"/>
      <c r="AB6" s="2506"/>
      <c r="AC6" s="2506"/>
      <c r="AD6" s="2506"/>
      <c r="AE6" s="2506"/>
      <c r="AF6" s="2506"/>
      <c r="AG6" s="2512"/>
      <c r="AH6" s="328"/>
      <c r="AI6" s="1567"/>
      <c r="AJ6" s="2513"/>
      <c r="AK6" s="2514"/>
      <c r="AL6" s="2514"/>
      <c r="AM6" s="2514"/>
      <c r="AN6" s="2514"/>
      <c r="AO6" s="2514"/>
      <c r="AP6" s="2514"/>
      <c r="AQ6" s="2514"/>
      <c r="AR6" s="2514"/>
      <c r="AS6" s="2514"/>
      <c r="AT6" s="2514"/>
      <c r="AU6" s="2514"/>
      <c r="AV6" s="2514"/>
      <c r="AW6" s="2514"/>
      <c r="AX6" s="2514"/>
      <c r="AY6" s="2514"/>
      <c r="AZ6" s="2514"/>
      <c r="BA6" s="2514"/>
      <c r="BB6" s="2514"/>
      <c r="BC6" s="2514"/>
      <c r="BD6" s="2514"/>
      <c r="BE6" s="2514"/>
      <c r="BF6" s="2514"/>
      <c r="BG6" s="2514"/>
      <c r="BH6" s="2514"/>
      <c r="BI6" s="2514"/>
      <c r="BJ6" s="2514"/>
      <c r="BK6" s="2514"/>
      <c r="BL6" s="2514"/>
      <c r="BM6" s="2514"/>
      <c r="BN6" s="2514"/>
      <c r="BO6" s="2514"/>
      <c r="BP6" s="2514"/>
      <c r="BQ6" s="2514"/>
      <c r="BR6" s="2514"/>
      <c r="BS6" s="2514"/>
      <c r="BT6" s="2514"/>
      <c r="BU6" s="2514"/>
      <c r="BV6" s="2514"/>
      <c r="BW6" s="2514"/>
      <c r="BX6" s="2514"/>
      <c r="BY6" s="2514"/>
      <c r="BZ6" s="2524"/>
      <c r="CA6" s="1567"/>
    </row>
    <row r="7" spans="1:79" ht="4.5" customHeight="1">
      <c r="A7" s="328"/>
      <c r="B7" s="757"/>
      <c r="C7" s="2506"/>
      <c r="D7" s="2506"/>
      <c r="E7" s="2507"/>
      <c r="F7" s="2507"/>
      <c r="G7" s="2506"/>
      <c r="H7" s="2506"/>
      <c r="I7" s="2506"/>
      <c r="J7" s="2506"/>
      <c r="K7" s="2506"/>
      <c r="L7" s="2506"/>
      <c r="M7" s="2506"/>
      <c r="N7" s="2506"/>
      <c r="O7" s="2506"/>
      <c r="P7" s="2506"/>
      <c r="Q7" s="2506"/>
      <c r="R7" s="2506"/>
      <c r="S7" s="2506"/>
      <c r="T7" s="2506"/>
      <c r="U7" s="2506"/>
      <c r="V7" s="2506"/>
      <c r="W7" s="2506"/>
      <c r="X7" s="2506"/>
      <c r="Y7" s="2506"/>
      <c r="Z7" s="2506"/>
      <c r="AA7" s="2506"/>
      <c r="AB7" s="2506"/>
      <c r="AC7" s="2506"/>
      <c r="AD7" s="2506"/>
      <c r="AE7" s="2506"/>
      <c r="AF7" s="2506"/>
      <c r="AG7" s="2512"/>
      <c r="AH7" s="328"/>
      <c r="AI7" s="1567"/>
      <c r="AJ7" s="2513"/>
      <c r="AK7" s="2514"/>
      <c r="AL7" s="2514"/>
      <c r="AM7" s="2514"/>
      <c r="AN7" s="2514"/>
      <c r="AO7" s="2514"/>
      <c r="AP7" s="2514"/>
      <c r="AQ7" s="2514"/>
      <c r="AR7" s="2514"/>
      <c r="AS7" s="2514"/>
      <c r="AT7" s="2514"/>
      <c r="AU7" s="2514"/>
      <c r="AV7" s="2514"/>
      <c r="AW7" s="2514"/>
      <c r="AX7" s="2514"/>
      <c r="AY7" s="2514"/>
      <c r="AZ7" s="2514"/>
      <c r="BA7" s="2514"/>
      <c r="BB7" s="2514"/>
      <c r="BC7" s="2514"/>
      <c r="BD7" s="2514"/>
      <c r="BE7" s="2514"/>
      <c r="BF7" s="2514"/>
      <c r="BG7" s="2514"/>
      <c r="BH7" s="2514"/>
      <c r="BI7" s="2514"/>
      <c r="BJ7" s="2514"/>
      <c r="BK7" s="2514"/>
      <c r="BL7" s="2514"/>
      <c r="BM7" s="2514"/>
      <c r="BN7" s="2514"/>
      <c r="BO7" s="2514"/>
      <c r="BP7" s="2514"/>
      <c r="BQ7" s="2514"/>
      <c r="BR7" s="2514"/>
      <c r="BS7" s="2514"/>
      <c r="BT7" s="2514"/>
      <c r="BU7" s="2514"/>
      <c r="BV7" s="2514"/>
      <c r="BW7" s="2514"/>
      <c r="BX7" s="2514"/>
      <c r="BY7" s="2514"/>
      <c r="BZ7" s="2524"/>
      <c r="CA7" s="1567"/>
    </row>
    <row r="8" spans="1:79" ht="11.25" customHeight="1">
      <c r="A8" s="328"/>
      <c r="B8" s="4016" t="s">
        <v>3470</v>
      </c>
      <c r="C8" s="4017"/>
      <c r="D8" s="4017"/>
      <c r="E8" s="4017"/>
      <c r="F8" s="4017"/>
      <c r="G8" s="4017"/>
      <c r="H8" s="4017"/>
      <c r="I8" s="4017"/>
      <c r="J8" s="4017"/>
      <c r="K8" s="4017"/>
      <c r="L8" s="4017"/>
      <c r="M8" s="4017"/>
      <c r="N8" s="4017"/>
      <c r="O8" s="4017"/>
      <c r="P8" s="4017"/>
      <c r="Q8" s="4017"/>
      <c r="R8" s="4017"/>
      <c r="S8" s="4017"/>
      <c r="T8" s="4017"/>
      <c r="U8" s="4017"/>
      <c r="V8" s="4017" t="s">
        <v>3409</v>
      </c>
      <c r="W8" s="4017"/>
      <c r="X8" s="4017"/>
      <c r="Y8" s="4017"/>
      <c r="Z8" s="4017"/>
      <c r="AA8" s="4017"/>
      <c r="AB8" s="4017"/>
      <c r="AC8" s="4017"/>
      <c r="AD8" s="4017"/>
      <c r="AE8" s="4017"/>
      <c r="AF8" s="4017"/>
      <c r="AG8" s="4020"/>
      <c r="AH8" s="328"/>
      <c r="AI8" s="1567"/>
      <c r="AJ8" s="4022" t="s">
        <v>3527</v>
      </c>
      <c r="AK8" s="4023"/>
      <c r="AL8" s="4023"/>
      <c r="AM8" s="4023"/>
      <c r="AN8" s="4023"/>
      <c r="AO8" s="4023"/>
      <c r="AP8" s="4023"/>
      <c r="AQ8" s="4023"/>
      <c r="AR8" s="4023"/>
      <c r="AS8" s="4023"/>
      <c r="AT8" s="4023"/>
      <c r="AU8" s="4023"/>
      <c r="AV8" s="4023"/>
      <c r="AW8" s="4023"/>
      <c r="AX8" s="4023"/>
      <c r="AY8" s="4023"/>
      <c r="AZ8" s="4023"/>
      <c r="BA8" s="4023"/>
      <c r="BB8" s="4023"/>
      <c r="BC8" s="4023"/>
      <c r="BD8" s="4023"/>
      <c r="BE8" s="4023"/>
      <c r="BF8" s="4023"/>
      <c r="BG8" s="4023"/>
      <c r="BH8" s="4023"/>
      <c r="BI8" s="4023"/>
      <c r="BJ8" s="4023"/>
      <c r="BK8" s="4023"/>
      <c r="BL8" s="4023"/>
      <c r="BM8" s="4023"/>
      <c r="BN8" s="4023"/>
      <c r="BO8" s="4023"/>
      <c r="BP8" s="4023"/>
      <c r="BQ8" s="4023"/>
      <c r="BR8" s="4023"/>
      <c r="BS8" s="4023"/>
      <c r="BT8" s="4026" t="s">
        <v>3420</v>
      </c>
      <c r="BU8" s="4027"/>
      <c r="BV8" s="4027"/>
      <c r="BW8" s="4027"/>
      <c r="BX8" s="4027"/>
      <c r="BY8" s="4027"/>
      <c r="BZ8" s="4028"/>
      <c r="CA8" s="1567"/>
    </row>
    <row r="9" spans="1:79" ht="11.25" customHeight="1">
      <c r="A9" s="328"/>
      <c r="B9" s="4103"/>
      <c r="C9" s="4104"/>
      <c r="D9" s="4104"/>
      <c r="E9" s="4104"/>
      <c r="F9" s="4104"/>
      <c r="G9" s="4104"/>
      <c r="H9" s="4104"/>
      <c r="I9" s="4104"/>
      <c r="J9" s="4104"/>
      <c r="K9" s="4104"/>
      <c r="L9" s="4104"/>
      <c r="M9" s="4104"/>
      <c r="N9" s="4104"/>
      <c r="O9" s="4104"/>
      <c r="P9" s="4104"/>
      <c r="Q9" s="4104"/>
      <c r="R9" s="4104"/>
      <c r="S9" s="4104"/>
      <c r="T9" s="4104"/>
      <c r="U9" s="4104"/>
      <c r="V9" s="4104"/>
      <c r="W9" s="4104"/>
      <c r="X9" s="4104"/>
      <c r="Y9" s="4104"/>
      <c r="Z9" s="4104"/>
      <c r="AA9" s="4104"/>
      <c r="AB9" s="4104"/>
      <c r="AC9" s="4104"/>
      <c r="AD9" s="4104"/>
      <c r="AE9" s="4104"/>
      <c r="AF9" s="4104"/>
      <c r="AG9" s="4105"/>
      <c r="AH9" s="328"/>
      <c r="AI9" s="1567"/>
      <c r="AJ9" s="4024"/>
      <c r="AK9" s="4025"/>
      <c r="AL9" s="4025"/>
      <c r="AM9" s="4025"/>
      <c r="AN9" s="4025"/>
      <c r="AO9" s="4025"/>
      <c r="AP9" s="4025"/>
      <c r="AQ9" s="4025"/>
      <c r="AR9" s="4025"/>
      <c r="AS9" s="4025"/>
      <c r="AT9" s="4025"/>
      <c r="AU9" s="4025"/>
      <c r="AV9" s="4025"/>
      <c r="AW9" s="4025"/>
      <c r="AX9" s="4025"/>
      <c r="AY9" s="4025"/>
      <c r="AZ9" s="4025"/>
      <c r="BA9" s="4025"/>
      <c r="BB9" s="4025"/>
      <c r="BC9" s="4025"/>
      <c r="BD9" s="4025"/>
      <c r="BE9" s="4025"/>
      <c r="BF9" s="4025"/>
      <c r="BG9" s="4025"/>
      <c r="BH9" s="4025"/>
      <c r="BI9" s="4025"/>
      <c r="BJ9" s="4025"/>
      <c r="BK9" s="4025"/>
      <c r="BL9" s="4025"/>
      <c r="BM9" s="4025"/>
      <c r="BN9" s="4025"/>
      <c r="BO9" s="4025"/>
      <c r="BP9" s="4025"/>
      <c r="BQ9" s="4025"/>
      <c r="BR9" s="4025"/>
      <c r="BS9" s="4025"/>
      <c r="BT9" s="4096"/>
      <c r="BU9" s="4096"/>
      <c r="BV9" s="4096"/>
      <c r="BW9" s="4096"/>
      <c r="BX9" s="4096"/>
      <c r="BY9" s="4096"/>
      <c r="BZ9" s="4097"/>
      <c r="CA9" s="1567"/>
    </row>
    <row r="10" spans="1:79" ht="5.25" customHeight="1">
      <c r="A10" s="328"/>
      <c r="B10" s="1866"/>
      <c r="C10" s="2560"/>
      <c r="D10" s="2561"/>
      <c r="E10" s="2562"/>
      <c r="F10" s="2562"/>
      <c r="G10" s="2560"/>
      <c r="H10" s="2563"/>
      <c r="I10" s="2563"/>
      <c r="J10" s="2563"/>
      <c r="K10" s="2563"/>
      <c r="L10" s="2563"/>
      <c r="M10" s="2563"/>
      <c r="N10" s="2563"/>
      <c r="O10" s="2563"/>
      <c r="P10" s="2563"/>
      <c r="Q10" s="2563"/>
      <c r="R10" s="2563"/>
      <c r="S10" s="4072"/>
      <c r="T10" s="4072"/>
      <c r="U10" s="2564"/>
      <c r="V10" s="2565"/>
      <c r="W10" s="2563"/>
      <c r="X10" s="2563"/>
      <c r="Y10" s="2563"/>
      <c r="Z10" s="2563"/>
      <c r="AA10" s="2563"/>
      <c r="AB10" s="2563"/>
      <c r="AC10" s="2563"/>
      <c r="AD10" s="2563"/>
      <c r="AE10" s="2563"/>
      <c r="AF10" s="2563"/>
      <c r="AG10" s="2566"/>
      <c r="AH10" s="328"/>
      <c r="AI10" s="1567"/>
      <c r="AJ10" s="2513"/>
      <c r="AK10" s="2514"/>
      <c r="AL10" s="2514"/>
      <c r="AM10" s="2514"/>
      <c r="AN10" s="2514"/>
      <c r="AO10" s="2514"/>
      <c r="AP10" s="2514"/>
      <c r="AQ10" s="2514"/>
      <c r="AR10" s="2514"/>
      <c r="AS10" s="2514"/>
      <c r="AT10" s="2514"/>
      <c r="AU10" s="2514"/>
      <c r="AV10" s="2514"/>
      <c r="AW10" s="2514"/>
      <c r="AX10" s="2514"/>
      <c r="AY10" s="2514"/>
      <c r="AZ10" s="2514"/>
      <c r="BA10" s="2514"/>
      <c r="BB10" s="2514"/>
      <c r="BC10" s="2514"/>
      <c r="BD10" s="2514"/>
      <c r="BE10" s="2514"/>
      <c r="BF10" s="2514"/>
      <c r="BG10" s="2514"/>
      <c r="BH10" s="2514"/>
      <c r="BI10" s="2514"/>
      <c r="BJ10" s="2514"/>
      <c r="BK10" s="2514"/>
      <c r="BL10" s="2514"/>
      <c r="BM10" s="2514"/>
      <c r="BN10" s="2514"/>
      <c r="BO10" s="2514"/>
      <c r="BP10" s="2514"/>
      <c r="BQ10" s="2514"/>
      <c r="BR10" s="2514"/>
      <c r="BS10" s="2514"/>
      <c r="BT10" s="2526"/>
      <c r="BU10" s="2527"/>
      <c r="BV10" s="2527"/>
      <c r="BW10" s="2527"/>
      <c r="BX10" s="2527"/>
      <c r="BY10" s="2527"/>
      <c r="BZ10" s="2528"/>
      <c r="CA10" s="1567"/>
    </row>
    <row r="11" spans="1:79" ht="11.25" customHeight="1">
      <c r="A11" s="328"/>
      <c r="B11" s="2567" t="s">
        <v>550</v>
      </c>
      <c r="C11" s="2511"/>
      <c r="D11" s="2529" t="s">
        <v>3471</v>
      </c>
      <c r="E11" s="2540"/>
      <c r="F11" s="2540"/>
      <c r="G11" s="2511"/>
      <c r="H11" s="2506"/>
      <c r="I11" s="2506"/>
      <c r="J11" s="2506"/>
      <c r="K11" s="2506"/>
      <c r="L11" s="2506"/>
      <c r="M11" s="2506"/>
      <c r="N11" s="2506"/>
      <c r="O11" s="2506"/>
      <c r="P11" s="2506"/>
      <c r="Q11" s="2506"/>
      <c r="R11" s="2506"/>
      <c r="S11" s="4073" t="s">
        <v>3800</v>
      </c>
      <c r="T11" s="4042"/>
      <c r="U11" s="1548"/>
      <c r="V11" s="2517"/>
      <c r="W11" s="2529" t="s">
        <v>46</v>
      </c>
      <c r="X11" s="2529"/>
      <c r="Y11" s="2506"/>
      <c r="Z11" s="2506"/>
      <c r="AA11" s="2506"/>
      <c r="AB11" s="2506"/>
      <c r="AC11" s="2506"/>
      <c r="AD11" s="2506"/>
      <c r="AE11" s="2506"/>
      <c r="AF11" s="2506"/>
      <c r="AG11" s="2512"/>
      <c r="AH11" s="328"/>
      <c r="AI11" s="1567"/>
      <c r="AJ11" s="2513"/>
      <c r="AK11" s="2529" t="s">
        <v>3477</v>
      </c>
      <c r="AL11" s="2529"/>
      <c r="AM11" s="2514"/>
      <c r="AN11" s="2514"/>
      <c r="AO11" s="2514"/>
      <c r="AP11" s="2514"/>
      <c r="AQ11" s="2514"/>
      <c r="AR11" s="2514"/>
      <c r="AS11" s="2514"/>
      <c r="AT11" s="2514"/>
      <c r="AU11" s="2514"/>
      <c r="AV11" s="2514"/>
      <c r="AW11" s="2514"/>
      <c r="AX11" s="2514"/>
      <c r="AY11" s="2514"/>
      <c r="AZ11" s="2530"/>
      <c r="BA11" s="2530"/>
      <c r="BB11" s="2530"/>
      <c r="BC11" s="2530"/>
      <c r="BD11" s="2530"/>
      <c r="BE11" s="2531"/>
      <c r="BF11" s="2514"/>
      <c r="BG11" s="2514"/>
      <c r="BH11" s="2514"/>
      <c r="BI11" s="2514"/>
      <c r="BJ11" s="2514"/>
      <c r="BK11" s="2514"/>
      <c r="BL11" s="2514"/>
      <c r="BM11" s="2514"/>
      <c r="BN11" s="2514"/>
      <c r="BO11" s="2530"/>
      <c r="BP11" s="2530"/>
      <c r="BQ11" s="2530"/>
      <c r="BR11" s="2530"/>
      <c r="BS11" s="2530"/>
      <c r="BT11" s="2518"/>
      <c r="BU11" s="2532" t="s">
        <v>3423</v>
      </c>
      <c r="BV11" s="2515"/>
      <c r="BW11" s="2515"/>
      <c r="BX11" s="2515"/>
      <c r="BY11" s="2515"/>
      <c r="BZ11" s="2516"/>
      <c r="CA11" s="1567"/>
    </row>
    <row r="12" spans="1:79" ht="2.25" customHeight="1">
      <c r="A12" s="328"/>
      <c r="B12" s="2567"/>
      <c r="C12" s="2511"/>
      <c r="D12" s="2529"/>
      <c r="E12" s="2540"/>
      <c r="F12" s="2540"/>
      <c r="G12" s="2511"/>
      <c r="H12" s="2506"/>
      <c r="I12" s="2506"/>
      <c r="J12" s="2506"/>
      <c r="K12" s="2506"/>
      <c r="L12" s="2506"/>
      <c r="M12" s="2506"/>
      <c r="N12" s="2506"/>
      <c r="O12" s="2506"/>
      <c r="P12" s="2506"/>
      <c r="Q12" s="2506"/>
      <c r="R12" s="2506"/>
      <c r="S12" s="2568"/>
      <c r="T12" s="2568"/>
      <c r="U12" s="1548"/>
      <c r="V12" s="2517"/>
      <c r="W12" s="2529"/>
      <c r="X12" s="2529"/>
      <c r="Y12" s="2506"/>
      <c r="Z12" s="2506"/>
      <c r="AA12" s="2506"/>
      <c r="AB12" s="2506"/>
      <c r="AC12" s="2506"/>
      <c r="AD12" s="2506"/>
      <c r="AE12" s="2506"/>
      <c r="AF12" s="2506"/>
      <c r="AG12" s="2512"/>
      <c r="AH12" s="328"/>
      <c r="AI12" s="1567"/>
      <c r="AJ12" s="2513"/>
      <c r="AK12" s="2529"/>
      <c r="AL12" s="2529"/>
      <c r="AM12" s="2514"/>
      <c r="AN12" s="2514"/>
      <c r="AO12" s="2514"/>
      <c r="AP12" s="2514"/>
      <c r="AQ12" s="2514"/>
      <c r="AR12" s="2514"/>
      <c r="AS12" s="2514"/>
      <c r="AT12" s="2514"/>
      <c r="AU12" s="2514"/>
      <c r="AV12" s="2514"/>
      <c r="AW12" s="2514"/>
      <c r="AX12" s="2514"/>
      <c r="AY12" s="2514"/>
      <c r="AZ12" s="2530"/>
      <c r="BA12" s="2530"/>
      <c r="BB12" s="2530"/>
      <c r="BC12" s="2530"/>
      <c r="BD12" s="2530"/>
      <c r="BE12" s="2531"/>
      <c r="BF12" s="2514"/>
      <c r="BG12" s="2514"/>
      <c r="BH12" s="2514"/>
      <c r="BI12" s="2514"/>
      <c r="BJ12" s="2514"/>
      <c r="BK12" s="2514"/>
      <c r="BL12" s="2514"/>
      <c r="BM12" s="2514"/>
      <c r="BN12" s="2514"/>
      <c r="BO12" s="2530"/>
      <c r="BP12" s="2530"/>
      <c r="BQ12" s="2530"/>
      <c r="BR12" s="2530"/>
      <c r="BS12" s="2530"/>
      <c r="BT12" s="2518"/>
      <c r="BU12" s="2515"/>
      <c r="BV12" s="2515"/>
      <c r="BW12" s="2515"/>
      <c r="BX12" s="2515"/>
      <c r="BY12" s="2515"/>
      <c r="BZ12" s="2516"/>
      <c r="CA12" s="1567"/>
    </row>
    <row r="13" spans="1:79" ht="11.25" customHeight="1">
      <c r="A13" s="328"/>
      <c r="B13" s="758"/>
      <c r="C13" s="2511"/>
      <c r="D13" s="2540" t="s">
        <v>3410</v>
      </c>
      <c r="E13" s="2540"/>
      <c r="F13" s="2540"/>
      <c r="G13" s="2511"/>
      <c r="H13" s="2506"/>
      <c r="I13" s="2506"/>
      <c r="J13" s="2506"/>
      <c r="K13" s="2506"/>
      <c r="L13" s="2506"/>
      <c r="M13" s="2506"/>
      <c r="N13" s="2506"/>
      <c r="O13" s="2506"/>
      <c r="P13" s="2506"/>
      <c r="Q13" s="2506"/>
      <c r="R13" s="2506"/>
      <c r="S13" s="2506"/>
      <c r="T13" s="2506"/>
      <c r="U13" s="1546"/>
      <c r="V13" s="2517"/>
      <c r="W13" s="2540" t="s">
        <v>47</v>
      </c>
      <c r="X13" s="2540"/>
      <c r="Y13" s="2506"/>
      <c r="Z13" s="2506"/>
      <c r="AA13" s="2506"/>
      <c r="AB13" s="2506"/>
      <c r="AC13" s="2506"/>
      <c r="AD13" s="2506"/>
      <c r="AE13" s="2506"/>
      <c r="AF13" s="2506"/>
      <c r="AG13" s="2512"/>
      <c r="AH13" s="328"/>
      <c r="AI13" s="1567"/>
      <c r="AJ13" s="2513"/>
      <c r="AK13" s="2533" t="s">
        <v>3475</v>
      </c>
      <c r="AL13" s="2533"/>
      <c r="AM13" s="2534" t="s">
        <v>3476</v>
      </c>
      <c r="AN13" s="2534"/>
      <c r="AO13" s="2534"/>
      <c r="AP13" s="2534"/>
      <c r="AQ13" s="2534"/>
      <c r="AR13" s="2534"/>
      <c r="AS13" s="2514"/>
      <c r="AT13" s="2514"/>
      <c r="AU13" s="2514"/>
      <c r="AV13" s="2514"/>
      <c r="AW13" s="2514"/>
      <c r="AX13" s="2514"/>
      <c r="AY13" s="2514"/>
      <c r="AZ13" s="2514"/>
      <c r="BA13" s="2514"/>
      <c r="BB13" s="2514"/>
      <c r="BC13" s="2533" t="s">
        <v>3478</v>
      </c>
      <c r="BD13" s="2533"/>
      <c r="BE13" s="2534" t="s">
        <v>3479</v>
      </c>
      <c r="BF13" s="2514"/>
      <c r="BG13" s="2514"/>
      <c r="BH13" s="2514"/>
      <c r="BI13" s="2514"/>
      <c r="BJ13" s="2514"/>
      <c r="BK13" s="2514"/>
      <c r="BL13" s="2514"/>
      <c r="BM13" s="2514"/>
      <c r="BN13" s="2514"/>
      <c r="BO13" s="2514"/>
      <c r="BP13" s="2514"/>
      <c r="BQ13" s="2514"/>
      <c r="BR13" s="2514"/>
      <c r="BS13" s="2514"/>
      <c r="BT13" s="2518"/>
      <c r="BU13" s="2535" t="s">
        <v>3424</v>
      </c>
      <c r="BV13" s="2515"/>
      <c r="BW13" s="2515"/>
      <c r="BX13" s="2515"/>
      <c r="BY13" s="2515"/>
      <c r="BZ13" s="2516"/>
      <c r="CA13" s="1567"/>
    </row>
    <row r="14" spans="1:79" ht="2.25" customHeight="1">
      <c r="A14" s="328"/>
      <c r="B14" s="758"/>
      <c r="C14" s="2511"/>
      <c r="D14" s="2540"/>
      <c r="E14" s="2540"/>
      <c r="F14" s="2540"/>
      <c r="G14" s="2511"/>
      <c r="H14" s="2506"/>
      <c r="I14" s="2506"/>
      <c r="J14" s="2506"/>
      <c r="K14" s="2506"/>
      <c r="L14" s="2506"/>
      <c r="M14" s="2506"/>
      <c r="N14" s="2506"/>
      <c r="O14" s="2506"/>
      <c r="P14" s="2506"/>
      <c r="Q14" s="2506"/>
      <c r="R14" s="2506"/>
      <c r="S14" s="2506"/>
      <c r="T14" s="2506"/>
      <c r="U14" s="1546"/>
      <c r="V14" s="2517"/>
      <c r="W14" s="2540"/>
      <c r="X14" s="2540"/>
      <c r="Y14" s="2506"/>
      <c r="Z14" s="2506"/>
      <c r="AA14" s="2506"/>
      <c r="AB14" s="2506"/>
      <c r="AC14" s="2506"/>
      <c r="AD14" s="2506"/>
      <c r="AE14" s="2506"/>
      <c r="AF14" s="2506"/>
      <c r="AG14" s="2512"/>
      <c r="AH14" s="328"/>
      <c r="AI14" s="1567"/>
      <c r="AJ14" s="2513"/>
      <c r="AK14" s="2533"/>
      <c r="AL14" s="2533"/>
      <c r="AM14" s="2534"/>
      <c r="AN14" s="2534"/>
      <c r="AO14" s="2534"/>
      <c r="AP14" s="2534"/>
      <c r="AQ14" s="2534"/>
      <c r="AR14" s="2534"/>
      <c r="AS14" s="2514"/>
      <c r="AT14" s="2514"/>
      <c r="AU14" s="2514"/>
      <c r="AV14" s="2514"/>
      <c r="AW14" s="2514"/>
      <c r="AX14" s="2514"/>
      <c r="AY14" s="2514"/>
      <c r="AZ14" s="2514"/>
      <c r="BA14" s="2514"/>
      <c r="BB14" s="2514"/>
      <c r="BC14" s="2536"/>
      <c r="BD14" s="2536"/>
      <c r="BE14" s="2531"/>
      <c r="BF14" s="2514"/>
      <c r="BG14" s="2514"/>
      <c r="BH14" s="2514"/>
      <c r="BI14" s="2514"/>
      <c r="BJ14" s="2514"/>
      <c r="BK14" s="2514"/>
      <c r="BL14" s="2514"/>
      <c r="BM14" s="2514"/>
      <c r="BN14" s="2514"/>
      <c r="BO14" s="2514"/>
      <c r="BP14" s="2514"/>
      <c r="BQ14" s="2514"/>
      <c r="BR14" s="2514"/>
      <c r="BS14" s="2514"/>
      <c r="BT14" s="2518"/>
      <c r="BU14" s="2535"/>
      <c r="BV14" s="2515"/>
      <c r="BW14" s="2515"/>
      <c r="BX14" s="2515"/>
      <c r="BY14" s="2515"/>
      <c r="BZ14" s="2516"/>
      <c r="CA14" s="1567"/>
    </row>
    <row r="15" spans="1:79" ht="12.75" customHeight="1">
      <c r="A15" s="328"/>
      <c r="B15" s="757"/>
      <c r="C15" s="2506"/>
      <c r="D15" s="2506"/>
      <c r="E15" s="2507"/>
      <c r="F15" s="2507"/>
      <c r="G15" s="2506"/>
      <c r="H15" s="2506"/>
      <c r="I15" s="2506"/>
      <c r="J15" s="2506"/>
      <c r="K15" s="2506"/>
      <c r="L15" s="2506"/>
      <c r="M15" s="2506"/>
      <c r="N15" s="2506"/>
      <c r="O15" s="2506"/>
      <c r="P15" s="2506"/>
      <c r="Q15" s="2506"/>
      <c r="R15" s="2506"/>
      <c r="S15" s="2506"/>
      <c r="T15" s="2506"/>
      <c r="U15" s="1546"/>
      <c r="V15" s="2517"/>
      <c r="W15" s="2506"/>
      <c r="X15" s="2506"/>
      <c r="Y15" s="2506"/>
      <c r="Z15" s="2506"/>
      <c r="AA15" s="2506"/>
      <c r="AB15" s="2506"/>
      <c r="AC15" s="2506"/>
      <c r="AD15" s="2506"/>
      <c r="AE15" s="2506"/>
      <c r="AF15" s="2506"/>
      <c r="AG15" s="2512"/>
      <c r="AH15" s="328"/>
      <c r="AI15" s="1567"/>
      <c r="AJ15" s="2513"/>
      <c r="AK15" s="2534"/>
      <c r="AL15" s="2534"/>
      <c r="AM15" s="4074">
        <v>132301</v>
      </c>
      <c r="AN15" s="4074"/>
      <c r="AO15" s="2509">
        <v>1</v>
      </c>
      <c r="AP15" s="2715"/>
      <c r="AQ15" s="2506"/>
      <c r="AR15" s="2529" t="s">
        <v>1282</v>
      </c>
      <c r="AS15" s="2506"/>
      <c r="AT15" s="2506"/>
      <c r="AU15" s="2514"/>
      <c r="AV15" s="2514"/>
      <c r="AW15" s="2514"/>
      <c r="AX15" s="2514"/>
      <c r="AY15" s="2514"/>
      <c r="AZ15" s="2514"/>
      <c r="BA15" s="2514"/>
      <c r="BB15" s="2514"/>
      <c r="BC15" s="2514"/>
      <c r="BD15" s="2514"/>
      <c r="BE15" s="4074">
        <v>132401</v>
      </c>
      <c r="BF15" s="4074"/>
      <c r="BG15" s="2509">
        <v>1</v>
      </c>
      <c r="BH15" s="2715"/>
      <c r="BI15" s="2506"/>
      <c r="BJ15" s="2529" t="s">
        <v>3481</v>
      </c>
      <c r="BK15" s="2506"/>
      <c r="BL15" s="2506"/>
      <c r="BM15" s="2506"/>
      <c r="BN15" s="2529"/>
      <c r="BO15" s="2506"/>
      <c r="BP15" s="2506"/>
      <c r="BQ15" s="2506"/>
      <c r="BR15" s="2506"/>
      <c r="BS15" s="2514"/>
      <c r="BT15" s="2518"/>
      <c r="BU15" s="2515"/>
      <c r="BV15" s="2515"/>
      <c r="BW15" s="2515"/>
      <c r="BX15" s="4041">
        <v>132701</v>
      </c>
      <c r="BY15" s="4041"/>
      <c r="BZ15" s="2516"/>
      <c r="CA15" s="1567"/>
    </row>
    <row r="16" spans="1:79" ht="2.25" customHeight="1">
      <c r="A16" s="328"/>
      <c r="B16" s="757"/>
      <c r="C16" s="2506"/>
      <c r="D16" s="4075"/>
      <c r="E16" s="4076"/>
      <c r="F16" s="4076"/>
      <c r="G16" s="4076"/>
      <c r="H16" s="4076"/>
      <c r="I16" s="4076"/>
      <c r="J16" s="4076"/>
      <c r="K16" s="4076"/>
      <c r="L16" s="4076"/>
      <c r="M16" s="4076"/>
      <c r="N16" s="4076"/>
      <c r="O16" s="4076"/>
      <c r="P16" s="4076"/>
      <c r="Q16" s="4076"/>
      <c r="R16" s="4076"/>
      <c r="S16" s="4076"/>
      <c r="T16" s="4077"/>
      <c r="U16" s="1546"/>
      <c r="V16" s="2517"/>
      <c r="W16" s="2506"/>
      <c r="X16" s="2506"/>
      <c r="Y16" s="2506"/>
      <c r="Z16" s="2506"/>
      <c r="AA16" s="2506"/>
      <c r="AB16" s="2506"/>
      <c r="AC16" s="2506"/>
      <c r="AD16" s="2506"/>
      <c r="AE16" s="2506"/>
      <c r="AF16" s="2506"/>
      <c r="AG16" s="2512"/>
      <c r="AH16" s="328"/>
      <c r="AI16" s="1567"/>
      <c r="AJ16" s="2513"/>
      <c r="AK16" s="2534"/>
      <c r="AL16" s="2534"/>
      <c r="AM16" s="2508"/>
      <c r="AN16" s="2508"/>
      <c r="AO16" s="2537"/>
      <c r="AP16" s="2510"/>
      <c r="AQ16" s="2506"/>
      <c r="AR16" s="2511"/>
      <c r="AS16" s="2506"/>
      <c r="AT16" s="2506"/>
      <c r="AU16" s="2514"/>
      <c r="AV16" s="2514"/>
      <c r="AW16" s="2514"/>
      <c r="AX16" s="2514"/>
      <c r="AY16" s="2514"/>
      <c r="AZ16" s="2514"/>
      <c r="BA16" s="2514"/>
      <c r="BB16" s="2514"/>
      <c r="BC16" s="2514"/>
      <c r="BD16" s="2514"/>
      <c r="BE16" s="2508"/>
      <c r="BF16" s="2508"/>
      <c r="BG16" s="2537"/>
      <c r="BH16" s="2510"/>
      <c r="BI16" s="2506"/>
      <c r="BJ16" s="2511"/>
      <c r="BK16" s="2506"/>
      <c r="BL16" s="2506"/>
      <c r="BM16" s="2506"/>
      <c r="BN16" s="2511"/>
      <c r="BO16" s="2506"/>
      <c r="BP16" s="2506"/>
      <c r="BQ16" s="2506"/>
      <c r="BR16" s="2506"/>
      <c r="BS16" s="2514"/>
      <c r="BT16" s="2518"/>
      <c r="BU16" s="2515"/>
      <c r="BV16" s="2515"/>
      <c r="BW16" s="2515"/>
      <c r="BX16" s="4041"/>
      <c r="BY16" s="4041"/>
      <c r="BZ16" s="2516"/>
      <c r="CA16" s="1567"/>
    </row>
    <row r="17" spans="1:79" ht="9.75" customHeight="1">
      <c r="A17" s="328"/>
      <c r="B17" s="757"/>
      <c r="C17" s="2506"/>
      <c r="D17" s="4078"/>
      <c r="E17" s="4079"/>
      <c r="F17" s="4079"/>
      <c r="G17" s="4079"/>
      <c r="H17" s="4079"/>
      <c r="I17" s="4079"/>
      <c r="J17" s="4079"/>
      <c r="K17" s="4079"/>
      <c r="L17" s="4079"/>
      <c r="M17" s="4079"/>
      <c r="N17" s="4079"/>
      <c r="O17" s="4079"/>
      <c r="P17" s="4079"/>
      <c r="Q17" s="4079"/>
      <c r="R17" s="4079"/>
      <c r="S17" s="4079"/>
      <c r="T17" s="4080"/>
      <c r="U17" s="1546"/>
      <c r="V17" s="2517"/>
      <c r="W17" s="2529" t="s">
        <v>809</v>
      </c>
      <c r="X17" s="2529"/>
      <c r="Y17" s="2506"/>
      <c r="Z17" s="2506"/>
      <c r="AA17" s="2506"/>
      <c r="AB17" s="2506"/>
      <c r="AC17" s="2506"/>
      <c r="AD17" s="2506"/>
      <c r="AE17" s="2506"/>
      <c r="AF17" s="2506"/>
      <c r="AG17" s="2512"/>
      <c r="AH17" s="328"/>
      <c r="AI17" s="1567"/>
      <c r="AJ17" s="2513"/>
      <c r="AK17" s="2514"/>
      <c r="AL17" s="2514"/>
      <c r="AM17" s="2508"/>
      <c r="AN17" s="2508"/>
      <c r="AO17" s="2509">
        <v>2</v>
      </c>
      <c r="AP17" s="4084"/>
      <c r="AQ17" s="2506"/>
      <c r="AR17" s="2529" t="s">
        <v>3480</v>
      </c>
      <c r="AS17" s="2506"/>
      <c r="AT17" s="2506"/>
      <c r="AU17" s="2514"/>
      <c r="AV17" s="2514"/>
      <c r="AW17" s="2514"/>
      <c r="AX17" s="2514"/>
      <c r="AY17" s="2514"/>
      <c r="AZ17" s="2514"/>
      <c r="BA17" s="2514"/>
      <c r="BB17" s="2514"/>
      <c r="BC17" s="2514"/>
      <c r="BD17" s="2514"/>
      <c r="BE17" s="2508"/>
      <c r="BF17" s="2508"/>
      <c r="BG17" s="2509">
        <v>2</v>
      </c>
      <c r="BH17" s="4084"/>
      <c r="BI17" s="2506"/>
      <c r="BJ17" s="2529" t="s">
        <v>3482</v>
      </c>
      <c r="BK17" s="2506"/>
      <c r="BL17" s="2506"/>
      <c r="BM17" s="2506"/>
      <c r="BN17" s="2511"/>
      <c r="BO17" s="2506"/>
      <c r="BP17" s="2506"/>
      <c r="BQ17" s="2506"/>
      <c r="BR17" s="2506"/>
      <c r="BS17" s="2514"/>
      <c r="BT17" s="2518"/>
      <c r="BU17" s="2515"/>
      <c r="BV17" s="4086"/>
      <c r="BW17" s="4087"/>
      <c r="BX17" s="4087"/>
      <c r="BY17" s="4088"/>
      <c r="BZ17" s="2516"/>
      <c r="CA17" s="1567"/>
    </row>
    <row r="18" spans="1:79" ht="2.25" customHeight="1">
      <c r="A18" s="328"/>
      <c r="B18" s="757"/>
      <c r="C18" s="2506"/>
      <c r="D18" s="4078"/>
      <c r="E18" s="4079"/>
      <c r="F18" s="4079"/>
      <c r="G18" s="4079"/>
      <c r="H18" s="4079"/>
      <c r="I18" s="4079"/>
      <c r="J18" s="4079"/>
      <c r="K18" s="4079"/>
      <c r="L18" s="4079"/>
      <c r="M18" s="4079"/>
      <c r="N18" s="4079"/>
      <c r="O18" s="4079"/>
      <c r="P18" s="4079"/>
      <c r="Q18" s="4079"/>
      <c r="R18" s="4079"/>
      <c r="S18" s="4079"/>
      <c r="T18" s="4080"/>
      <c r="U18" s="1546"/>
      <c r="V18" s="2517"/>
      <c r="W18" s="2529"/>
      <c r="X18" s="2529"/>
      <c r="Y18" s="2506"/>
      <c r="Z18" s="2506"/>
      <c r="AA18" s="2506"/>
      <c r="AB18" s="2506"/>
      <c r="AC18" s="2506"/>
      <c r="AD18" s="2506"/>
      <c r="AE18" s="2506"/>
      <c r="AF18" s="2506"/>
      <c r="AG18" s="2512"/>
      <c r="AH18" s="328"/>
      <c r="AI18" s="1567"/>
      <c r="AJ18" s="2513"/>
      <c r="AK18" s="2514"/>
      <c r="AL18" s="2514"/>
      <c r="AM18" s="2514"/>
      <c r="AN18" s="2514"/>
      <c r="AO18" s="2514"/>
      <c r="AP18" s="4085"/>
      <c r="AQ18" s="2514"/>
      <c r="AR18" s="2514"/>
      <c r="AS18" s="2514"/>
      <c r="AT18" s="2514"/>
      <c r="AU18" s="2514"/>
      <c r="AV18" s="2514"/>
      <c r="AW18" s="2514"/>
      <c r="AX18" s="2514"/>
      <c r="AY18" s="2514"/>
      <c r="AZ18" s="2514"/>
      <c r="BA18" s="2514"/>
      <c r="BB18" s="2514"/>
      <c r="BC18" s="2538"/>
      <c r="BD18" s="2538"/>
      <c r="BE18" s="2538"/>
      <c r="BF18" s="2538"/>
      <c r="BG18" s="2538"/>
      <c r="BH18" s="4085"/>
      <c r="BI18" s="2538"/>
      <c r="BJ18" s="2538"/>
      <c r="BK18" s="2538"/>
      <c r="BL18" s="2538"/>
      <c r="BM18" s="2538"/>
      <c r="BN18" s="2538"/>
      <c r="BO18" s="2538"/>
      <c r="BP18" s="2538"/>
      <c r="BQ18" s="2538"/>
      <c r="BR18" s="2538"/>
      <c r="BS18" s="2538"/>
      <c r="BT18" s="2518"/>
      <c r="BU18" s="2515"/>
      <c r="BV18" s="4089"/>
      <c r="BW18" s="4090"/>
      <c r="BX18" s="4090"/>
      <c r="BY18" s="4091"/>
      <c r="BZ18" s="2516"/>
      <c r="CA18" s="1567"/>
    </row>
    <row r="19" spans="1:79" ht="9.75" customHeight="1">
      <c r="A19" s="328"/>
      <c r="B19" s="757"/>
      <c r="C19" s="2506"/>
      <c r="D19" s="4078"/>
      <c r="E19" s="4079"/>
      <c r="F19" s="4079"/>
      <c r="G19" s="4079"/>
      <c r="H19" s="4079"/>
      <c r="I19" s="4079"/>
      <c r="J19" s="4079"/>
      <c r="K19" s="4079"/>
      <c r="L19" s="4079"/>
      <c r="M19" s="4079"/>
      <c r="N19" s="4079"/>
      <c r="O19" s="4079"/>
      <c r="P19" s="4079"/>
      <c r="Q19" s="4079"/>
      <c r="R19" s="4079"/>
      <c r="S19" s="4079"/>
      <c r="T19" s="4080"/>
      <c r="U19" s="1546"/>
      <c r="V19" s="2517"/>
      <c r="W19" s="2540" t="s">
        <v>3411</v>
      </c>
      <c r="X19" s="2540"/>
      <c r="Y19" s="2506"/>
      <c r="Z19" s="2506"/>
      <c r="AA19" s="2506"/>
      <c r="AB19" s="2506"/>
      <c r="AC19" s="2506"/>
      <c r="AD19" s="2506"/>
      <c r="AE19" s="2506"/>
      <c r="AF19" s="2506"/>
      <c r="AG19" s="2512"/>
      <c r="AH19" s="328"/>
      <c r="AI19" s="1567"/>
      <c r="AJ19" s="2513"/>
      <c r="AK19" s="2514"/>
      <c r="AL19" s="2514"/>
      <c r="AM19" s="2514"/>
      <c r="AN19" s="2514"/>
      <c r="AO19" s="2514"/>
      <c r="AP19" s="2514"/>
      <c r="AQ19" s="2514"/>
      <c r="AR19" s="4043"/>
      <c r="AS19" s="4043"/>
      <c r="AT19" s="4043"/>
      <c r="AU19" s="4043"/>
      <c r="AV19" s="4043"/>
      <c r="AW19" s="4043"/>
      <c r="AX19" s="4043"/>
      <c r="AY19" s="4043"/>
      <c r="AZ19" s="4043"/>
      <c r="BA19" s="4043"/>
      <c r="BB19" s="2530"/>
      <c r="BC19" s="2529"/>
      <c r="BD19" s="2529"/>
      <c r="BE19" s="2514"/>
      <c r="BF19" s="2514"/>
      <c r="BG19" s="2514"/>
      <c r="BH19" s="2514"/>
      <c r="BI19" s="2514"/>
      <c r="BJ19" s="2514"/>
      <c r="BK19" s="2514"/>
      <c r="BL19" s="2514"/>
      <c r="BM19" s="2514"/>
      <c r="BN19" s="2514"/>
      <c r="BO19" s="2514"/>
      <c r="BP19" s="2514"/>
      <c r="BQ19" s="2514"/>
      <c r="BR19" s="2514"/>
      <c r="BS19" s="2514"/>
      <c r="BT19" s="2518"/>
      <c r="BU19" s="2515"/>
      <c r="BV19" s="4092"/>
      <c r="BW19" s="4093"/>
      <c r="BX19" s="4093"/>
      <c r="BY19" s="4094"/>
      <c r="BZ19" s="2516"/>
      <c r="CA19" s="1567"/>
    </row>
    <row r="20" spans="1:79" ht="11.25" customHeight="1">
      <c r="A20" s="328"/>
      <c r="B20" s="757"/>
      <c r="C20" s="2506"/>
      <c r="D20" s="4078"/>
      <c r="E20" s="4079"/>
      <c r="F20" s="4079"/>
      <c r="G20" s="4079"/>
      <c r="H20" s="4079"/>
      <c r="I20" s="4079"/>
      <c r="J20" s="4079"/>
      <c r="K20" s="4079"/>
      <c r="L20" s="4079"/>
      <c r="M20" s="4079"/>
      <c r="N20" s="4079"/>
      <c r="O20" s="4079"/>
      <c r="P20" s="4079"/>
      <c r="Q20" s="4079"/>
      <c r="R20" s="4079"/>
      <c r="S20" s="4079"/>
      <c r="T20" s="4080"/>
      <c r="U20" s="1546"/>
      <c r="V20" s="2517"/>
      <c r="W20" s="2540"/>
      <c r="X20" s="2540"/>
      <c r="Y20" s="2506"/>
      <c r="Z20" s="2506"/>
      <c r="AA20" s="2506"/>
      <c r="AB20" s="2506"/>
      <c r="AC20" s="2506"/>
      <c r="AD20" s="2506"/>
      <c r="AE20" s="2506"/>
      <c r="AF20" s="2506"/>
      <c r="AG20" s="2512"/>
      <c r="AH20" s="328"/>
      <c r="AI20" s="1567"/>
      <c r="AJ20" s="2513"/>
      <c r="AK20" s="2539"/>
      <c r="AL20" s="2539"/>
      <c r="AM20" s="2531"/>
      <c r="AN20" s="2531"/>
      <c r="AO20" s="2531"/>
      <c r="AP20" s="2531"/>
      <c r="AQ20" s="2531"/>
      <c r="AR20" s="4044"/>
      <c r="AS20" s="4044"/>
      <c r="AT20" s="4044"/>
      <c r="AU20" s="4044"/>
      <c r="AV20" s="4044"/>
      <c r="AW20" s="4044"/>
      <c r="AX20" s="4044"/>
      <c r="AY20" s="4044"/>
      <c r="AZ20" s="4044"/>
      <c r="BA20" s="4044"/>
      <c r="BB20" s="2514"/>
      <c r="BC20" s="2540"/>
      <c r="BD20" s="2540"/>
      <c r="BE20" s="2514"/>
      <c r="BF20" s="2514"/>
      <c r="BG20" s="2514"/>
      <c r="BH20" s="2514"/>
      <c r="BI20" s="2514"/>
      <c r="BJ20" s="2514"/>
      <c r="BK20" s="2514"/>
      <c r="BL20" s="2514"/>
      <c r="BM20" s="2514"/>
      <c r="BN20" s="2514"/>
      <c r="BO20" s="2514"/>
      <c r="BP20" s="2514"/>
      <c r="BQ20" s="2514"/>
      <c r="BR20" s="2514"/>
      <c r="BS20" s="2514"/>
      <c r="BT20" s="2518"/>
      <c r="BU20" s="2515"/>
      <c r="BV20" s="2515"/>
      <c r="BW20" s="2515"/>
      <c r="BX20" s="2515"/>
      <c r="BY20" s="2515"/>
      <c r="BZ20" s="2516"/>
      <c r="CA20" s="1567"/>
    </row>
    <row r="21" spans="1:79" ht="11.25" customHeight="1">
      <c r="A21" s="328"/>
      <c r="B21" s="757"/>
      <c r="C21" s="2506"/>
      <c r="D21" s="4078"/>
      <c r="E21" s="4079"/>
      <c r="F21" s="4079"/>
      <c r="G21" s="4079"/>
      <c r="H21" s="4079"/>
      <c r="I21" s="4079"/>
      <c r="J21" s="4079"/>
      <c r="K21" s="4079"/>
      <c r="L21" s="4079"/>
      <c r="M21" s="4079"/>
      <c r="N21" s="4079"/>
      <c r="O21" s="4079"/>
      <c r="P21" s="4079"/>
      <c r="Q21" s="4079"/>
      <c r="R21" s="4079"/>
      <c r="S21" s="4079"/>
      <c r="T21" s="4080"/>
      <c r="U21" s="1546"/>
      <c r="V21" s="2517"/>
      <c r="W21" s="2508">
        <v>132201</v>
      </c>
      <c r="X21" s="2508"/>
      <c r="Y21" s="2509">
        <v>1</v>
      </c>
      <c r="Z21" s="2715"/>
      <c r="AA21" s="2506"/>
      <c r="AB21" s="2511" t="s">
        <v>3466</v>
      </c>
      <c r="AC21" s="2506"/>
      <c r="AD21" s="2506"/>
      <c r="AE21" s="2506"/>
      <c r="AF21" s="2506"/>
      <c r="AG21" s="2512"/>
      <c r="AH21" s="328"/>
      <c r="AI21" s="1567"/>
      <c r="AJ21" s="2513"/>
      <c r="AK21" s="2531"/>
      <c r="AL21" s="2531"/>
      <c r="AM21" s="2531"/>
      <c r="AN21" s="2531"/>
      <c r="AO21" s="2531"/>
      <c r="AP21" s="2531"/>
      <c r="AQ21" s="2531"/>
      <c r="AR21" s="2531"/>
      <c r="AS21" s="2514"/>
      <c r="AT21" s="2514"/>
      <c r="AU21" s="2514"/>
      <c r="AV21" s="2514"/>
      <c r="AW21" s="2514"/>
      <c r="AX21" s="2514"/>
      <c r="AY21" s="2514"/>
      <c r="AZ21" s="2514"/>
      <c r="BA21" s="2514"/>
      <c r="BB21" s="2514"/>
      <c r="BC21" s="2541"/>
      <c r="BD21" s="2541"/>
      <c r="BE21" s="2542"/>
      <c r="BF21" s="2542"/>
      <c r="BG21" s="2542"/>
      <c r="BH21" s="2542"/>
      <c r="BI21" s="2542"/>
      <c r="BJ21" s="2542"/>
      <c r="BK21" s="2542"/>
      <c r="BL21" s="2542"/>
      <c r="BM21" s="2542"/>
      <c r="BN21" s="2542"/>
      <c r="BO21" s="2542"/>
      <c r="BP21" s="2542"/>
      <c r="BQ21" s="2542"/>
      <c r="BR21" s="2542"/>
      <c r="BS21" s="2542"/>
      <c r="BT21" s="2518"/>
      <c r="BU21" s="2515"/>
      <c r="BV21" s="2515"/>
      <c r="BW21" s="2515"/>
      <c r="BX21" s="2515"/>
      <c r="BY21" s="2515"/>
      <c r="BZ21" s="2516"/>
      <c r="CA21" s="1567"/>
    </row>
    <row r="22" spans="1:79" ht="11.25" customHeight="1">
      <c r="A22" s="328"/>
      <c r="B22" s="757"/>
      <c r="C22" s="2506"/>
      <c r="D22" s="4078"/>
      <c r="E22" s="4079"/>
      <c r="F22" s="4079"/>
      <c r="G22" s="4079"/>
      <c r="H22" s="4079"/>
      <c r="I22" s="4079"/>
      <c r="J22" s="4079"/>
      <c r="K22" s="4079"/>
      <c r="L22" s="4079"/>
      <c r="M22" s="4079"/>
      <c r="N22" s="4079"/>
      <c r="O22" s="4079"/>
      <c r="P22" s="4079"/>
      <c r="Q22" s="4079"/>
      <c r="R22" s="4079"/>
      <c r="S22" s="4079"/>
      <c r="T22" s="4080"/>
      <c r="U22" s="1546"/>
      <c r="V22" s="2517"/>
      <c r="W22" s="2508"/>
      <c r="X22" s="2508"/>
      <c r="Y22" s="2509">
        <v>2</v>
      </c>
      <c r="Z22" s="2715"/>
      <c r="AA22" s="2506"/>
      <c r="AB22" s="2511" t="s">
        <v>3467</v>
      </c>
      <c r="AC22" s="2506"/>
      <c r="AD22" s="2506"/>
      <c r="AE22" s="2506"/>
      <c r="AF22" s="2506"/>
      <c r="AG22" s="2512"/>
      <c r="AH22" s="328"/>
      <c r="AI22" s="1567"/>
      <c r="AJ22" s="2513"/>
      <c r="AK22" s="2530" t="s">
        <v>757</v>
      </c>
      <c r="AL22" s="2530"/>
      <c r="AM22" s="2530" t="s">
        <v>3418</v>
      </c>
      <c r="AN22" s="2514"/>
      <c r="AO22" s="2514"/>
      <c r="AP22" s="2514"/>
      <c r="AQ22" s="2514"/>
      <c r="AR22" s="2514"/>
      <c r="AS22" s="2514"/>
      <c r="AT22" s="2514"/>
      <c r="AU22" s="2514"/>
      <c r="AV22" s="2514"/>
      <c r="AW22" s="2514"/>
      <c r="AX22" s="2514"/>
      <c r="AY22" s="2514"/>
      <c r="AZ22" s="2514"/>
      <c r="BA22" s="2514"/>
      <c r="BB22" s="2514"/>
      <c r="BC22" s="2530" t="s">
        <v>758</v>
      </c>
      <c r="BD22" s="2530"/>
      <c r="BE22" s="2530" t="s">
        <v>3483</v>
      </c>
      <c r="BF22" s="2542"/>
      <c r="BG22" s="2542"/>
      <c r="BH22" s="2542"/>
      <c r="BI22" s="2542"/>
      <c r="BJ22" s="2542"/>
      <c r="BK22" s="2542"/>
      <c r="BL22" s="2542"/>
      <c r="BM22" s="2542"/>
      <c r="BN22" s="2542"/>
      <c r="BO22" s="2542"/>
      <c r="BP22" s="2542"/>
      <c r="BQ22" s="2542"/>
      <c r="BR22" s="2542"/>
      <c r="BS22" s="2542"/>
      <c r="BT22" s="2518"/>
      <c r="BU22" s="2532" t="s">
        <v>3421</v>
      </c>
      <c r="BV22" s="2515"/>
      <c r="BW22" s="2515"/>
      <c r="BX22" s="2515"/>
      <c r="BY22" s="2515"/>
      <c r="BZ22" s="2516"/>
      <c r="CA22" s="1567"/>
    </row>
    <row r="23" spans="1:79" ht="2.25" customHeight="1">
      <c r="A23" s="328"/>
      <c r="B23" s="757"/>
      <c r="C23" s="2506"/>
      <c r="D23" s="4081"/>
      <c r="E23" s="4082"/>
      <c r="F23" s="4082"/>
      <c r="G23" s="4082"/>
      <c r="H23" s="4082"/>
      <c r="I23" s="4082"/>
      <c r="J23" s="4082"/>
      <c r="K23" s="4082"/>
      <c r="L23" s="4082"/>
      <c r="M23" s="4082"/>
      <c r="N23" s="4082"/>
      <c r="O23" s="4082"/>
      <c r="P23" s="4082"/>
      <c r="Q23" s="4082"/>
      <c r="R23" s="4082"/>
      <c r="S23" s="4082"/>
      <c r="T23" s="4083"/>
      <c r="U23" s="1546"/>
      <c r="V23" s="2517"/>
      <c r="W23" s="2506"/>
      <c r="X23" s="2506"/>
      <c r="Y23" s="2506"/>
      <c r="Z23" s="2506"/>
      <c r="AA23" s="2506"/>
      <c r="AB23" s="2506"/>
      <c r="AC23" s="2506"/>
      <c r="AD23" s="2506"/>
      <c r="AE23" s="2506"/>
      <c r="AF23" s="2506"/>
      <c r="AG23" s="2512"/>
      <c r="AH23" s="328"/>
      <c r="AI23" s="1567"/>
      <c r="AJ23" s="2513"/>
      <c r="AK23" s="2514"/>
      <c r="AL23" s="2514"/>
      <c r="AM23" s="2514"/>
      <c r="AN23" s="2514"/>
      <c r="AO23" s="2514"/>
      <c r="AP23" s="2514"/>
      <c r="AQ23" s="2514"/>
      <c r="AR23" s="2514"/>
      <c r="AS23" s="2514"/>
      <c r="AT23" s="2514"/>
      <c r="AU23" s="2514"/>
      <c r="AV23" s="2514"/>
      <c r="AW23" s="2514"/>
      <c r="AX23" s="2514"/>
      <c r="AY23" s="2514"/>
      <c r="AZ23" s="2514"/>
      <c r="BA23" s="2514"/>
      <c r="BB23" s="2514"/>
      <c r="BC23" s="2514"/>
      <c r="BD23" s="2514"/>
      <c r="BE23" s="2531"/>
      <c r="BF23" s="2514"/>
      <c r="BG23" s="2514"/>
      <c r="BH23" s="2514"/>
      <c r="BI23" s="2514"/>
      <c r="BJ23" s="2514"/>
      <c r="BK23" s="2514"/>
      <c r="BL23" s="2514"/>
      <c r="BM23" s="2514"/>
      <c r="BN23" s="2514"/>
      <c r="BO23" s="2514"/>
      <c r="BP23" s="2514"/>
      <c r="BQ23" s="2514"/>
      <c r="BR23" s="2514"/>
      <c r="BS23" s="2514"/>
      <c r="BT23" s="2518"/>
      <c r="BU23" s="2515"/>
      <c r="BV23" s="2515"/>
      <c r="BW23" s="2515"/>
      <c r="BX23" s="2515"/>
      <c r="BY23" s="2515"/>
      <c r="BZ23" s="2516"/>
      <c r="CA23" s="1567"/>
    </row>
    <row r="24" spans="1:79" ht="11.25" customHeight="1">
      <c r="A24" s="328"/>
      <c r="B24" s="757"/>
      <c r="C24" s="2506"/>
      <c r="D24" s="2506"/>
      <c r="E24" s="2507"/>
      <c r="F24" s="2507"/>
      <c r="G24" s="2506"/>
      <c r="H24" s="2506"/>
      <c r="I24" s="2506"/>
      <c r="J24" s="2506"/>
      <c r="K24" s="2506"/>
      <c r="L24" s="2506"/>
      <c r="M24" s="2506"/>
      <c r="N24" s="2506"/>
      <c r="O24" s="2506"/>
      <c r="P24" s="2506"/>
      <c r="Q24" s="2506"/>
      <c r="R24" s="2506"/>
      <c r="S24" s="2506"/>
      <c r="T24" s="2506"/>
      <c r="U24" s="1546"/>
      <c r="V24" s="2517"/>
      <c r="W24" s="2506"/>
      <c r="X24" s="2506"/>
      <c r="Y24" s="2506"/>
      <c r="Z24" s="2506"/>
      <c r="AA24" s="2506"/>
      <c r="AB24" s="2506"/>
      <c r="AC24" s="2506"/>
      <c r="AD24" s="2506"/>
      <c r="AE24" s="2506"/>
      <c r="AF24" s="2506"/>
      <c r="AG24" s="2512"/>
      <c r="AH24" s="328"/>
      <c r="AI24" s="1567"/>
      <c r="AJ24" s="2513"/>
      <c r="AK24" s="2514"/>
      <c r="AL24" s="2514"/>
      <c r="AM24" s="2536" t="s">
        <v>3419</v>
      </c>
      <c r="AN24" s="2514"/>
      <c r="AO24" s="2514"/>
      <c r="AP24" s="2514"/>
      <c r="AQ24" s="2514"/>
      <c r="AR24" s="2514"/>
      <c r="AS24" s="2514"/>
      <c r="AT24" s="2514"/>
      <c r="AU24" s="2514"/>
      <c r="AV24" s="2514"/>
      <c r="AW24" s="2514"/>
      <c r="AX24" s="2514"/>
      <c r="AY24" s="2514"/>
      <c r="AZ24" s="2530"/>
      <c r="BA24" s="2530"/>
      <c r="BB24" s="2530"/>
      <c r="BC24" s="2529"/>
      <c r="BD24" s="2529"/>
      <c r="BE24" s="2536" t="s">
        <v>3484</v>
      </c>
      <c r="BF24" s="2514"/>
      <c r="BG24" s="2514"/>
      <c r="BH24" s="2514"/>
      <c r="BI24" s="2514"/>
      <c r="BJ24" s="2514"/>
      <c r="BK24" s="2514"/>
      <c r="BL24" s="2514"/>
      <c r="BM24" s="2514"/>
      <c r="BN24" s="2514"/>
      <c r="BO24" s="2514"/>
      <c r="BP24" s="2514"/>
      <c r="BQ24" s="2514"/>
      <c r="BR24" s="2514"/>
      <c r="BS24" s="2514"/>
      <c r="BT24" s="2518"/>
      <c r="BU24" s="2535" t="s">
        <v>3422</v>
      </c>
      <c r="BV24" s="2515"/>
      <c r="BW24" s="2515"/>
      <c r="BX24" s="2515"/>
      <c r="BY24" s="2515"/>
      <c r="BZ24" s="2516"/>
      <c r="CA24" s="1567"/>
    </row>
    <row r="25" spans="1:79" ht="11.25" customHeight="1">
      <c r="A25" s="328"/>
      <c r="B25" s="757"/>
      <c r="C25" s="2506"/>
      <c r="D25" s="2569" t="s">
        <v>49</v>
      </c>
      <c r="E25" s="2569"/>
      <c r="F25" s="2569"/>
      <c r="G25" s="2570"/>
      <c r="H25" s="4031"/>
      <c r="I25" s="4032"/>
      <c r="J25" s="4032"/>
      <c r="K25" s="4032"/>
      <c r="L25" s="4033"/>
      <c r="M25" s="2571"/>
      <c r="N25" s="2529" t="s">
        <v>3463</v>
      </c>
      <c r="O25" s="2571"/>
      <c r="P25" s="2571"/>
      <c r="Q25" s="2571"/>
      <c r="R25" s="2571"/>
      <c r="S25" s="2571"/>
      <c r="T25" s="2571"/>
      <c r="U25" s="1546"/>
      <c r="V25" s="2517"/>
      <c r="W25" s="2529" t="s">
        <v>3412</v>
      </c>
      <c r="X25" s="2529"/>
      <c r="Y25" s="2506"/>
      <c r="Z25" s="2506"/>
      <c r="AA25" s="2506"/>
      <c r="AB25" s="2506"/>
      <c r="AC25" s="2506"/>
      <c r="AD25" s="2506"/>
      <c r="AE25" s="2506"/>
      <c r="AF25" s="2506"/>
      <c r="AG25" s="2512"/>
      <c r="AH25" s="328"/>
      <c r="AI25" s="1567"/>
      <c r="AJ25" s="2513"/>
      <c r="AK25" s="2543"/>
      <c r="AL25" s="2543"/>
      <c r="AM25" s="2534"/>
      <c r="AN25" s="2534"/>
      <c r="AO25" s="2534"/>
      <c r="AP25" s="2534"/>
      <c r="AQ25" s="2534"/>
      <c r="AR25" s="2534"/>
      <c r="AS25" s="2514"/>
      <c r="AT25" s="2514"/>
      <c r="AU25" s="2514"/>
      <c r="AV25" s="2514"/>
      <c r="AW25" s="2514"/>
      <c r="AX25" s="2530"/>
      <c r="AY25" s="4040">
        <v>132501</v>
      </c>
      <c r="AZ25" s="4040"/>
      <c r="BA25" s="4040"/>
      <c r="BB25" s="2514"/>
      <c r="BC25" s="2529"/>
      <c r="BD25" s="2529"/>
      <c r="BE25" s="2529"/>
      <c r="BF25" s="2544"/>
      <c r="BG25" s="2545"/>
      <c r="BH25" s="2514"/>
      <c r="BI25" s="2514"/>
      <c r="BJ25" s="2514"/>
      <c r="BK25" s="2514"/>
      <c r="BL25" s="2514"/>
      <c r="BM25" s="2514"/>
      <c r="BN25" s="2530"/>
      <c r="BO25" s="2529"/>
      <c r="BP25" s="4040">
        <v>132601</v>
      </c>
      <c r="BQ25" s="4040"/>
      <c r="BR25" s="4040"/>
      <c r="BS25" s="2529"/>
      <c r="BT25" s="2518"/>
      <c r="BU25" s="2515"/>
      <c r="BV25" s="2515"/>
      <c r="BW25" s="2515"/>
      <c r="BX25" s="4041">
        <v>132801</v>
      </c>
      <c r="BY25" s="4041"/>
      <c r="BZ25" s="2516"/>
      <c r="CA25" s="1567"/>
    </row>
    <row r="26" spans="1:79" ht="2.25" customHeight="1">
      <c r="A26" s="328"/>
      <c r="B26" s="757"/>
      <c r="C26" s="2506"/>
      <c r="D26" s="2569"/>
      <c r="E26" s="2569"/>
      <c r="F26" s="2569"/>
      <c r="G26" s="2570"/>
      <c r="H26" s="4034"/>
      <c r="I26" s="4035"/>
      <c r="J26" s="4035"/>
      <c r="K26" s="4035"/>
      <c r="L26" s="4036"/>
      <c r="M26" s="2571"/>
      <c r="N26" s="2571"/>
      <c r="O26" s="2571"/>
      <c r="P26" s="2571"/>
      <c r="Q26" s="2571"/>
      <c r="R26" s="2571"/>
      <c r="S26" s="2571"/>
      <c r="T26" s="2571"/>
      <c r="U26" s="1546"/>
      <c r="V26" s="2517"/>
      <c r="W26" s="2529"/>
      <c r="X26" s="2529"/>
      <c r="Y26" s="2506"/>
      <c r="Z26" s="2506"/>
      <c r="AA26" s="2506"/>
      <c r="AB26" s="2506"/>
      <c r="AC26" s="2506"/>
      <c r="AD26" s="2506"/>
      <c r="AE26" s="2506"/>
      <c r="AF26" s="2506"/>
      <c r="AG26" s="2512"/>
      <c r="AH26" s="328"/>
      <c r="AI26" s="1567"/>
      <c r="AJ26" s="2513"/>
      <c r="AK26" s="2534"/>
      <c r="AL26" s="2534"/>
      <c r="AM26" s="2534"/>
      <c r="AN26" s="2534"/>
      <c r="AO26" s="2534"/>
      <c r="AP26" s="2534"/>
      <c r="AQ26" s="2534"/>
      <c r="AR26" s="2534"/>
      <c r="AS26" s="2514"/>
      <c r="AT26" s="2514"/>
      <c r="AU26" s="2514"/>
      <c r="AV26" s="2514"/>
      <c r="AW26" s="2514"/>
      <c r="AX26" s="2514"/>
      <c r="AY26" s="2514"/>
      <c r="AZ26" s="2514"/>
      <c r="BA26" s="2514"/>
      <c r="BB26" s="2514"/>
      <c r="BC26" s="2540"/>
      <c r="BD26" s="2540"/>
      <c r="BE26" s="2514"/>
      <c r="BF26" s="2514"/>
      <c r="BG26" s="2530"/>
      <c r="BH26" s="2546"/>
      <c r="BI26" s="2546"/>
      <c r="BJ26" s="2546"/>
      <c r="BK26" s="2546"/>
      <c r="BL26" s="2546"/>
      <c r="BM26" s="2546"/>
      <c r="BN26" s="2546"/>
      <c r="BO26" s="2546"/>
      <c r="BP26" s="2546"/>
      <c r="BQ26" s="2546"/>
      <c r="BR26" s="2546"/>
      <c r="BS26" s="2546"/>
      <c r="BT26" s="2518"/>
      <c r="BU26" s="2515"/>
      <c r="BV26" s="2515"/>
      <c r="BW26" s="2515"/>
      <c r="BX26" s="2515"/>
      <c r="BY26" s="2515"/>
      <c r="BZ26" s="2516"/>
      <c r="CA26" s="1567"/>
    </row>
    <row r="27" spans="1:79" ht="9.75" customHeight="1">
      <c r="A27" s="328"/>
      <c r="B27" s="757"/>
      <c r="C27" s="2506"/>
      <c r="D27" s="2572" t="s">
        <v>3472</v>
      </c>
      <c r="E27" s="2569"/>
      <c r="F27" s="2569"/>
      <c r="G27" s="2570"/>
      <c r="H27" s="4037"/>
      <c r="I27" s="4038"/>
      <c r="J27" s="4038"/>
      <c r="K27" s="4038"/>
      <c r="L27" s="4039"/>
      <c r="M27" s="2571"/>
      <c r="N27" s="2540" t="s">
        <v>3464</v>
      </c>
      <c r="O27" s="2571"/>
      <c r="P27" s="2571"/>
      <c r="Q27" s="2571"/>
      <c r="R27" s="2571"/>
      <c r="S27" s="4042" t="s">
        <v>3465</v>
      </c>
      <c r="T27" s="4042"/>
      <c r="U27" s="1546"/>
      <c r="V27" s="2517"/>
      <c r="W27" s="2540" t="s">
        <v>3413</v>
      </c>
      <c r="X27" s="2540"/>
      <c r="Y27" s="2506"/>
      <c r="Z27" s="2506"/>
      <c r="AA27" s="2506"/>
      <c r="AB27" s="2506"/>
      <c r="AC27" s="2506"/>
      <c r="AD27" s="2506"/>
      <c r="AE27" s="2506"/>
      <c r="AF27" s="2506"/>
      <c r="AG27" s="2512"/>
      <c r="AH27" s="328"/>
      <c r="AI27" s="1567"/>
      <c r="AJ27" s="2513"/>
      <c r="AK27" s="2534"/>
      <c r="AL27" s="2534"/>
      <c r="AM27" s="2547"/>
      <c r="AN27" s="4043"/>
      <c r="AO27" s="4043"/>
      <c r="AP27" s="4043"/>
      <c r="AQ27" s="4043"/>
      <c r="AR27" s="4043"/>
      <c r="AS27" s="4043"/>
      <c r="AT27" s="4043"/>
      <c r="AU27" s="4043"/>
      <c r="AV27" s="4043"/>
      <c r="AW27" s="4043"/>
      <c r="AX27" s="4043"/>
      <c r="AY27" s="4043"/>
      <c r="AZ27" s="4043"/>
      <c r="BA27" s="4043"/>
      <c r="BB27" s="2514"/>
      <c r="BC27" s="2548"/>
      <c r="BD27" s="2548"/>
      <c r="BE27" s="4045"/>
      <c r="BF27" s="4046"/>
      <c r="BG27" s="4046"/>
      <c r="BH27" s="4046"/>
      <c r="BI27" s="4046"/>
      <c r="BJ27" s="4046"/>
      <c r="BK27" s="4046"/>
      <c r="BL27" s="4046"/>
      <c r="BM27" s="4046"/>
      <c r="BN27" s="4046"/>
      <c r="BO27" s="4046"/>
      <c r="BP27" s="4046"/>
      <c r="BQ27" s="4046"/>
      <c r="BR27" s="4047"/>
      <c r="BS27" s="2534"/>
      <c r="BT27" s="2518"/>
      <c r="BU27" s="2515"/>
      <c r="BV27" s="4054"/>
      <c r="BW27" s="4055"/>
      <c r="BX27" s="4055"/>
      <c r="BY27" s="4056"/>
      <c r="BZ27" s="2516"/>
      <c r="CA27" s="1567"/>
    </row>
    <row r="28" spans="1:79" ht="3.75" customHeight="1">
      <c r="A28" s="328"/>
      <c r="B28" s="757"/>
      <c r="C28" s="2506"/>
      <c r="D28" s="2529"/>
      <c r="E28" s="2507"/>
      <c r="F28" s="2507"/>
      <c r="G28" s="2506"/>
      <c r="H28" s="2506"/>
      <c r="I28" s="2506"/>
      <c r="J28" s="2506"/>
      <c r="K28" s="2506"/>
      <c r="L28" s="2506"/>
      <c r="M28" s="2506"/>
      <c r="N28" s="2506"/>
      <c r="O28" s="2506"/>
      <c r="P28" s="2506"/>
      <c r="Q28" s="2506"/>
      <c r="R28" s="2506"/>
      <c r="S28" s="2506"/>
      <c r="T28" s="2506"/>
      <c r="U28" s="1546"/>
      <c r="V28" s="2517"/>
      <c r="W28" s="2540"/>
      <c r="X28" s="2540"/>
      <c r="Y28" s="2506"/>
      <c r="Z28" s="2506"/>
      <c r="AA28" s="2506"/>
      <c r="AB28" s="2506"/>
      <c r="AC28" s="2506"/>
      <c r="AD28" s="2506"/>
      <c r="AE28" s="2506"/>
      <c r="AF28" s="2506"/>
      <c r="AG28" s="2512"/>
      <c r="AH28" s="328"/>
      <c r="AI28" s="1567"/>
      <c r="AJ28" s="2513"/>
      <c r="AK28" s="2514"/>
      <c r="AL28" s="2514"/>
      <c r="AM28" s="2547"/>
      <c r="AN28" s="4043"/>
      <c r="AO28" s="4043"/>
      <c r="AP28" s="4043"/>
      <c r="AQ28" s="4043"/>
      <c r="AR28" s="4043"/>
      <c r="AS28" s="4043"/>
      <c r="AT28" s="4043"/>
      <c r="AU28" s="4043"/>
      <c r="AV28" s="4043"/>
      <c r="AW28" s="4043"/>
      <c r="AX28" s="4043"/>
      <c r="AY28" s="4043"/>
      <c r="AZ28" s="4043"/>
      <c r="BA28" s="4043"/>
      <c r="BB28" s="2514"/>
      <c r="BC28" s="2549"/>
      <c r="BD28" s="2549"/>
      <c r="BE28" s="4048"/>
      <c r="BF28" s="4049"/>
      <c r="BG28" s="4049"/>
      <c r="BH28" s="4049"/>
      <c r="BI28" s="4049"/>
      <c r="BJ28" s="4049"/>
      <c r="BK28" s="4049"/>
      <c r="BL28" s="4049"/>
      <c r="BM28" s="4049"/>
      <c r="BN28" s="4049"/>
      <c r="BO28" s="4049"/>
      <c r="BP28" s="4049"/>
      <c r="BQ28" s="4049"/>
      <c r="BR28" s="4050"/>
      <c r="BS28" s="2534"/>
      <c r="BT28" s="2518"/>
      <c r="BU28" s="2515"/>
      <c r="BV28" s="4057"/>
      <c r="BW28" s="4058"/>
      <c r="BX28" s="4058"/>
      <c r="BY28" s="4059"/>
      <c r="BZ28" s="2516"/>
      <c r="CA28" s="1567"/>
    </row>
    <row r="29" spans="1:79" ht="11.25" customHeight="1">
      <c r="A29" s="328"/>
      <c r="B29" s="757"/>
      <c r="C29" s="2506"/>
      <c r="D29" s="2569" t="s">
        <v>3473</v>
      </c>
      <c r="E29" s="2569"/>
      <c r="F29" s="2569"/>
      <c r="G29" s="2506"/>
      <c r="H29" s="4031"/>
      <c r="I29" s="4032"/>
      <c r="J29" s="4032"/>
      <c r="K29" s="4032"/>
      <c r="L29" s="4033"/>
      <c r="M29" s="2571"/>
      <c r="N29" s="4063"/>
      <c r="O29" s="4064"/>
      <c r="P29" s="4064"/>
      <c r="Q29" s="4064"/>
      <c r="R29" s="4064"/>
      <c r="S29" s="4064"/>
      <c r="T29" s="4065"/>
      <c r="U29" s="1546"/>
      <c r="V29" s="2517"/>
      <c r="W29" s="2508"/>
      <c r="X29" s="2508"/>
      <c r="Y29" s="2509">
        <v>3</v>
      </c>
      <c r="Z29" s="2715"/>
      <c r="AA29" s="2506"/>
      <c r="AB29" s="2511" t="s">
        <v>3466</v>
      </c>
      <c r="AC29" s="2506"/>
      <c r="AD29" s="2506"/>
      <c r="AE29" s="2506"/>
      <c r="AF29" s="2506"/>
      <c r="AG29" s="2512"/>
      <c r="AH29" s="328"/>
      <c r="AI29" s="1567"/>
      <c r="AJ29" s="2513"/>
      <c r="AK29" s="2514"/>
      <c r="AL29" s="2514"/>
      <c r="AM29" s="2547"/>
      <c r="AN29" s="4044"/>
      <c r="AO29" s="4044"/>
      <c r="AP29" s="4044"/>
      <c r="AQ29" s="4044"/>
      <c r="AR29" s="4044"/>
      <c r="AS29" s="4044"/>
      <c r="AT29" s="4044"/>
      <c r="AU29" s="4044"/>
      <c r="AV29" s="4044"/>
      <c r="AW29" s="4044"/>
      <c r="AX29" s="4044"/>
      <c r="AY29" s="4044"/>
      <c r="AZ29" s="4044"/>
      <c r="BA29" s="4044"/>
      <c r="BB29" s="2514"/>
      <c r="BC29" s="2514"/>
      <c r="BD29" s="2514"/>
      <c r="BE29" s="4051"/>
      <c r="BF29" s="4052"/>
      <c r="BG29" s="4052"/>
      <c r="BH29" s="4052"/>
      <c r="BI29" s="4052"/>
      <c r="BJ29" s="4052"/>
      <c r="BK29" s="4052"/>
      <c r="BL29" s="4052"/>
      <c r="BM29" s="4052"/>
      <c r="BN29" s="4052"/>
      <c r="BO29" s="4052"/>
      <c r="BP29" s="4052"/>
      <c r="BQ29" s="4052"/>
      <c r="BR29" s="4053"/>
      <c r="BS29" s="2514"/>
      <c r="BT29" s="2518"/>
      <c r="BU29" s="2515"/>
      <c r="BV29" s="4060"/>
      <c r="BW29" s="4061"/>
      <c r="BX29" s="4061"/>
      <c r="BY29" s="4062"/>
      <c r="BZ29" s="2516"/>
      <c r="CA29" s="1567"/>
    </row>
    <row r="30" spans="1:79" ht="3" customHeight="1">
      <c r="A30" s="328"/>
      <c r="B30" s="757"/>
      <c r="C30" s="2506"/>
      <c r="D30" s="2569"/>
      <c r="E30" s="2569"/>
      <c r="F30" s="2569"/>
      <c r="G30" s="2506"/>
      <c r="H30" s="4034"/>
      <c r="I30" s="4035"/>
      <c r="J30" s="4035"/>
      <c r="K30" s="4035"/>
      <c r="L30" s="4036"/>
      <c r="M30" s="2571"/>
      <c r="N30" s="4066"/>
      <c r="O30" s="4067"/>
      <c r="P30" s="4067"/>
      <c r="Q30" s="4067"/>
      <c r="R30" s="4067"/>
      <c r="S30" s="4067"/>
      <c r="T30" s="4068"/>
      <c r="U30" s="1546"/>
      <c r="V30" s="2517"/>
      <c r="W30" s="2508"/>
      <c r="X30" s="2508"/>
      <c r="Y30" s="2509"/>
      <c r="Z30" s="2510"/>
      <c r="AA30" s="2506"/>
      <c r="AB30" s="2511"/>
      <c r="AC30" s="2506"/>
      <c r="AD30" s="2506"/>
      <c r="AE30" s="2506"/>
      <c r="AF30" s="2506"/>
      <c r="AG30" s="2512"/>
      <c r="AH30" s="328"/>
      <c r="AI30" s="1567"/>
      <c r="AJ30" s="2513"/>
      <c r="AK30" s="2514"/>
      <c r="AL30" s="2514"/>
      <c r="AM30" s="2514"/>
      <c r="AN30" s="2514"/>
      <c r="AO30" s="2514"/>
      <c r="AP30" s="2514"/>
      <c r="AQ30" s="2514"/>
      <c r="AR30" s="2514"/>
      <c r="AS30" s="2514"/>
      <c r="AT30" s="2514"/>
      <c r="AU30" s="2514"/>
      <c r="AV30" s="2514"/>
      <c r="AW30" s="2514"/>
      <c r="AX30" s="2514"/>
      <c r="AY30" s="2514"/>
      <c r="AZ30" s="2514"/>
      <c r="BA30" s="2514"/>
      <c r="BB30" s="2514"/>
      <c r="BC30" s="2548"/>
      <c r="BD30" s="2548"/>
      <c r="BE30" s="2514"/>
      <c r="BF30" s="2514"/>
      <c r="BG30" s="2534"/>
      <c r="BH30" s="2534"/>
      <c r="BI30" s="2534"/>
      <c r="BJ30" s="2534"/>
      <c r="BK30" s="2534"/>
      <c r="BL30" s="2534"/>
      <c r="BM30" s="2534"/>
      <c r="BN30" s="2534"/>
      <c r="BO30" s="2534"/>
      <c r="BP30" s="2534"/>
      <c r="BQ30" s="2534"/>
      <c r="BR30" s="2534"/>
      <c r="BS30" s="2534"/>
      <c r="BT30" s="2518"/>
      <c r="BU30" s="2515"/>
      <c r="BV30" s="2515"/>
      <c r="BW30" s="2515"/>
      <c r="BX30" s="2515"/>
      <c r="BY30" s="2515"/>
      <c r="BZ30" s="2516"/>
      <c r="CA30" s="1567"/>
    </row>
    <row r="31" spans="1:79" ht="11.25" customHeight="1">
      <c r="A31" s="328"/>
      <c r="B31" s="757"/>
      <c r="C31" s="2506"/>
      <c r="D31" s="2573" t="s">
        <v>3474</v>
      </c>
      <c r="E31" s="2569"/>
      <c r="F31" s="2569"/>
      <c r="G31" s="2506"/>
      <c r="H31" s="4037"/>
      <c r="I31" s="4038"/>
      <c r="J31" s="4038"/>
      <c r="K31" s="4038"/>
      <c r="L31" s="4039"/>
      <c r="M31" s="2571"/>
      <c r="N31" s="4069"/>
      <c r="O31" s="4070"/>
      <c r="P31" s="4070"/>
      <c r="Q31" s="4070"/>
      <c r="R31" s="4070"/>
      <c r="S31" s="4070"/>
      <c r="T31" s="4071"/>
      <c r="U31" s="1546"/>
      <c r="V31" s="2517"/>
      <c r="W31" s="2508"/>
      <c r="X31" s="2508"/>
      <c r="Y31" s="2509">
        <v>4</v>
      </c>
      <c r="Z31" s="2715"/>
      <c r="AA31" s="2506"/>
      <c r="AB31" s="2511" t="s">
        <v>3467</v>
      </c>
      <c r="AC31" s="2506"/>
      <c r="AD31" s="2506"/>
      <c r="AE31" s="2506"/>
      <c r="AF31" s="2506"/>
      <c r="AG31" s="2512"/>
      <c r="AH31" s="328"/>
      <c r="AI31" s="1567"/>
      <c r="AJ31" s="2513"/>
      <c r="AK31" s="2514"/>
      <c r="AL31" s="2514"/>
      <c r="AM31" s="2514"/>
      <c r="AN31" s="2514"/>
      <c r="AO31" s="2514"/>
      <c r="AP31" s="2514"/>
      <c r="AQ31" s="2514"/>
      <c r="AR31" s="2514"/>
      <c r="AS31" s="2514"/>
      <c r="AT31" s="2514"/>
      <c r="AU31" s="2514"/>
      <c r="AV31" s="2514"/>
      <c r="AW31" s="2514"/>
      <c r="AX31" s="2514"/>
      <c r="AY31" s="2514"/>
      <c r="AZ31" s="2514"/>
      <c r="BA31" s="2514"/>
      <c r="BB31" s="2514"/>
      <c r="BC31" s="2548"/>
      <c r="BD31" s="2548"/>
      <c r="BE31" s="2514"/>
      <c r="BF31" s="2514"/>
      <c r="BG31" s="2534"/>
      <c r="BH31" s="2534"/>
      <c r="BI31" s="2534"/>
      <c r="BJ31" s="2534"/>
      <c r="BK31" s="2534"/>
      <c r="BL31" s="2534"/>
      <c r="BM31" s="2534"/>
      <c r="BN31" s="2534"/>
      <c r="BO31" s="2534"/>
      <c r="BP31" s="2534"/>
      <c r="BQ31" s="2534"/>
      <c r="BR31" s="2534"/>
      <c r="BS31" s="2534"/>
      <c r="BT31" s="2518"/>
      <c r="BU31" s="2515"/>
      <c r="BV31" s="2515"/>
      <c r="BW31" s="2515"/>
      <c r="BX31" s="2515"/>
      <c r="BY31" s="2515"/>
      <c r="BZ31" s="2516"/>
      <c r="CA31" s="1567"/>
    </row>
    <row r="32" spans="1:79" ht="5.25" customHeight="1">
      <c r="A32" s="328"/>
      <c r="B32" s="1867"/>
      <c r="C32" s="2574"/>
      <c r="D32" s="2574"/>
      <c r="E32" s="2575"/>
      <c r="F32" s="2575"/>
      <c r="G32" s="2574"/>
      <c r="H32" s="2574"/>
      <c r="I32" s="2574"/>
      <c r="J32" s="2574"/>
      <c r="K32" s="2574"/>
      <c r="L32" s="2574"/>
      <c r="M32" s="2574"/>
      <c r="N32" s="2574"/>
      <c r="O32" s="2574"/>
      <c r="P32" s="2574"/>
      <c r="Q32" s="2574"/>
      <c r="R32" s="2574"/>
      <c r="S32" s="2574"/>
      <c r="T32" s="2574"/>
      <c r="U32" s="2576"/>
      <c r="V32" s="2577"/>
      <c r="W32" s="2578"/>
      <c r="X32" s="2578"/>
      <c r="Y32" s="2579"/>
      <c r="Z32" s="2580"/>
      <c r="AA32" s="2574"/>
      <c r="AB32" s="2581"/>
      <c r="AC32" s="2574"/>
      <c r="AD32" s="2574"/>
      <c r="AE32" s="2574"/>
      <c r="AF32" s="2574"/>
      <c r="AG32" s="2582"/>
      <c r="AH32" s="328"/>
      <c r="AI32" s="1567"/>
      <c r="AJ32" s="1865"/>
      <c r="AK32" s="2550"/>
      <c r="AL32" s="2550"/>
      <c r="AM32" s="2550"/>
      <c r="AN32" s="2550"/>
      <c r="AO32" s="2550"/>
      <c r="AP32" s="2550"/>
      <c r="AQ32" s="2550"/>
      <c r="AR32" s="2550"/>
      <c r="AS32" s="2550"/>
      <c r="AT32" s="2550"/>
      <c r="AU32" s="2550"/>
      <c r="AV32" s="2550"/>
      <c r="AW32" s="2550"/>
      <c r="AX32" s="2550"/>
      <c r="AY32" s="2550"/>
      <c r="AZ32" s="2550"/>
      <c r="BA32" s="2550"/>
      <c r="BB32" s="2550"/>
      <c r="BC32" s="2550"/>
      <c r="BD32" s="2550"/>
      <c r="BE32" s="2550"/>
      <c r="BF32" s="2550"/>
      <c r="BG32" s="2550"/>
      <c r="BH32" s="2550"/>
      <c r="BI32" s="2550"/>
      <c r="BJ32" s="2550"/>
      <c r="BK32" s="2550"/>
      <c r="BL32" s="2550"/>
      <c r="BM32" s="2550"/>
      <c r="BN32" s="2550"/>
      <c r="BO32" s="2550"/>
      <c r="BP32" s="2550"/>
      <c r="BQ32" s="2550"/>
      <c r="BR32" s="2550"/>
      <c r="BS32" s="2550"/>
      <c r="BT32" s="2551"/>
      <c r="BU32" s="2552"/>
      <c r="BV32" s="2552"/>
      <c r="BW32" s="2552"/>
      <c r="BX32" s="2552"/>
      <c r="BY32" s="2552"/>
      <c r="BZ32" s="2553"/>
      <c r="CA32" s="1567"/>
    </row>
    <row r="33" spans="1:79" ht="5.25" customHeight="1">
      <c r="A33" s="328"/>
      <c r="B33" s="1866"/>
      <c r="C33" s="2560"/>
      <c r="D33" s="2561"/>
      <c r="E33" s="2562"/>
      <c r="F33" s="2562"/>
      <c r="G33" s="2560"/>
      <c r="H33" s="2563"/>
      <c r="I33" s="2563"/>
      <c r="J33" s="2563"/>
      <c r="K33" s="2563"/>
      <c r="L33" s="2563"/>
      <c r="M33" s="2563"/>
      <c r="N33" s="2563"/>
      <c r="O33" s="2563"/>
      <c r="P33" s="2563"/>
      <c r="Q33" s="2563"/>
      <c r="R33" s="2563"/>
      <c r="S33" s="4072"/>
      <c r="T33" s="4072"/>
      <c r="U33" s="2564"/>
      <c r="V33" s="2565"/>
      <c r="W33" s="2563"/>
      <c r="X33" s="2563"/>
      <c r="Y33" s="2563"/>
      <c r="Z33" s="2563"/>
      <c r="AA33" s="2563"/>
      <c r="AB33" s="2563"/>
      <c r="AC33" s="2563"/>
      <c r="AD33" s="2563"/>
      <c r="AE33" s="2563"/>
      <c r="AF33" s="2563"/>
      <c r="AG33" s="2566"/>
      <c r="AH33" s="328"/>
      <c r="AI33" s="1567"/>
      <c r="AJ33" s="2513"/>
      <c r="AK33" s="2514"/>
      <c r="AL33" s="2514"/>
      <c r="AM33" s="2514"/>
      <c r="AN33" s="2514"/>
      <c r="AO33" s="2514"/>
      <c r="AP33" s="2514"/>
      <c r="AQ33" s="2514"/>
      <c r="AR33" s="2514"/>
      <c r="AS33" s="2514"/>
      <c r="AT33" s="2514"/>
      <c r="AU33" s="2514"/>
      <c r="AV33" s="2514"/>
      <c r="AW33" s="2514"/>
      <c r="AX33" s="2514"/>
      <c r="AY33" s="2514"/>
      <c r="AZ33" s="2514"/>
      <c r="BA33" s="2514"/>
      <c r="BB33" s="2514"/>
      <c r="BC33" s="2514"/>
      <c r="BD33" s="2514"/>
      <c r="BE33" s="2514"/>
      <c r="BF33" s="2514"/>
      <c r="BG33" s="2514"/>
      <c r="BH33" s="2514"/>
      <c r="BI33" s="2514"/>
      <c r="BJ33" s="2514"/>
      <c r="BK33" s="2514"/>
      <c r="BL33" s="2514"/>
      <c r="BM33" s="2514"/>
      <c r="BN33" s="2514"/>
      <c r="BO33" s="2514"/>
      <c r="BP33" s="2514"/>
      <c r="BQ33" s="2514"/>
      <c r="BR33" s="2514"/>
      <c r="BS33" s="2514"/>
      <c r="BT33" s="2526"/>
      <c r="BU33" s="2527"/>
      <c r="BV33" s="2527"/>
      <c r="BW33" s="2527"/>
      <c r="BX33" s="2527"/>
      <c r="BY33" s="2527"/>
      <c r="BZ33" s="2528"/>
      <c r="CA33" s="1567"/>
    </row>
    <row r="34" spans="1:79" ht="11.25" customHeight="1">
      <c r="A34" s="328"/>
      <c r="B34" s="2567" t="s">
        <v>551</v>
      </c>
      <c r="C34" s="2511"/>
      <c r="D34" s="2529" t="s">
        <v>3471</v>
      </c>
      <c r="E34" s="2540"/>
      <c r="F34" s="2540"/>
      <c r="G34" s="2511"/>
      <c r="H34" s="2506"/>
      <c r="I34" s="2506"/>
      <c r="J34" s="2506"/>
      <c r="K34" s="2506"/>
      <c r="L34" s="2506"/>
      <c r="M34" s="2506"/>
      <c r="N34" s="2506"/>
      <c r="O34" s="2506"/>
      <c r="P34" s="2506"/>
      <c r="Q34" s="2506"/>
      <c r="R34" s="2506"/>
      <c r="S34" s="4073" t="s">
        <v>3801</v>
      </c>
      <c r="T34" s="4042"/>
      <c r="U34" s="1548"/>
      <c r="V34" s="2517"/>
      <c r="W34" s="2529" t="s">
        <v>46</v>
      </c>
      <c r="X34" s="2529"/>
      <c r="Y34" s="2506"/>
      <c r="Z34" s="2506"/>
      <c r="AA34" s="2506"/>
      <c r="AB34" s="2506"/>
      <c r="AC34" s="2506"/>
      <c r="AD34" s="2506"/>
      <c r="AE34" s="2506"/>
      <c r="AF34" s="2506"/>
      <c r="AG34" s="2512"/>
      <c r="AH34" s="328"/>
      <c r="AI34" s="1567"/>
      <c r="AJ34" s="2513"/>
      <c r="AK34" s="2529" t="s">
        <v>3477</v>
      </c>
      <c r="AL34" s="2529"/>
      <c r="AM34" s="2514"/>
      <c r="AN34" s="2514"/>
      <c r="AO34" s="2514"/>
      <c r="AP34" s="2514"/>
      <c r="AQ34" s="2514"/>
      <c r="AR34" s="2514"/>
      <c r="AS34" s="2514"/>
      <c r="AT34" s="2514"/>
      <c r="AU34" s="2514"/>
      <c r="AV34" s="2514"/>
      <c r="AW34" s="2514"/>
      <c r="AX34" s="2514"/>
      <c r="AY34" s="2514"/>
      <c r="AZ34" s="2530"/>
      <c r="BA34" s="2530"/>
      <c r="BB34" s="2530"/>
      <c r="BC34" s="2530"/>
      <c r="BD34" s="2530"/>
      <c r="BE34" s="2531"/>
      <c r="BF34" s="2514"/>
      <c r="BG34" s="2514"/>
      <c r="BH34" s="2514"/>
      <c r="BI34" s="2514"/>
      <c r="BJ34" s="2514"/>
      <c r="BK34" s="2514"/>
      <c r="BL34" s="2514"/>
      <c r="BM34" s="2514"/>
      <c r="BN34" s="2514"/>
      <c r="BO34" s="2530"/>
      <c r="BP34" s="2530"/>
      <c r="BQ34" s="2530"/>
      <c r="BR34" s="2530"/>
      <c r="BS34" s="2530"/>
      <c r="BT34" s="2518"/>
      <c r="BU34" s="2532" t="s">
        <v>3423</v>
      </c>
      <c r="BV34" s="2515"/>
      <c r="BW34" s="2515"/>
      <c r="BX34" s="2515"/>
      <c r="BY34" s="2515"/>
      <c r="BZ34" s="2516"/>
      <c r="CA34" s="1567"/>
    </row>
    <row r="35" spans="1:79" ht="2.25" customHeight="1">
      <c r="A35" s="328"/>
      <c r="B35" s="2567"/>
      <c r="C35" s="2511"/>
      <c r="D35" s="2529"/>
      <c r="E35" s="2540"/>
      <c r="F35" s="2540"/>
      <c r="G35" s="2511"/>
      <c r="H35" s="2506"/>
      <c r="I35" s="2506"/>
      <c r="J35" s="2506"/>
      <c r="K35" s="2506"/>
      <c r="L35" s="2506"/>
      <c r="M35" s="2506"/>
      <c r="N35" s="2506"/>
      <c r="O35" s="2506"/>
      <c r="P35" s="2506"/>
      <c r="Q35" s="2506"/>
      <c r="R35" s="2506"/>
      <c r="S35" s="2568"/>
      <c r="T35" s="2568"/>
      <c r="U35" s="1548"/>
      <c r="V35" s="2517"/>
      <c r="W35" s="2529"/>
      <c r="X35" s="2529"/>
      <c r="Y35" s="2506"/>
      <c r="Z35" s="2506"/>
      <c r="AA35" s="2506"/>
      <c r="AB35" s="2506"/>
      <c r="AC35" s="2506"/>
      <c r="AD35" s="2506"/>
      <c r="AE35" s="2506"/>
      <c r="AF35" s="2506"/>
      <c r="AG35" s="2512"/>
      <c r="AH35" s="328"/>
      <c r="AI35" s="1567"/>
      <c r="AJ35" s="2513"/>
      <c r="AK35" s="2529"/>
      <c r="AL35" s="2529"/>
      <c r="AM35" s="2514"/>
      <c r="AN35" s="2514"/>
      <c r="AO35" s="2514"/>
      <c r="AP35" s="2514"/>
      <c r="AQ35" s="2514"/>
      <c r="AR35" s="2514"/>
      <c r="AS35" s="2514"/>
      <c r="AT35" s="2514"/>
      <c r="AU35" s="2514"/>
      <c r="AV35" s="2514"/>
      <c r="AW35" s="2514"/>
      <c r="AX35" s="2514"/>
      <c r="AY35" s="2514"/>
      <c r="AZ35" s="2530"/>
      <c r="BA35" s="2530"/>
      <c r="BB35" s="2530"/>
      <c r="BC35" s="2530"/>
      <c r="BD35" s="2530"/>
      <c r="BE35" s="2531"/>
      <c r="BF35" s="2514"/>
      <c r="BG35" s="2514"/>
      <c r="BH35" s="2514"/>
      <c r="BI35" s="2514"/>
      <c r="BJ35" s="2514"/>
      <c r="BK35" s="2514"/>
      <c r="BL35" s="2514"/>
      <c r="BM35" s="2514"/>
      <c r="BN35" s="2514"/>
      <c r="BO35" s="2530"/>
      <c r="BP35" s="2530"/>
      <c r="BQ35" s="2530"/>
      <c r="BR35" s="2530"/>
      <c r="BS35" s="2530"/>
      <c r="BT35" s="2518"/>
      <c r="BU35" s="2515"/>
      <c r="BV35" s="2515"/>
      <c r="BW35" s="2515"/>
      <c r="BX35" s="2515"/>
      <c r="BY35" s="2515"/>
      <c r="BZ35" s="2516"/>
      <c r="CA35" s="1567"/>
    </row>
    <row r="36" spans="1:79" ht="11.25" customHeight="1">
      <c r="A36" s="328"/>
      <c r="B36" s="758"/>
      <c r="C36" s="2511"/>
      <c r="D36" s="2540" t="s">
        <v>3410</v>
      </c>
      <c r="E36" s="2540"/>
      <c r="F36" s="2540"/>
      <c r="G36" s="2511"/>
      <c r="H36" s="2506"/>
      <c r="I36" s="2506"/>
      <c r="J36" s="2506"/>
      <c r="K36" s="2506"/>
      <c r="L36" s="2506"/>
      <c r="M36" s="2506"/>
      <c r="N36" s="2506"/>
      <c r="O36" s="2506"/>
      <c r="P36" s="2506"/>
      <c r="Q36" s="2506"/>
      <c r="R36" s="2506"/>
      <c r="S36" s="2506"/>
      <c r="T36" s="2506"/>
      <c r="U36" s="1546"/>
      <c r="V36" s="2517"/>
      <c r="W36" s="2540" t="s">
        <v>47</v>
      </c>
      <c r="X36" s="2540"/>
      <c r="Y36" s="2506"/>
      <c r="Z36" s="2506"/>
      <c r="AA36" s="2506"/>
      <c r="AB36" s="2506"/>
      <c r="AC36" s="2506"/>
      <c r="AD36" s="2506"/>
      <c r="AE36" s="2506"/>
      <c r="AF36" s="2506"/>
      <c r="AG36" s="2512"/>
      <c r="AH36" s="328"/>
      <c r="AI36" s="1567"/>
      <c r="AJ36" s="2513"/>
      <c r="AK36" s="2533" t="s">
        <v>3475</v>
      </c>
      <c r="AL36" s="2533"/>
      <c r="AM36" s="2534" t="s">
        <v>3476</v>
      </c>
      <c r="AN36" s="2534"/>
      <c r="AO36" s="2534"/>
      <c r="AP36" s="2534"/>
      <c r="AQ36" s="2534"/>
      <c r="AR36" s="2534"/>
      <c r="AS36" s="2514"/>
      <c r="AT36" s="2514"/>
      <c r="AU36" s="2514"/>
      <c r="AV36" s="2514"/>
      <c r="AW36" s="2514"/>
      <c r="AX36" s="2514"/>
      <c r="AY36" s="2514"/>
      <c r="AZ36" s="2514"/>
      <c r="BA36" s="2514"/>
      <c r="BB36" s="2514"/>
      <c r="BC36" s="2533" t="s">
        <v>3478</v>
      </c>
      <c r="BD36" s="2533"/>
      <c r="BE36" s="2534" t="s">
        <v>3479</v>
      </c>
      <c r="BF36" s="2514"/>
      <c r="BG36" s="2514"/>
      <c r="BH36" s="2514"/>
      <c r="BI36" s="2514"/>
      <c r="BJ36" s="2514"/>
      <c r="BK36" s="2514"/>
      <c r="BL36" s="2514"/>
      <c r="BM36" s="2514"/>
      <c r="BN36" s="2514"/>
      <c r="BO36" s="2514"/>
      <c r="BP36" s="2514"/>
      <c r="BQ36" s="2514"/>
      <c r="BR36" s="2514"/>
      <c r="BS36" s="2514"/>
      <c r="BT36" s="2518"/>
      <c r="BU36" s="2535" t="s">
        <v>3424</v>
      </c>
      <c r="BV36" s="2515"/>
      <c r="BW36" s="2515"/>
      <c r="BX36" s="2515"/>
      <c r="BY36" s="2515"/>
      <c r="BZ36" s="2516"/>
      <c r="CA36" s="1567"/>
    </row>
    <row r="37" spans="1:79" ht="2.25" customHeight="1">
      <c r="A37" s="328"/>
      <c r="B37" s="758"/>
      <c r="C37" s="2511"/>
      <c r="D37" s="2540"/>
      <c r="E37" s="2540"/>
      <c r="F37" s="2540"/>
      <c r="G37" s="2511"/>
      <c r="H37" s="2506"/>
      <c r="I37" s="2506"/>
      <c r="J37" s="2506"/>
      <c r="K37" s="2506"/>
      <c r="L37" s="2506"/>
      <c r="M37" s="2506"/>
      <c r="N37" s="2506"/>
      <c r="O37" s="2506"/>
      <c r="P37" s="2506"/>
      <c r="Q37" s="2506"/>
      <c r="R37" s="2506"/>
      <c r="S37" s="2506"/>
      <c r="T37" s="2506"/>
      <c r="U37" s="1546"/>
      <c r="V37" s="2517"/>
      <c r="W37" s="2540"/>
      <c r="X37" s="2540"/>
      <c r="Y37" s="2506"/>
      <c r="Z37" s="2506"/>
      <c r="AA37" s="2506"/>
      <c r="AB37" s="2506"/>
      <c r="AC37" s="2506"/>
      <c r="AD37" s="2506"/>
      <c r="AE37" s="2506"/>
      <c r="AF37" s="2506"/>
      <c r="AG37" s="2512"/>
      <c r="AH37" s="328"/>
      <c r="AI37" s="1567"/>
      <c r="AJ37" s="2513"/>
      <c r="AK37" s="2533"/>
      <c r="AL37" s="2533"/>
      <c r="AM37" s="2534"/>
      <c r="AN37" s="2534"/>
      <c r="AO37" s="2534"/>
      <c r="AP37" s="2534"/>
      <c r="AQ37" s="2534"/>
      <c r="AR37" s="2534"/>
      <c r="AS37" s="2514"/>
      <c r="AT37" s="2514"/>
      <c r="AU37" s="2514"/>
      <c r="AV37" s="2514"/>
      <c r="AW37" s="2514"/>
      <c r="AX37" s="2514"/>
      <c r="AY37" s="2514"/>
      <c r="AZ37" s="2514"/>
      <c r="BA37" s="2514"/>
      <c r="BB37" s="2514"/>
      <c r="BC37" s="2536"/>
      <c r="BD37" s="2536"/>
      <c r="BE37" s="2531"/>
      <c r="BF37" s="2514"/>
      <c r="BG37" s="2514"/>
      <c r="BH37" s="2514"/>
      <c r="BI37" s="2514"/>
      <c r="BJ37" s="2514"/>
      <c r="BK37" s="2514"/>
      <c r="BL37" s="2514"/>
      <c r="BM37" s="2514"/>
      <c r="BN37" s="2514"/>
      <c r="BO37" s="2514"/>
      <c r="BP37" s="2514"/>
      <c r="BQ37" s="2514"/>
      <c r="BR37" s="2514"/>
      <c r="BS37" s="2514"/>
      <c r="BT37" s="2518"/>
      <c r="BU37" s="2535"/>
      <c r="BV37" s="2515"/>
      <c r="BW37" s="2515"/>
      <c r="BX37" s="2515"/>
      <c r="BY37" s="2515"/>
      <c r="BZ37" s="2516"/>
      <c r="CA37" s="1567"/>
    </row>
    <row r="38" spans="1:79" ht="12.75" customHeight="1">
      <c r="A38" s="328"/>
      <c r="B38" s="757"/>
      <c r="C38" s="2506"/>
      <c r="D38" s="2506"/>
      <c r="E38" s="2507"/>
      <c r="F38" s="2507"/>
      <c r="G38" s="2506"/>
      <c r="H38" s="2506"/>
      <c r="I38" s="2506"/>
      <c r="J38" s="2506"/>
      <c r="K38" s="2506"/>
      <c r="L38" s="2506"/>
      <c r="M38" s="2506"/>
      <c r="N38" s="2506"/>
      <c r="O38" s="2506"/>
      <c r="P38" s="2506"/>
      <c r="Q38" s="2506"/>
      <c r="R38" s="2506"/>
      <c r="S38" s="2506"/>
      <c r="T38" s="2506"/>
      <c r="U38" s="1546"/>
      <c r="V38" s="2517"/>
      <c r="W38" s="2506"/>
      <c r="X38" s="2506"/>
      <c r="Y38" s="2506"/>
      <c r="Z38" s="2506"/>
      <c r="AA38" s="2506"/>
      <c r="AB38" s="2506"/>
      <c r="AC38" s="2506"/>
      <c r="AD38" s="2506"/>
      <c r="AE38" s="2506"/>
      <c r="AF38" s="2506"/>
      <c r="AG38" s="2512"/>
      <c r="AH38" s="328"/>
      <c r="AI38" s="1567"/>
      <c r="AJ38" s="2513"/>
      <c r="AK38" s="2534"/>
      <c r="AL38" s="2534"/>
      <c r="AM38" s="4074">
        <v>132302</v>
      </c>
      <c r="AN38" s="4074"/>
      <c r="AO38" s="2509">
        <v>1</v>
      </c>
      <c r="AP38" s="2715"/>
      <c r="AQ38" s="2506"/>
      <c r="AR38" s="2529" t="s">
        <v>1282</v>
      </c>
      <c r="AS38" s="2506"/>
      <c r="AT38" s="2506"/>
      <c r="AU38" s="2514"/>
      <c r="AV38" s="2514"/>
      <c r="AW38" s="2514"/>
      <c r="AX38" s="2514"/>
      <c r="AY38" s="2514"/>
      <c r="AZ38" s="2514"/>
      <c r="BA38" s="2514"/>
      <c r="BB38" s="2514"/>
      <c r="BC38" s="2514"/>
      <c r="BD38" s="2514"/>
      <c r="BE38" s="4074">
        <v>132402</v>
      </c>
      <c r="BF38" s="4074"/>
      <c r="BG38" s="2509">
        <v>1</v>
      </c>
      <c r="BH38" s="2715"/>
      <c r="BI38" s="2506"/>
      <c r="BJ38" s="2529" t="s">
        <v>3481</v>
      </c>
      <c r="BK38" s="2506"/>
      <c r="BL38" s="2506"/>
      <c r="BM38" s="2506"/>
      <c r="BN38" s="2529"/>
      <c r="BO38" s="2506"/>
      <c r="BP38" s="2506"/>
      <c r="BQ38" s="2506"/>
      <c r="BR38" s="2506"/>
      <c r="BS38" s="2514"/>
      <c r="BT38" s="2518"/>
      <c r="BU38" s="2515"/>
      <c r="BV38" s="2515"/>
      <c r="BW38" s="2515"/>
      <c r="BX38" s="4041">
        <v>132702</v>
      </c>
      <c r="BY38" s="4041"/>
      <c r="BZ38" s="2516"/>
      <c r="CA38" s="1567"/>
    </row>
    <row r="39" spans="1:79" ht="2.25" customHeight="1">
      <c r="A39" s="328"/>
      <c r="B39" s="757"/>
      <c r="C39" s="2506"/>
      <c r="D39" s="4075"/>
      <c r="E39" s="4076"/>
      <c r="F39" s="4076"/>
      <c r="G39" s="4076"/>
      <c r="H39" s="4076"/>
      <c r="I39" s="4076"/>
      <c r="J39" s="4076"/>
      <c r="K39" s="4076"/>
      <c r="L39" s="4076"/>
      <c r="M39" s="4076"/>
      <c r="N39" s="4076"/>
      <c r="O39" s="4076"/>
      <c r="P39" s="4076"/>
      <c r="Q39" s="4076"/>
      <c r="R39" s="4076"/>
      <c r="S39" s="4076"/>
      <c r="T39" s="4077"/>
      <c r="U39" s="1546"/>
      <c r="V39" s="2517"/>
      <c r="W39" s="2506"/>
      <c r="X39" s="2506"/>
      <c r="Y39" s="2506"/>
      <c r="Z39" s="2506"/>
      <c r="AA39" s="2506"/>
      <c r="AB39" s="2506"/>
      <c r="AC39" s="2506"/>
      <c r="AD39" s="2506"/>
      <c r="AE39" s="2506"/>
      <c r="AF39" s="2506"/>
      <c r="AG39" s="2512"/>
      <c r="AH39" s="328"/>
      <c r="AI39" s="1567"/>
      <c r="AJ39" s="2513"/>
      <c r="AK39" s="2534"/>
      <c r="AL39" s="2534"/>
      <c r="AM39" s="2508"/>
      <c r="AN39" s="2508"/>
      <c r="AO39" s="2537"/>
      <c r="AP39" s="2510"/>
      <c r="AQ39" s="2506"/>
      <c r="AR39" s="2511"/>
      <c r="AS39" s="2506"/>
      <c r="AT39" s="2506"/>
      <c r="AU39" s="2514"/>
      <c r="AV39" s="2514"/>
      <c r="AW39" s="2514"/>
      <c r="AX39" s="2514"/>
      <c r="AY39" s="2514"/>
      <c r="AZ39" s="2514"/>
      <c r="BA39" s="2514"/>
      <c r="BB39" s="2514"/>
      <c r="BC39" s="2514"/>
      <c r="BD39" s="2514"/>
      <c r="BE39" s="2508"/>
      <c r="BF39" s="2508"/>
      <c r="BG39" s="2537"/>
      <c r="BH39" s="2510"/>
      <c r="BI39" s="2506"/>
      <c r="BJ39" s="2511"/>
      <c r="BK39" s="2506"/>
      <c r="BL39" s="2506"/>
      <c r="BM39" s="2506"/>
      <c r="BN39" s="2511"/>
      <c r="BO39" s="2506"/>
      <c r="BP39" s="2506"/>
      <c r="BQ39" s="2506"/>
      <c r="BR39" s="2506"/>
      <c r="BS39" s="2514"/>
      <c r="BT39" s="2518"/>
      <c r="BU39" s="2515"/>
      <c r="BV39" s="2515"/>
      <c r="BW39" s="2515"/>
      <c r="BX39" s="4041"/>
      <c r="BY39" s="4041"/>
      <c r="BZ39" s="2516"/>
      <c r="CA39" s="1567"/>
    </row>
    <row r="40" spans="1:79" ht="9.75" customHeight="1">
      <c r="A40" s="328"/>
      <c r="B40" s="757"/>
      <c r="C40" s="2506"/>
      <c r="D40" s="4078"/>
      <c r="E40" s="4079"/>
      <c r="F40" s="4079"/>
      <c r="G40" s="4079"/>
      <c r="H40" s="4079"/>
      <c r="I40" s="4079"/>
      <c r="J40" s="4079"/>
      <c r="K40" s="4079"/>
      <c r="L40" s="4079"/>
      <c r="M40" s="4079"/>
      <c r="N40" s="4079"/>
      <c r="O40" s="4079"/>
      <c r="P40" s="4079"/>
      <c r="Q40" s="4079"/>
      <c r="R40" s="4079"/>
      <c r="S40" s="4079"/>
      <c r="T40" s="4080"/>
      <c r="U40" s="1546"/>
      <c r="V40" s="2517"/>
      <c r="W40" s="2529" t="s">
        <v>809</v>
      </c>
      <c r="X40" s="2529"/>
      <c r="Y40" s="2506"/>
      <c r="Z40" s="2506"/>
      <c r="AA40" s="2506"/>
      <c r="AB40" s="2506"/>
      <c r="AC40" s="2506"/>
      <c r="AD40" s="2506"/>
      <c r="AE40" s="2506"/>
      <c r="AF40" s="2506"/>
      <c r="AG40" s="2512"/>
      <c r="AH40" s="328"/>
      <c r="AI40" s="1567"/>
      <c r="AJ40" s="2513"/>
      <c r="AK40" s="2514"/>
      <c r="AL40" s="2514"/>
      <c r="AM40" s="2508"/>
      <c r="AN40" s="2508"/>
      <c r="AO40" s="2509">
        <v>2</v>
      </c>
      <c r="AP40" s="4084"/>
      <c r="AQ40" s="2506"/>
      <c r="AR40" s="2529" t="s">
        <v>3480</v>
      </c>
      <c r="AS40" s="2506"/>
      <c r="AT40" s="2506"/>
      <c r="AU40" s="2514"/>
      <c r="AV40" s="2514"/>
      <c r="AW40" s="2514"/>
      <c r="AX40" s="2514"/>
      <c r="AY40" s="2514"/>
      <c r="AZ40" s="2514"/>
      <c r="BA40" s="2514"/>
      <c r="BB40" s="2514"/>
      <c r="BC40" s="2514"/>
      <c r="BD40" s="2514"/>
      <c r="BE40" s="2508"/>
      <c r="BF40" s="2508"/>
      <c r="BG40" s="2509">
        <v>2</v>
      </c>
      <c r="BH40" s="4084"/>
      <c r="BI40" s="2506"/>
      <c r="BJ40" s="2529" t="s">
        <v>3482</v>
      </c>
      <c r="BK40" s="2506"/>
      <c r="BL40" s="2506"/>
      <c r="BM40" s="2506"/>
      <c r="BN40" s="2511"/>
      <c r="BO40" s="2506"/>
      <c r="BP40" s="2506"/>
      <c r="BQ40" s="2506"/>
      <c r="BR40" s="2506"/>
      <c r="BS40" s="2514"/>
      <c r="BT40" s="2518"/>
      <c r="BU40" s="2515"/>
      <c r="BV40" s="4086"/>
      <c r="BW40" s="4087"/>
      <c r="BX40" s="4087"/>
      <c r="BY40" s="4088"/>
      <c r="BZ40" s="2516"/>
      <c r="CA40" s="1567"/>
    </row>
    <row r="41" spans="1:79" ht="2.25" customHeight="1">
      <c r="A41" s="328"/>
      <c r="B41" s="757"/>
      <c r="C41" s="2506"/>
      <c r="D41" s="4078"/>
      <c r="E41" s="4079"/>
      <c r="F41" s="4079"/>
      <c r="G41" s="4079"/>
      <c r="H41" s="4079"/>
      <c r="I41" s="4079"/>
      <c r="J41" s="4079"/>
      <c r="K41" s="4079"/>
      <c r="L41" s="4079"/>
      <c r="M41" s="4079"/>
      <c r="N41" s="4079"/>
      <c r="O41" s="4079"/>
      <c r="P41" s="4079"/>
      <c r="Q41" s="4079"/>
      <c r="R41" s="4079"/>
      <c r="S41" s="4079"/>
      <c r="T41" s="4080"/>
      <c r="U41" s="1546"/>
      <c r="V41" s="2517"/>
      <c r="W41" s="2529"/>
      <c r="X41" s="2529"/>
      <c r="Y41" s="2506"/>
      <c r="Z41" s="2506"/>
      <c r="AA41" s="2506"/>
      <c r="AB41" s="2506"/>
      <c r="AC41" s="2506"/>
      <c r="AD41" s="2506"/>
      <c r="AE41" s="2506"/>
      <c r="AF41" s="2506"/>
      <c r="AG41" s="2512"/>
      <c r="AH41" s="328"/>
      <c r="AI41" s="1567"/>
      <c r="AJ41" s="2513"/>
      <c r="AK41" s="2514"/>
      <c r="AL41" s="2514"/>
      <c r="AM41" s="2514"/>
      <c r="AN41" s="2514"/>
      <c r="AO41" s="2514"/>
      <c r="AP41" s="4085"/>
      <c r="AQ41" s="2514"/>
      <c r="AR41" s="2514"/>
      <c r="AS41" s="2514"/>
      <c r="AT41" s="2514"/>
      <c r="AU41" s="2514"/>
      <c r="AV41" s="2514"/>
      <c r="AW41" s="2514"/>
      <c r="AX41" s="2514"/>
      <c r="AY41" s="2514"/>
      <c r="AZ41" s="2514"/>
      <c r="BA41" s="2514"/>
      <c r="BB41" s="2514"/>
      <c r="BC41" s="2538"/>
      <c r="BD41" s="2538"/>
      <c r="BE41" s="2538"/>
      <c r="BF41" s="2538"/>
      <c r="BG41" s="2538"/>
      <c r="BH41" s="4085"/>
      <c r="BI41" s="2538"/>
      <c r="BJ41" s="2538"/>
      <c r="BK41" s="2538"/>
      <c r="BL41" s="2538"/>
      <c r="BM41" s="2538"/>
      <c r="BN41" s="2538"/>
      <c r="BO41" s="2538"/>
      <c r="BP41" s="2538"/>
      <c r="BQ41" s="2538"/>
      <c r="BR41" s="2538"/>
      <c r="BS41" s="2538"/>
      <c r="BT41" s="2518"/>
      <c r="BU41" s="2515"/>
      <c r="BV41" s="4089"/>
      <c r="BW41" s="4090"/>
      <c r="BX41" s="4090"/>
      <c r="BY41" s="4091"/>
      <c r="BZ41" s="2516"/>
      <c r="CA41" s="1567"/>
    </row>
    <row r="42" spans="1:79" ht="9.75" customHeight="1">
      <c r="A42" s="328"/>
      <c r="B42" s="757"/>
      <c r="C42" s="2506"/>
      <c r="D42" s="4078"/>
      <c r="E42" s="4079"/>
      <c r="F42" s="4079"/>
      <c r="G42" s="4079"/>
      <c r="H42" s="4079"/>
      <c r="I42" s="4079"/>
      <c r="J42" s="4079"/>
      <c r="K42" s="4079"/>
      <c r="L42" s="4079"/>
      <c r="M42" s="4079"/>
      <c r="N42" s="4079"/>
      <c r="O42" s="4079"/>
      <c r="P42" s="4079"/>
      <c r="Q42" s="4079"/>
      <c r="R42" s="4079"/>
      <c r="S42" s="4079"/>
      <c r="T42" s="4080"/>
      <c r="U42" s="1546"/>
      <c r="V42" s="2517"/>
      <c r="W42" s="2540" t="s">
        <v>3411</v>
      </c>
      <c r="X42" s="2540"/>
      <c r="Y42" s="2506"/>
      <c r="Z42" s="2506"/>
      <c r="AA42" s="2506"/>
      <c r="AB42" s="2506"/>
      <c r="AC42" s="2506"/>
      <c r="AD42" s="2506"/>
      <c r="AE42" s="2506"/>
      <c r="AF42" s="2506"/>
      <c r="AG42" s="2512"/>
      <c r="AH42" s="328"/>
      <c r="AI42" s="1567"/>
      <c r="AJ42" s="2513"/>
      <c r="AK42" s="2514"/>
      <c r="AL42" s="2514"/>
      <c r="AM42" s="2514"/>
      <c r="AN42" s="2514"/>
      <c r="AO42" s="2514"/>
      <c r="AP42" s="2514"/>
      <c r="AQ42" s="2514"/>
      <c r="AR42" s="4043"/>
      <c r="AS42" s="4043"/>
      <c r="AT42" s="4043"/>
      <c r="AU42" s="4043"/>
      <c r="AV42" s="4043"/>
      <c r="AW42" s="4043"/>
      <c r="AX42" s="4043"/>
      <c r="AY42" s="4043"/>
      <c r="AZ42" s="4043"/>
      <c r="BA42" s="4043"/>
      <c r="BB42" s="2530"/>
      <c r="BC42" s="2529"/>
      <c r="BD42" s="2529"/>
      <c r="BE42" s="2514"/>
      <c r="BF42" s="2514"/>
      <c r="BG42" s="2514"/>
      <c r="BH42" s="2514"/>
      <c r="BI42" s="2514"/>
      <c r="BJ42" s="2514"/>
      <c r="BK42" s="2514"/>
      <c r="BL42" s="2514"/>
      <c r="BM42" s="2514"/>
      <c r="BN42" s="2514"/>
      <c r="BO42" s="2514"/>
      <c r="BP42" s="2514"/>
      <c r="BQ42" s="2514"/>
      <c r="BR42" s="2514"/>
      <c r="BS42" s="2514"/>
      <c r="BT42" s="2518"/>
      <c r="BU42" s="2515"/>
      <c r="BV42" s="4092"/>
      <c r="BW42" s="4093"/>
      <c r="BX42" s="4093"/>
      <c r="BY42" s="4094"/>
      <c r="BZ42" s="2516"/>
      <c r="CA42" s="1567"/>
    </row>
    <row r="43" spans="1:79" ht="11.25" customHeight="1">
      <c r="A43" s="328"/>
      <c r="B43" s="757"/>
      <c r="C43" s="2506"/>
      <c r="D43" s="4078"/>
      <c r="E43" s="4079"/>
      <c r="F43" s="4079"/>
      <c r="G43" s="4079"/>
      <c r="H43" s="4079"/>
      <c r="I43" s="4079"/>
      <c r="J43" s="4079"/>
      <c r="K43" s="4079"/>
      <c r="L43" s="4079"/>
      <c r="M43" s="4079"/>
      <c r="N43" s="4079"/>
      <c r="O43" s="4079"/>
      <c r="P43" s="4079"/>
      <c r="Q43" s="4079"/>
      <c r="R43" s="4079"/>
      <c r="S43" s="4079"/>
      <c r="T43" s="4080"/>
      <c r="U43" s="1546"/>
      <c r="V43" s="2517"/>
      <c r="W43" s="2540"/>
      <c r="X43" s="2540"/>
      <c r="Y43" s="2506"/>
      <c r="Z43" s="2506"/>
      <c r="AA43" s="2506"/>
      <c r="AB43" s="2506"/>
      <c r="AC43" s="2506"/>
      <c r="AD43" s="2506"/>
      <c r="AE43" s="2506"/>
      <c r="AF43" s="2506"/>
      <c r="AG43" s="2512"/>
      <c r="AH43" s="328"/>
      <c r="AI43" s="1567"/>
      <c r="AJ43" s="2513"/>
      <c r="AK43" s="2539"/>
      <c r="AL43" s="2539"/>
      <c r="AM43" s="2531"/>
      <c r="AN43" s="2531"/>
      <c r="AO43" s="2531"/>
      <c r="AP43" s="2531"/>
      <c r="AQ43" s="2531"/>
      <c r="AR43" s="4044"/>
      <c r="AS43" s="4044"/>
      <c r="AT43" s="4044"/>
      <c r="AU43" s="4044"/>
      <c r="AV43" s="4044"/>
      <c r="AW43" s="4044"/>
      <c r="AX43" s="4044"/>
      <c r="AY43" s="4044"/>
      <c r="AZ43" s="4044"/>
      <c r="BA43" s="4044"/>
      <c r="BB43" s="2514"/>
      <c r="BC43" s="2540"/>
      <c r="BD43" s="2540"/>
      <c r="BE43" s="2514"/>
      <c r="BF43" s="2514"/>
      <c r="BG43" s="2514"/>
      <c r="BH43" s="2514"/>
      <c r="BI43" s="2514"/>
      <c r="BJ43" s="2514"/>
      <c r="BK43" s="2514"/>
      <c r="BL43" s="2514"/>
      <c r="BM43" s="2514"/>
      <c r="BN43" s="2514"/>
      <c r="BO43" s="2514"/>
      <c r="BP43" s="2514"/>
      <c r="BQ43" s="2514"/>
      <c r="BR43" s="2514"/>
      <c r="BS43" s="2514"/>
      <c r="BT43" s="2518"/>
      <c r="BU43" s="2515"/>
      <c r="BV43" s="2515"/>
      <c r="BW43" s="2515"/>
      <c r="BX43" s="2515"/>
      <c r="BY43" s="2515"/>
      <c r="BZ43" s="2516"/>
      <c r="CA43" s="1567"/>
    </row>
    <row r="44" spans="1:79" ht="11.25" customHeight="1">
      <c r="A44" s="328"/>
      <c r="B44" s="757"/>
      <c r="C44" s="2506"/>
      <c r="D44" s="4078"/>
      <c r="E44" s="4079"/>
      <c r="F44" s="4079"/>
      <c r="G44" s="4079"/>
      <c r="H44" s="4079"/>
      <c r="I44" s="4079"/>
      <c r="J44" s="4079"/>
      <c r="K44" s="4079"/>
      <c r="L44" s="4079"/>
      <c r="M44" s="4079"/>
      <c r="N44" s="4079"/>
      <c r="O44" s="4079"/>
      <c r="P44" s="4079"/>
      <c r="Q44" s="4079"/>
      <c r="R44" s="4079"/>
      <c r="S44" s="4079"/>
      <c r="T44" s="4080"/>
      <c r="U44" s="1546"/>
      <c r="V44" s="2517"/>
      <c r="W44" s="2508">
        <v>132202</v>
      </c>
      <c r="X44" s="2508"/>
      <c r="Y44" s="2509">
        <v>1</v>
      </c>
      <c r="Z44" s="2715"/>
      <c r="AA44" s="2506"/>
      <c r="AB44" s="2511" t="s">
        <v>3466</v>
      </c>
      <c r="AC44" s="2506"/>
      <c r="AD44" s="2506"/>
      <c r="AE44" s="2506"/>
      <c r="AF44" s="2506"/>
      <c r="AG44" s="2512"/>
      <c r="AH44" s="328"/>
      <c r="AI44" s="1567"/>
      <c r="AJ44" s="2513"/>
      <c r="AK44" s="2531"/>
      <c r="AL44" s="2531"/>
      <c r="AM44" s="2531"/>
      <c r="AN44" s="2531"/>
      <c r="AO44" s="2531"/>
      <c r="AP44" s="2531"/>
      <c r="AQ44" s="2531"/>
      <c r="AR44" s="2531"/>
      <c r="AS44" s="2514"/>
      <c r="AT44" s="2514"/>
      <c r="AU44" s="2514"/>
      <c r="AV44" s="2514"/>
      <c r="AW44" s="2514"/>
      <c r="AX44" s="2514"/>
      <c r="AY44" s="2514"/>
      <c r="AZ44" s="2514"/>
      <c r="BA44" s="2514"/>
      <c r="BB44" s="2514"/>
      <c r="BC44" s="2541"/>
      <c r="BD44" s="2541"/>
      <c r="BE44" s="2542"/>
      <c r="BF44" s="2542"/>
      <c r="BG44" s="2542"/>
      <c r="BH44" s="2542"/>
      <c r="BI44" s="2542"/>
      <c r="BJ44" s="2542"/>
      <c r="BK44" s="2542"/>
      <c r="BL44" s="2542"/>
      <c r="BM44" s="2542"/>
      <c r="BN44" s="2542"/>
      <c r="BO44" s="2542"/>
      <c r="BP44" s="2542"/>
      <c r="BQ44" s="2542"/>
      <c r="BR44" s="2542"/>
      <c r="BS44" s="2542"/>
      <c r="BT44" s="2518"/>
      <c r="BU44" s="2515"/>
      <c r="BV44" s="2515"/>
      <c r="BW44" s="2515"/>
      <c r="BX44" s="2515"/>
      <c r="BY44" s="2515"/>
      <c r="BZ44" s="2516"/>
      <c r="CA44" s="1567"/>
    </row>
    <row r="45" spans="1:79" ht="11.25" customHeight="1">
      <c r="A45" s="328"/>
      <c r="B45" s="757"/>
      <c r="C45" s="2506"/>
      <c r="D45" s="4078"/>
      <c r="E45" s="4079"/>
      <c r="F45" s="4079"/>
      <c r="G45" s="4079"/>
      <c r="H45" s="4079"/>
      <c r="I45" s="4079"/>
      <c r="J45" s="4079"/>
      <c r="K45" s="4079"/>
      <c r="L45" s="4079"/>
      <c r="M45" s="4079"/>
      <c r="N45" s="4079"/>
      <c r="O45" s="4079"/>
      <c r="P45" s="4079"/>
      <c r="Q45" s="4079"/>
      <c r="R45" s="4079"/>
      <c r="S45" s="4079"/>
      <c r="T45" s="4080"/>
      <c r="U45" s="1546"/>
      <c r="V45" s="2517"/>
      <c r="W45" s="2508"/>
      <c r="X45" s="2508"/>
      <c r="Y45" s="2509">
        <v>2</v>
      </c>
      <c r="Z45" s="2715"/>
      <c r="AA45" s="2506"/>
      <c r="AB45" s="2511" t="s">
        <v>3467</v>
      </c>
      <c r="AC45" s="2506"/>
      <c r="AD45" s="2506"/>
      <c r="AE45" s="2506"/>
      <c r="AF45" s="2506"/>
      <c r="AG45" s="2512"/>
      <c r="AH45" s="328"/>
      <c r="AI45" s="1567"/>
      <c r="AJ45" s="2513"/>
      <c r="AK45" s="2530" t="s">
        <v>757</v>
      </c>
      <c r="AL45" s="2530"/>
      <c r="AM45" s="2530" t="s">
        <v>3418</v>
      </c>
      <c r="AN45" s="2514"/>
      <c r="AO45" s="2514"/>
      <c r="AP45" s="2514"/>
      <c r="AQ45" s="2514"/>
      <c r="AR45" s="2514"/>
      <c r="AS45" s="2514"/>
      <c r="AT45" s="2514"/>
      <c r="AU45" s="2514"/>
      <c r="AV45" s="2514"/>
      <c r="AW45" s="2514"/>
      <c r="AX45" s="2514"/>
      <c r="AY45" s="2514"/>
      <c r="AZ45" s="2514"/>
      <c r="BA45" s="2514"/>
      <c r="BB45" s="2514"/>
      <c r="BC45" s="2530" t="s">
        <v>758</v>
      </c>
      <c r="BD45" s="2530"/>
      <c r="BE45" s="2530" t="s">
        <v>3483</v>
      </c>
      <c r="BF45" s="2542"/>
      <c r="BG45" s="2542"/>
      <c r="BH45" s="2542"/>
      <c r="BI45" s="2542"/>
      <c r="BJ45" s="2542"/>
      <c r="BK45" s="2542"/>
      <c r="BL45" s="2542"/>
      <c r="BM45" s="2542"/>
      <c r="BN45" s="2542"/>
      <c r="BO45" s="2542"/>
      <c r="BP45" s="2542"/>
      <c r="BQ45" s="2542"/>
      <c r="BR45" s="2542"/>
      <c r="BS45" s="2542"/>
      <c r="BT45" s="2518"/>
      <c r="BU45" s="2532" t="s">
        <v>3421</v>
      </c>
      <c r="BV45" s="2515"/>
      <c r="BW45" s="2515"/>
      <c r="BX45" s="2515"/>
      <c r="BY45" s="2515"/>
      <c r="BZ45" s="2516"/>
      <c r="CA45" s="1567"/>
    </row>
    <row r="46" spans="1:79" ht="2.25" customHeight="1">
      <c r="A46" s="328"/>
      <c r="B46" s="757"/>
      <c r="C46" s="2506"/>
      <c r="D46" s="4081"/>
      <c r="E46" s="4082"/>
      <c r="F46" s="4082"/>
      <c r="G46" s="4082"/>
      <c r="H46" s="4082"/>
      <c r="I46" s="4082"/>
      <c r="J46" s="4082"/>
      <c r="K46" s="4082"/>
      <c r="L46" s="4082"/>
      <c r="M46" s="4082"/>
      <c r="N46" s="4082"/>
      <c r="O46" s="4082"/>
      <c r="P46" s="4082"/>
      <c r="Q46" s="4082"/>
      <c r="R46" s="4082"/>
      <c r="S46" s="4082"/>
      <c r="T46" s="4083"/>
      <c r="U46" s="1546"/>
      <c r="V46" s="2517"/>
      <c r="W46" s="2506"/>
      <c r="X46" s="2506"/>
      <c r="Y46" s="2506"/>
      <c r="Z46" s="2506"/>
      <c r="AA46" s="2506"/>
      <c r="AB46" s="2506"/>
      <c r="AC46" s="2506"/>
      <c r="AD46" s="2506"/>
      <c r="AE46" s="2506"/>
      <c r="AF46" s="2506"/>
      <c r="AG46" s="2512"/>
      <c r="AH46" s="328"/>
      <c r="AI46" s="1567"/>
      <c r="AJ46" s="2513"/>
      <c r="AK46" s="2514"/>
      <c r="AL46" s="2514"/>
      <c r="AM46" s="2514"/>
      <c r="AN46" s="2514"/>
      <c r="AO46" s="2514"/>
      <c r="AP46" s="2514"/>
      <c r="AQ46" s="2514"/>
      <c r="AR46" s="2514"/>
      <c r="AS46" s="2514"/>
      <c r="AT46" s="2514"/>
      <c r="AU46" s="2514"/>
      <c r="AV46" s="2514"/>
      <c r="AW46" s="2514"/>
      <c r="AX46" s="2514"/>
      <c r="AY46" s="2514"/>
      <c r="AZ46" s="2514"/>
      <c r="BA46" s="2514"/>
      <c r="BB46" s="2514"/>
      <c r="BC46" s="2514"/>
      <c r="BD46" s="2514"/>
      <c r="BE46" s="2531"/>
      <c r="BF46" s="2514"/>
      <c r="BG46" s="2514"/>
      <c r="BH46" s="2514"/>
      <c r="BI46" s="2514"/>
      <c r="BJ46" s="2514"/>
      <c r="BK46" s="2514"/>
      <c r="BL46" s="2514"/>
      <c r="BM46" s="2514"/>
      <c r="BN46" s="2514"/>
      <c r="BO46" s="2514"/>
      <c r="BP46" s="2514"/>
      <c r="BQ46" s="2514"/>
      <c r="BR46" s="2514"/>
      <c r="BS46" s="2514"/>
      <c r="BT46" s="2518"/>
      <c r="BU46" s="2515"/>
      <c r="BV46" s="2515"/>
      <c r="BW46" s="2515"/>
      <c r="BX46" s="2515"/>
      <c r="BY46" s="2515"/>
      <c r="BZ46" s="2516"/>
      <c r="CA46" s="1567"/>
    </row>
    <row r="47" spans="1:79" ht="11.25" customHeight="1">
      <c r="A47" s="328"/>
      <c r="B47" s="757"/>
      <c r="C47" s="2506"/>
      <c r="D47" s="2506"/>
      <c r="E47" s="2507"/>
      <c r="F47" s="2507"/>
      <c r="G47" s="2506"/>
      <c r="H47" s="2506"/>
      <c r="I47" s="2506"/>
      <c r="J47" s="2506"/>
      <c r="K47" s="2506"/>
      <c r="L47" s="2506"/>
      <c r="M47" s="2506"/>
      <c r="N47" s="2506"/>
      <c r="O47" s="2506"/>
      <c r="P47" s="2506"/>
      <c r="Q47" s="2506"/>
      <c r="R47" s="2506"/>
      <c r="S47" s="2506"/>
      <c r="T47" s="2506"/>
      <c r="U47" s="1546"/>
      <c r="V47" s="2517"/>
      <c r="W47" s="2506"/>
      <c r="X47" s="2506"/>
      <c r="Y47" s="2506"/>
      <c r="Z47" s="2506"/>
      <c r="AA47" s="2506"/>
      <c r="AB47" s="2506"/>
      <c r="AC47" s="2506"/>
      <c r="AD47" s="2506"/>
      <c r="AE47" s="2506"/>
      <c r="AF47" s="2506"/>
      <c r="AG47" s="2512"/>
      <c r="AH47" s="328"/>
      <c r="AI47" s="1567"/>
      <c r="AJ47" s="2513"/>
      <c r="AK47" s="2514"/>
      <c r="AL47" s="2514"/>
      <c r="AM47" s="2536" t="s">
        <v>3419</v>
      </c>
      <c r="AN47" s="2514"/>
      <c r="AO47" s="2514"/>
      <c r="AP47" s="2514"/>
      <c r="AQ47" s="2514"/>
      <c r="AR47" s="2514"/>
      <c r="AS47" s="2514"/>
      <c r="AT47" s="2514"/>
      <c r="AU47" s="2514"/>
      <c r="AV47" s="2514"/>
      <c r="AW47" s="2514"/>
      <c r="AX47" s="2514"/>
      <c r="AY47" s="2514"/>
      <c r="AZ47" s="2530"/>
      <c r="BA47" s="2530"/>
      <c r="BB47" s="2530"/>
      <c r="BC47" s="2529"/>
      <c r="BD47" s="2529"/>
      <c r="BE47" s="2536" t="s">
        <v>3484</v>
      </c>
      <c r="BF47" s="2514"/>
      <c r="BG47" s="2514"/>
      <c r="BH47" s="2514"/>
      <c r="BI47" s="2514"/>
      <c r="BJ47" s="2514"/>
      <c r="BK47" s="2514"/>
      <c r="BL47" s="2514"/>
      <c r="BM47" s="2514"/>
      <c r="BN47" s="2514"/>
      <c r="BO47" s="2514"/>
      <c r="BP47" s="2514"/>
      <c r="BQ47" s="2514"/>
      <c r="BR47" s="2514"/>
      <c r="BS47" s="2514"/>
      <c r="BT47" s="2518"/>
      <c r="BU47" s="2535" t="s">
        <v>3422</v>
      </c>
      <c r="BV47" s="2515"/>
      <c r="BW47" s="2515"/>
      <c r="BX47" s="2515"/>
      <c r="BY47" s="2515"/>
      <c r="BZ47" s="2516"/>
      <c r="CA47" s="1567"/>
    </row>
    <row r="48" spans="1:79" ht="11.25" customHeight="1">
      <c r="A48" s="328"/>
      <c r="B48" s="757"/>
      <c r="C48" s="2506"/>
      <c r="D48" s="2569" t="s">
        <v>49</v>
      </c>
      <c r="E48" s="2569"/>
      <c r="F48" s="2569"/>
      <c r="G48" s="2570"/>
      <c r="H48" s="4031"/>
      <c r="I48" s="4032"/>
      <c r="J48" s="4032"/>
      <c r="K48" s="4032"/>
      <c r="L48" s="4033"/>
      <c r="M48" s="2571"/>
      <c r="N48" s="2529" t="s">
        <v>3463</v>
      </c>
      <c r="O48" s="2571"/>
      <c r="P48" s="2571"/>
      <c r="Q48" s="2571"/>
      <c r="R48" s="2571"/>
      <c r="S48" s="2571"/>
      <c r="T48" s="2571"/>
      <c r="U48" s="1546"/>
      <c r="V48" s="2517"/>
      <c r="W48" s="2529" t="s">
        <v>3412</v>
      </c>
      <c r="X48" s="2529"/>
      <c r="Y48" s="2506"/>
      <c r="Z48" s="2506"/>
      <c r="AA48" s="2506"/>
      <c r="AB48" s="2506"/>
      <c r="AC48" s="2506"/>
      <c r="AD48" s="2506"/>
      <c r="AE48" s="2506"/>
      <c r="AF48" s="2506"/>
      <c r="AG48" s="2512"/>
      <c r="AH48" s="328"/>
      <c r="AI48" s="1567"/>
      <c r="AJ48" s="2513"/>
      <c r="AK48" s="2543"/>
      <c r="AL48" s="2543"/>
      <c r="AM48" s="2534"/>
      <c r="AN48" s="2534"/>
      <c r="AO48" s="2534"/>
      <c r="AP48" s="2534"/>
      <c r="AQ48" s="2534"/>
      <c r="AR48" s="2534"/>
      <c r="AS48" s="2514"/>
      <c r="AT48" s="2514"/>
      <c r="AU48" s="2514"/>
      <c r="AV48" s="2514"/>
      <c r="AW48" s="2514"/>
      <c r="AX48" s="2530"/>
      <c r="AY48" s="4040">
        <v>132502</v>
      </c>
      <c r="AZ48" s="4040"/>
      <c r="BA48" s="4040"/>
      <c r="BB48" s="2514"/>
      <c r="BC48" s="2529"/>
      <c r="BD48" s="2529"/>
      <c r="BE48" s="2529"/>
      <c r="BF48" s="2544"/>
      <c r="BG48" s="2545"/>
      <c r="BH48" s="2514"/>
      <c r="BI48" s="2514"/>
      <c r="BJ48" s="2514"/>
      <c r="BK48" s="2514"/>
      <c r="BL48" s="2514"/>
      <c r="BM48" s="2514"/>
      <c r="BN48" s="2530"/>
      <c r="BO48" s="2529"/>
      <c r="BP48" s="4040">
        <v>132602</v>
      </c>
      <c r="BQ48" s="4040"/>
      <c r="BR48" s="4040"/>
      <c r="BS48" s="2529"/>
      <c r="BT48" s="2518"/>
      <c r="BU48" s="2515"/>
      <c r="BV48" s="2515"/>
      <c r="BW48" s="2515"/>
      <c r="BX48" s="4041">
        <v>132802</v>
      </c>
      <c r="BY48" s="4041"/>
      <c r="BZ48" s="2516"/>
      <c r="CA48" s="1567"/>
    </row>
    <row r="49" spans="1:79" ht="2.25" customHeight="1">
      <c r="A49" s="328"/>
      <c r="B49" s="757"/>
      <c r="C49" s="2506"/>
      <c r="D49" s="2569"/>
      <c r="E49" s="2569"/>
      <c r="F49" s="2569"/>
      <c r="G49" s="2570"/>
      <c r="H49" s="4034"/>
      <c r="I49" s="4035"/>
      <c r="J49" s="4035"/>
      <c r="K49" s="4035"/>
      <c r="L49" s="4036"/>
      <c r="M49" s="2571"/>
      <c r="N49" s="2571"/>
      <c r="O49" s="2571"/>
      <c r="P49" s="2571"/>
      <c r="Q49" s="2571"/>
      <c r="R49" s="2571"/>
      <c r="S49" s="2571"/>
      <c r="T49" s="2571"/>
      <c r="U49" s="1546"/>
      <c r="V49" s="2517"/>
      <c r="W49" s="2529"/>
      <c r="X49" s="2529"/>
      <c r="Y49" s="2506"/>
      <c r="Z49" s="2506"/>
      <c r="AA49" s="2506"/>
      <c r="AB49" s="2506"/>
      <c r="AC49" s="2506"/>
      <c r="AD49" s="2506"/>
      <c r="AE49" s="2506"/>
      <c r="AF49" s="2506"/>
      <c r="AG49" s="2512"/>
      <c r="AH49" s="328"/>
      <c r="AI49" s="1567"/>
      <c r="AJ49" s="2513"/>
      <c r="AK49" s="2534"/>
      <c r="AL49" s="2534"/>
      <c r="AM49" s="2534"/>
      <c r="AN49" s="2534"/>
      <c r="AO49" s="2534"/>
      <c r="AP49" s="2534"/>
      <c r="AQ49" s="2534"/>
      <c r="AR49" s="2534"/>
      <c r="AS49" s="2514"/>
      <c r="AT49" s="2514"/>
      <c r="AU49" s="2514"/>
      <c r="AV49" s="2514"/>
      <c r="AW49" s="2514"/>
      <c r="AX49" s="2514"/>
      <c r="AY49" s="2514"/>
      <c r="AZ49" s="2514"/>
      <c r="BA49" s="2514"/>
      <c r="BB49" s="2514"/>
      <c r="BC49" s="2540"/>
      <c r="BD49" s="2540"/>
      <c r="BE49" s="2514"/>
      <c r="BF49" s="2514"/>
      <c r="BG49" s="2530"/>
      <c r="BH49" s="2546"/>
      <c r="BI49" s="2546"/>
      <c r="BJ49" s="2546"/>
      <c r="BK49" s="2546"/>
      <c r="BL49" s="2546"/>
      <c r="BM49" s="2546"/>
      <c r="BN49" s="2546"/>
      <c r="BO49" s="2546"/>
      <c r="BP49" s="2546"/>
      <c r="BQ49" s="2546"/>
      <c r="BR49" s="2546"/>
      <c r="BS49" s="2546"/>
      <c r="BT49" s="2518"/>
      <c r="BU49" s="2515"/>
      <c r="BV49" s="2515"/>
      <c r="BW49" s="2515"/>
      <c r="BX49" s="2515"/>
      <c r="BY49" s="2515"/>
      <c r="BZ49" s="2516"/>
      <c r="CA49" s="1567"/>
    </row>
    <row r="50" spans="1:79" ht="9.75" customHeight="1">
      <c r="A50" s="328"/>
      <c r="B50" s="757"/>
      <c r="C50" s="2506"/>
      <c r="D50" s="2572" t="s">
        <v>3472</v>
      </c>
      <c r="E50" s="2569"/>
      <c r="F50" s="2569"/>
      <c r="G50" s="2570"/>
      <c r="H50" s="4037"/>
      <c r="I50" s="4038"/>
      <c r="J50" s="4038"/>
      <c r="K50" s="4038"/>
      <c r="L50" s="4039"/>
      <c r="M50" s="2571"/>
      <c r="N50" s="2540" t="s">
        <v>3464</v>
      </c>
      <c r="O50" s="2571"/>
      <c r="P50" s="2571"/>
      <c r="Q50" s="2571"/>
      <c r="R50" s="2571"/>
      <c r="S50" s="4042" t="s">
        <v>3802</v>
      </c>
      <c r="T50" s="4042"/>
      <c r="U50" s="1546"/>
      <c r="V50" s="2517"/>
      <c r="W50" s="2540" t="s">
        <v>3413</v>
      </c>
      <c r="X50" s="2540"/>
      <c r="Y50" s="2506"/>
      <c r="Z50" s="2506"/>
      <c r="AA50" s="2506"/>
      <c r="AB50" s="2506"/>
      <c r="AC50" s="2506"/>
      <c r="AD50" s="2506"/>
      <c r="AE50" s="2506"/>
      <c r="AF50" s="2506"/>
      <c r="AG50" s="2512"/>
      <c r="AH50" s="328"/>
      <c r="AI50" s="1567"/>
      <c r="AJ50" s="2513"/>
      <c r="AK50" s="2534"/>
      <c r="AL50" s="2534"/>
      <c r="AM50" s="2547"/>
      <c r="AN50" s="4043"/>
      <c r="AO50" s="4043"/>
      <c r="AP50" s="4043"/>
      <c r="AQ50" s="4043"/>
      <c r="AR50" s="4043"/>
      <c r="AS50" s="4043"/>
      <c r="AT50" s="4043"/>
      <c r="AU50" s="4043"/>
      <c r="AV50" s="4043"/>
      <c r="AW50" s="4043"/>
      <c r="AX50" s="4043"/>
      <c r="AY50" s="4043"/>
      <c r="AZ50" s="4043"/>
      <c r="BA50" s="4043"/>
      <c r="BB50" s="2514"/>
      <c r="BC50" s="2548"/>
      <c r="BD50" s="2548"/>
      <c r="BE50" s="4045"/>
      <c r="BF50" s="4046"/>
      <c r="BG50" s="4046"/>
      <c r="BH50" s="4046"/>
      <c r="BI50" s="4046"/>
      <c r="BJ50" s="4046"/>
      <c r="BK50" s="4046"/>
      <c r="BL50" s="4046"/>
      <c r="BM50" s="4046"/>
      <c r="BN50" s="4046"/>
      <c r="BO50" s="4046"/>
      <c r="BP50" s="4046"/>
      <c r="BQ50" s="4046"/>
      <c r="BR50" s="4047"/>
      <c r="BS50" s="2534"/>
      <c r="BT50" s="2518"/>
      <c r="BU50" s="2515"/>
      <c r="BV50" s="4054"/>
      <c r="BW50" s="4055"/>
      <c r="BX50" s="4055"/>
      <c r="BY50" s="4056"/>
      <c r="BZ50" s="2516"/>
      <c r="CA50" s="1567"/>
    </row>
    <row r="51" spans="1:79" ht="3.75" customHeight="1">
      <c r="A51" s="328"/>
      <c r="B51" s="757"/>
      <c r="C51" s="2506"/>
      <c r="D51" s="2529"/>
      <c r="E51" s="2507"/>
      <c r="F51" s="2507"/>
      <c r="G51" s="2506"/>
      <c r="H51" s="2506"/>
      <c r="I51" s="2506"/>
      <c r="J51" s="2506"/>
      <c r="K51" s="2506"/>
      <c r="L51" s="2506"/>
      <c r="M51" s="2506"/>
      <c r="N51" s="2506"/>
      <c r="O51" s="2506"/>
      <c r="P51" s="2506"/>
      <c r="Q51" s="2506"/>
      <c r="R51" s="2506"/>
      <c r="S51" s="2506"/>
      <c r="T51" s="2506"/>
      <c r="U51" s="1546"/>
      <c r="V51" s="2517"/>
      <c r="W51" s="2540"/>
      <c r="X51" s="2540"/>
      <c r="Y51" s="2506"/>
      <c r="Z51" s="2506"/>
      <c r="AA51" s="2506"/>
      <c r="AB51" s="2506"/>
      <c r="AC51" s="2506"/>
      <c r="AD51" s="2506"/>
      <c r="AE51" s="2506"/>
      <c r="AF51" s="2506"/>
      <c r="AG51" s="2512"/>
      <c r="AH51" s="328"/>
      <c r="AI51" s="1567"/>
      <c r="AJ51" s="2513"/>
      <c r="AK51" s="2514"/>
      <c r="AL51" s="2514"/>
      <c r="AM51" s="2547"/>
      <c r="AN51" s="4043"/>
      <c r="AO51" s="4043"/>
      <c r="AP51" s="4043"/>
      <c r="AQ51" s="4043"/>
      <c r="AR51" s="4043"/>
      <c r="AS51" s="4043"/>
      <c r="AT51" s="4043"/>
      <c r="AU51" s="4043"/>
      <c r="AV51" s="4043"/>
      <c r="AW51" s="4043"/>
      <c r="AX51" s="4043"/>
      <c r="AY51" s="4043"/>
      <c r="AZ51" s="4043"/>
      <c r="BA51" s="4043"/>
      <c r="BB51" s="2514"/>
      <c r="BC51" s="2549"/>
      <c r="BD51" s="2549"/>
      <c r="BE51" s="4048"/>
      <c r="BF51" s="4049"/>
      <c r="BG51" s="4049"/>
      <c r="BH51" s="4049"/>
      <c r="BI51" s="4049"/>
      <c r="BJ51" s="4049"/>
      <c r="BK51" s="4049"/>
      <c r="BL51" s="4049"/>
      <c r="BM51" s="4049"/>
      <c r="BN51" s="4049"/>
      <c r="BO51" s="4049"/>
      <c r="BP51" s="4049"/>
      <c r="BQ51" s="4049"/>
      <c r="BR51" s="4050"/>
      <c r="BS51" s="2534"/>
      <c r="BT51" s="2518"/>
      <c r="BU51" s="2515"/>
      <c r="BV51" s="4057"/>
      <c r="BW51" s="4058"/>
      <c r="BX51" s="4058"/>
      <c r="BY51" s="4059"/>
      <c r="BZ51" s="2516"/>
      <c r="CA51" s="1567"/>
    </row>
    <row r="52" spans="1:79" ht="11.25" customHeight="1">
      <c r="A52" s="328"/>
      <c r="B52" s="757"/>
      <c r="C52" s="2506"/>
      <c r="D52" s="2569" t="s">
        <v>3473</v>
      </c>
      <c r="E52" s="2569"/>
      <c r="F52" s="2569"/>
      <c r="G52" s="2506"/>
      <c r="H52" s="4031"/>
      <c r="I52" s="4032"/>
      <c r="J52" s="4032"/>
      <c r="K52" s="4032"/>
      <c r="L52" s="4033"/>
      <c r="M52" s="2571"/>
      <c r="N52" s="4063"/>
      <c r="O52" s="4064"/>
      <c r="P52" s="4064"/>
      <c r="Q52" s="4064"/>
      <c r="R52" s="4064"/>
      <c r="S52" s="4064"/>
      <c r="T52" s="4065"/>
      <c r="U52" s="1546"/>
      <c r="V52" s="2517"/>
      <c r="W52" s="2508"/>
      <c r="X52" s="2508"/>
      <c r="Y52" s="2509">
        <v>3</v>
      </c>
      <c r="Z52" s="2715"/>
      <c r="AA52" s="2506"/>
      <c r="AB52" s="2511" t="s">
        <v>3466</v>
      </c>
      <c r="AC52" s="2506"/>
      <c r="AD52" s="2506"/>
      <c r="AE52" s="2506"/>
      <c r="AF52" s="2506"/>
      <c r="AG52" s="2512"/>
      <c r="AH52" s="328"/>
      <c r="AI52" s="1567"/>
      <c r="AJ52" s="2513"/>
      <c r="AK52" s="2514"/>
      <c r="AL52" s="2514"/>
      <c r="AM52" s="2547"/>
      <c r="AN52" s="4044"/>
      <c r="AO52" s="4044"/>
      <c r="AP52" s="4044"/>
      <c r="AQ52" s="4044"/>
      <c r="AR52" s="4044"/>
      <c r="AS52" s="4044"/>
      <c r="AT52" s="4044"/>
      <c r="AU52" s="4044"/>
      <c r="AV52" s="4044"/>
      <c r="AW52" s="4044"/>
      <c r="AX52" s="4044"/>
      <c r="AY52" s="4044"/>
      <c r="AZ52" s="4044"/>
      <c r="BA52" s="4044"/>
      <c r="BB52" s="2514"/>
      <c r="BC52" s="2514"/>
      <c r="BD52" s="2514"/>
      <c r="BE52" s="4051"/>
      <c r="BF52" s="4052"/>
      <c r="BG52" s="4052"/>
      <c r="BH52" s="4052"/>
      <c r="BI52" s="4052"/>
      <c r="BJ52" s="4052"/>
      <c r="BK52" s="4052"/>
      <c r="BL52" s="4052"/>
      <c r="BM52" s="4052"/>
      <c r="BN52" s="4052"/>
      <c r="BO52" s="4052"/>
      <c r="BP52" s="4052"/>
      <c r="BQ52" s="4052"/>
      <c r="BR52" s="4053"/>
      <c r="BS52" s="2514"/>
      <c r="BT52" s="2518"/>
      <c r="BU52" s="2515"/>
      <c r="BV52" s="4060"/>
      <c r="BW52" s="4061"/>
      <c r="BX52" s="4061"/>
      <c r="BY52" s="4062"/>
      <c r="BZ52" s="2516"/>
      <c r="CA52" s="1567"/>
    </row>
    <row r="53" spans="1:79" ht="3" customHeight="1">
      <c r="A53" s="328"/>
      <c r="B53" s="757"/>
      <c r="C53" s="2506"/>
      <c r="D53" s="2569"/>
      <c r="E53" s="2569"/>
      <c r="F53" s="2569"/>
      <c r="G53" s="2506"/>
      <c r="H53" s="4034"/>
      <c r="I53" s="4035"/>
      <c r="J53" s="4035"/>
      <c r="K53" s="4035"/>
      <c r="L53" s="4036"/>
      <c r="M53" s="2571"/>
      <c r="N53" s="4066"/>
      <c r="O53" s="4067"/>
      <c r="P53" s="4067"/>
      <c r="Q53" s="4067"/>
      <c r="R53" s="4067"/>
      <c r="S53" s="4067"/>
      <c r="T53" s="4068"/>
      <c r="U53" s="1546"/>
      <c r="V53" s="2517"/>
      <c r="W53" s="2508"/>
      <c r="X53" s="2508"/>
      <c r="Y53" s="2509"/>
      <c r="Z53" s="2510"/>
      <c r="AA53" s="2506"/>
      <c r="AB53" s="2511"/>
      <c r="AC53" s="2506"/>
      <c r="AD53" s="2506"/>
      <c r="AE53" s="2506"/>
      <c r="AF53" s="2506"/>
      <c r="AG53" s="2512"/>
      <c r="AH53" s="328"/>
      <c r="AI53" s="1567"/>
      <c r="AJ53" s="2513"/>
      <c r="AK53" s="2514"/>
      <c r="AL53" s="2514"/>
      <c r="AM53" s="2514"/>
      <c r="AN53" s="2514"/>
      <c r="AO53" s="2514"/>
      <c r="AP53" s="2514"/>
      <c r="AQ53" s="2514"/>
      <c r="AR53" s="2514"/>
      <c r="AS53" s="2514"/>
      <c r="AT53" s="2514"/>
      <c r="AU53" s="2514"/>
      <c r="AV53" s="2514"/>
      <c r="AW53" s="2514"/>
      <c r="AX53" s="2514"/>
      <c r="AY53" s="2514"/>
      <c r="AZ53" s="2514"/>
      <c r="BA53" s="2514"/>
      <c r="BB53" s="2514"/>
      <c r="BC53" s="2548"/>
      <c r="BD53" s="2548"/>
      <c r="BE53" s="2514"/>
      <c r="BF53" s="2514"/>
      <c r="BG53" s="2534"/>
      <c r="BH53" s="2534"/>
      <c r="BI53" s="2534"/>
      <c r="BJ53" s="2534"/>
      <c r="BK53" s="2534"/>
      <c r="BL53" s="2534"/>
      <c r="BM53" s="2534"/>
      <c r="BN53" s="2534"/>
      <c r="BO53" s="2534"/>
      <c r="BP53" s="2534"/>
      <c r="BQ53" s="2534"/>
      <c r="BR53" s="2534"/>
      <c r="BS53" s="2534"/>
      <c r="BT53" s="2518"/>
      <c r="BU53" s="2515"/>
      <c r="BV53" s="2515"/>
      <c r="BW53" s="2515"/>
      <c r="BX53" s="2515"/>
      <c r="BY53" s="2515"/>
      <c r="BZ53" s="2516"/>
      <c r="CA53" s="1567"/>
    </row>
    <row r="54" spans="1:79" ht="11.25" customHeight="1">
      <c r="A54" s="328"/>
      <c r="B54" s="757"/>
      <c r="C54" s="2506"/>
      <c r="D54" s="2573" t="s">
        <v>3474</v>
      </c>
      <c r="E54" s="2569"/>
      <c r="F54" s="2569"/>
      <c r="G54" s="2506"/>
      <c r="H54" s="4037"/>
      <c r="I54" s="4038"/>
      <c r="J54" s="4038"/>
      <c r="K54" s="4038"/>
      <c r="L54" s="4039"/>
      <c r="M54" s="2571"/>
      <c r="N54" s="4069"/>
      <c r="O54" s="4070"/>
      <c r="P54" s="4070"/>
      <c r="Q54" s="4070"/>
      <c r="R54" s="4070"/>
      <c r="S54" s="4070"/>
      <c r="T54" s="4071"/>
      <c r="U54" s="1546"/>
      <c r="V54" s="2517"/>
      <c r="W54" s="2508"/>
      <c r="X54" s="2508"/>
      <c r="Y54" s="2509">
        <v>4</v>
      </c>
      <c r="Z54" s="2715"/>
      <c r="AA54" s="2506"/>
      <c r="AB54" s="2511" t="s">
        <v>3467</v>
      </c>
      <c r="AC54" s="2506"/>
      <c r="AD54" s="2506"/>
      <c r="AE54" s="2506"/>
      <c r="AF54" s="2506"/>
      <c r="AG54" s="2512"/>
      <c r="AH54" s="328"/>
      <c r="AI54" s="1567"/>
      <c r="AJ54" s="2513"/>
      <c r="AK54" s="2514"/>
      <c r="AL54" s="2514"/>
      <c r="AM54" s="2514"/>
      <c r="AN54" s="2514"/>
      <c r="AO54" s="2514"/>
      <c r="AP54" s="2514"/>
      <c r="AQ54" s="2514"/>
      <c r="AR54" s="2514"/>
      <c r="AS54" s="2514"/>
      <c r="AT54" s="2514"/>
      <c r="AU54" s="2514"/>
      <c r="AV54" s="2514"/>
      <c r="AW54" s="2514"/>
      <c r="AX54" s="2514"/>
      <c r="AY54" s="2514"/>
      <c r="AZ54" s="2514"/>
      <c r="BA54" s="2514"/>
      <c r="BB54" s="2514"/>
      <c r="BC54" s="2548"/>
      <c r="BD54" s="2548"/>
      <c r="BE54" s="2514"/>
      <c r="BF54" s="2514"/>
      <c r="BG54" s="2534"/>
      <c r="BH54" s="2534"/>
      <c r="BI54" s="2534"/>
      <c r="BJ54" s="2534"/>
      <c r="BK54" s="2534"/>
      <c r="BL54" s="2534"/>
      <c r="BM54" s="2534"/>
      <c r="BN54" s="2534"/>
      <c r="BO54" s="2534"/>
      <c r="BP54" s="2534"/>
      <c r="BQ54" s="2534"/>
      <c r="BR54" s="2534"/>
      <c r="BS54" s="2534"/>
      <c r="BT54" s="2518"/>
      <c r="BU54" s="2515"/>
      <c r="BV54" s="2515"/>
      <c r="BW54" s="2515"/>
      <c r="BX54" s="2515"/>
      <c r="BY54" s="2515"/>
      <c r="BZ54" s="2516"/>
      <c r="CA54" s="1567"/>
    </row>
    <row r="55" spans="1:79" ht="5.25" customHeight="1">
      <c r="A55" s="328"/>
      <c r="B55" s="1867"/>
      <c r="C55" s="2574"/>
      <c r="D55" s="2574"/>
      <c r="E55" s="2575"/>
      <c r="F55" s="2575"/>
      <c r="G55" s="2574"/>
      <c r="H55" s="2574"/>
      <c r="I55" s="2574"/>
      <c r="J55" s="2574"/>
      <c r="K55" s="2574"/>
      <c r="L55" s="2574"/>
      <c r="M55" s="2574"/>
      <c r="N55" s="2574"/>
      <c r="O55" s="2574"/>
      <c r="P55" s="2574"/>
      <c r="Q55" s="2574"/>
      <c r="R55" s="2574"/>
      <c r="S55" s="2574"/>
      <c r="T55" s="2574"/>
      <c r="U55" s="2576"/>
      <c r="V55" s="2577"/>
      <c r="W55" s="2578"/>
      <c r="X55" s="2578"/>
      <c r="Y55" s="2579"/>
      <c r="Z55" s="2580"/>
      <c r="AA55" s="2574"/>
      <c r="AB55" s="2581"/>
      <c r="AC55" s="2574"/>
      <c r="AD55" s="2574"/>
      <c r="AE55" s="2574"/>
      <c r="AF55" s="2574"/>
      <c r="AG55" s="2582"/>
      <c r="AH55" s="328"/>
      <c r="AI55" s="1567"/>
      <c r="AJ55" s="1865"/>
      <c r="AK55" s="2550"/>
      <c r="AL55" s="2550"/>
      <c r="AM55" s="2550"/>
      <c r="AN55" s="2550"/>
      <c r="AO55" s="2550"/>
      <c r="AP55" s="2550"/>
      <c r="AQ55" s="2550"/>
      <c r="AR55" s="2550"/>
      <c r="AS55" s="2550"/>
      <c r="AT55" s="2550"/>
      <c r="AU55" s="2550"/>
      <c r="AV55" s="2550"/>
      <c r="AW55" s="2550"/>
      <c r="AX55" s="2550"/>
      <c r="AY55" s="2550"/>
      <c r="AZ55" s="2550"/>
      <c r="BA55" s="2550"/>
      <c r="BB55" s="2550"/>
      <c r="BC55" s="2550"/>
      <c r="BD55" s="2550"/>
      <c r="BE55" s="2550"/>
      <c r="BF55" s="2550"/>
      <c r="BG55" s="2550"/>
      <c r="BH55" s="2550"/>
      <c r="BI55" s="2550"/>
      <c r="BJ55" s="2550"/>
      <c r="BK55" s="2550"/>
      <c r="BL55" s="2550"/>
      <c r="BM55" s="2550"/>
      <c r="BN55" s="2550"/>
      <c r="BO55" s="2550"/>
      <c r="BP55" s="2550"/>
      <c r="BQ55" s="2550"/>
      <c r="BR55" s="2550"/>
      <c r="BS55" s="2550"/>
      <c r="BT55" s="2551"/>
      <c r="BU55" s="2552"/>
      <c r="BV55" s="2552"/>
      <c r="BW55" s="2552"/>
      <c r="BX55" s="2552"/>
      <c r="BY55" s="2552"/>
      <c r="BZ55" s="2553"/>
      <c r="CA55" s="1567"/>
    </row>
    <row r="56" spans="1:79" ht="5.25" customHeight="1">
      <c r="A56" s="328"/>
      <c r="B56" s="1866"/>
      <c r="C56" s="2560"/>
      <c r="D56" s="2561"/>
      <c r="E56" s="2562"/>
      <c r="F56" s="2562"/>
      <c r="G56" s="2560"/>
      <c r="H56" s="2563"/>
      <c r="I56" s="2563"/>
      <c r="J56" s="2563"/>
      <c r="K56" s="2563"/>
      <c r="L56" s="2563"/>
      <c r="M56" s="2563"/>
      <c r="N56" s="2563"/>
      <c r="O56" s="2563"/>
      <c r="P56" s="2563"/>
      <c r="Q56" s="2563"/>
      <c r="R56" s="2563"/>
      <c r="S56" s="4072"/>
      <c r="T56" s="4072"/>
      <c r="U56" s="2564"/>
      <c r="V56" s="2565"/>
      <c r="W56" s="2563"/>
      <c r="X56" s="2563"/>
      <c r="Y56" s="2563"/>
      <c r="Z56" s="2563"/>
      <c r="AA56" s="2563"/>
      <c r="AB56" s="2563"/>
      <c r="AC56" s="2563"/>
      <c r="AD56" s="2563"/>
      <c r="AE56" s="2563"/>
      <c r="AF56" s="2563"/>
      <c r="AG56" s="2566"/>
      <c r="AH56" s="328"/>
      <c r="AI56" s="1567"/>
      <c r="AJ56" s="2513"/>
      <c r="AK56" s="2514"/>
      <c r="AL56" s="2514"/>
      <c r="AM56" s="2514"/>
      <c r="AN56" s="2514"/>
      <c r="AO56" s="2514"/>
      <c r="AP56" s="2514"/>
      <c r="AQ56" s="2514"/>
      <c r="AR56" s="2514"/>
      <c r="AS56" s="2514"/>
      <c r="AT56" s="2514"/>
      <c r="AU56" s="2514"/>
      <c r="AV56" s="2514"/>
      <c r="AW56" s="2514"/>
      <c r="AX56" s="2514"/>
      <c r="AY56" s="2514"/>
      <c r="AZ56" s="2514"/>
      <c r="BA56" s="2514"/>
      <c r="BB56" s="2514"/>
      <c r="BC56" s="2514"/>
      <c r="BD56" s="2514"/>
      <c r="BE56" s="2514"/>
      <c r="BF56" s="2514"/>
      <c r="BG56" s="2514"/>
      <c r="BH56" s="2514"/>
      <c r="BI56" s="2514"/>
      <c r="BJ56" s="2514"/>
      <c r="BK56" s="2514"/>
      <c r="BL56" s="2514"/>
      <c r="BM56" s="2514"/>
      <c r="BN56" s="2514"/>
      <c r="BO56" s="2514"/>
      <c r="BP56" s="2514"/>
      <c r="BQ56" s="2514"/>
      <c r="BR56" s="2514"/>
      <c r="BS56" s="2514"/>
      <c r="BT56" s="2526"/>
      <c r="BU56" s="2527"/>
      <c r="BV56" s="2527"/>
      <c r="BW56" s="2527"/>
      <c r="BX56" s="2527"/>
      <c r="BY56" s="2527"/>
      <c r="BZ56" s="2528"/>
      <c r="CA56" s="1567"/>
    </row>
    <row r="57" spans="1:79" ht="11.25" customHeight="1">
      <c r="A57" s="328"/>
      <c r="B57" s="2567" t="s">
        <v>552</v>
      </c>
      <c r="C57" s="2511"/>
      <c r="D57" s="2529" t="s">
        <v>3471</v>
      </c>
      <c r="E57" s="2540"/>
      <c r="F57" s="2540"/>
      <c r="G57" s="2511"/>
      <c r="H57" s="2506"/>
      <c r="I57" s="2506"/>
      <c r="J57" s="2506"/>
      <c r="K57" s="2506"/>
      <c r="L57" s="2506"/>
      <c r="M57" s="2506"/>
      <c r="N57" s="2506"/>
      <c r="O57" s="2506"/>
      <c r="P57" s="2506"/>
      <c r="Q57" s="2506"/>
      <c r="R57" s="2506"/>
      <c r="S57" s="4073" t="s">
        <v>3803</v>
      </c>
      <c r="T57" s="4042"/>
      <c r="U57" s="1548"/>
      <c r="V57" s="2517"/>
      <c r="W57" s="2529" t="s">
        <v>46</v>
      </c>
      <c r="X57" s="2529"/>
      <c r="Y57" s="2506"/>
      <c r="Z57" s="2506"/>
      <c r="AA57" s="2506"/>
      <c r="AB57" s="2506"/>
      <c r="AC57" s="2506"/>
      <c r="AD57" s="2506"/>
      <c r="AE57" s="2506"/>
      <c r="AF57" s="2506"/>
      <c r="AG57" s="2512"/>
      <c r="AH57" s="328"/>
      <c r="AI57" s="1567"/>
      <c r="AJ57" s="2513"/>
      <c r="AK57" s="2529" t="s">
        <v>3477</v>
      </c>
      <c r="AL57" s="2529"/>
      <c r="AM57" s="2514"/>
      <c r="AN57" s="2514"/>
      <c r="AO57" s="2514"/>
      <c r="AP57" s="2514"/>
      <c r="AQ57" s="2514"/>
      <c r="AR57" s="2514"/>
      <c r="AS57" s="2514"/>
      <c r="AT57" s="2514"/>
      <c r="AU57" s="2514"/>
      <c r="AV57" s="2514"/>
      <c r="AW57" s="2514"/>
      <c r="AX57" s="2514"/>
      <c r="AY57" s="2514"/>
      <c r="AZ57" s="2530"/>
      <c r="BA57" s="2530"/>
      <c r="BB57" s="2530"/>
      <c r="BC57" s="2530"/>
      <c r="BD57" s="2530"/>
      <c r="BE57" s="2531"/>
      <c r="BF57" s="2514"/>
      <c r="BG57" s="2514"/>
      <c r="BH57" s="2514"/>
      <c r="BI57" s="2514"/>
      <c r="BJ57" s="2514"/>
      <c r="BK57" s="2514"/>
      <c r="BL57" s="2514"/>
      <c r="BM57" s="2514"/>
      <c r="BN57" s="2514"/>
      <c r="BO57" s="2530"/>
      <c r="BP57" s="2530"/>
      <c r="BQ57" s="2530"/>
      <c r="BR57" s="2530"/>
      <c r="BS57" s="2530"/>
      <c r="BT57" s="2518"/>
      <c r="BU57" s="2532" t="s">
        <v>3423</v>
      </c>
      <c r="BV57" s="2515"/>
      <c r="BW57" s="2515"/>
      <c r="BX57" s="2515"/>
      <c r="BY57" s="2515"/>
      <c r="BZ57" s="2516"/>
      <c r="CA57" s="1567"/>
    </row>
    <row r="58" spans="1:79" ht="2.25" customHeight="1">
      <c r="A58" s="328"/>
      <c r="B58" s="2567"/>
      <c r="C58" s="2511"/>
      <c r="D58" s="2529"/>
      <c r="E58" s="2540"/>
      <c r="F58" s="2540"/>
      <c r="G58" s="2511"/>
      <c r="H58" s="2506"/>
      <c r="I58" s="2506"/>
      <c r="J58" s="2506"/>
      <c r="K58" s="2506"/>
      <c r="L58" s="2506"/>
      <c r="M58" s="2506"/>
      <c r="N58" s="2506"/>
      <c r="O58" s="2506"/>
      <c r="P58" s="2506"/>
      <c r="Q58" s="2506"/>
      <c r="R58" s="2506"/>
      <c r="S58" s="2568"/>
      <c r="T58" s="2568"/>
      <c r="U58" s="1548"/>
      <c r="V58" s="2517"/>
      <c r="W58" s="2529"/>
      <c r="X58" s="2529"/>
      <c r="Y58" s="2506"/>
      <c r="Z58" s="2506"/>
      <c r="AA58" s="2506"/>
      <c r="AB58" s="2506"/>
      <c r="AC58" s="2506"/>
      <c r="AD58" s="2506"/>
      <c r="AE58" s="2506"/>
      <c r="AF58" s="2506"/>
      <c r="AG58" s="2512"/>
      <c r="AH58" s="328"/>
      <c r="AI58" s="1567"/>
      <c r="AJ58" s="2513"/>
      <c r="AK58" s="2529"/>
      <c r="AL58" s="2529"/>
      <c r="AM58" s="2514"/>
      <c r="AN58" s="2514"/>
      <c r="AO58" s="2514"/>
      <c r="AP58" s="2514"/>
      <c r="AQ58" s="2514"/>
      <c r="AR58" s="2514"/>
      <c r="AS58" s="2514"/>
      <c r="AT58" s="2514"/>
      <c r="AU58" s="2514"/>
      <c r="AV58" s="2514"/>
      <c r="AW58" s="2514"/>
      <c r="AX58" s="2514"/>
      <c r="AY58" s="2514"/>
      <c r="AZ58" s="2530"/>
      <c r="BA58" s="2530"/>
      <c r="BB58" s="2530"/>
      <c r="BC58" s="2530"/>
      <c r="BD58" s="2530"/>
      <c r="BE58" s="2531"/>
      <c r="BF58" s="2514"/>
      <c r="BG58" s="2514"/>
      <c r="BH58" s="2514"/>
      <c r="BI58" s="2514"/>
      <c r="BJ58" s="2514"/>
      <c r="BK58" s="2514"/>
      <c r="BL58" s="2514"/>
      <c r="BM58" s="2514"/>
      <c r="BN58" s="2514"/>
      <c r="BO58" s="2530"/>
      <c r="BP58" s="2530"/>
      <c r="BQ58" s="2530"/>
      <c r="BR58" s="2530"/>
      <c r="BS58" s="2530"/>
      <c r="BT58" s="2518"/>
      <c r="BU58" s="2515"/>
      <c r="BV58" s="2515"/>
      <c r="BW58" s="2515"/>
      <c r="BX58" s="2515"/>
      <c r="BY58" s="2515"/>
      <c r="BZ58" s="2516"/>
      <c r="CA58" s="1567"/>
    </row>
    <row r="59" spans="1:79" ht="11.25" customHeight="1">
      <c r="A59" s="328"/>
      <c r="B59" s="758"/>
      <c r="C59" s="2511"/>
      <c r="D59" s="2540" t="s">
        <v>3410</v>
      </c>
      <c r="E59" s="2540"/>
      <c r="F59" s="2540"/>
      <c r="G59" s="2511"/>
      <c r="H59" s="2506"/>
      <c r="I59" s="2506"/>
      <c r="J59" s="2506"/>
      <c r="K59" s="2506"/>
      <c r="L59" s="2506"/>
      <c r="M59" s="2506"/>
      <c r="N59" s="2506"/>
      <c r="O59" s="2506"/>
      <c r="P59" s="2506"/>
      <c r="Q59" s="2506"/>
      <c r="R59" s="2506"/>
      <c r="S59" s="2506"/>
      <c r="T59" s="2506"/>
      <c r="U59" s="1546"/>
      <c r="V59" s="2517"/>
      <c r="W59" s="2540" t="s">
        <v>47</v>
      </c>
      <c r="X59" s="2540"/>
      <c r="Y59" s="2506"/>
      <c r="Z59" s="2506"/>
      <c r="AA59" s="2506"/>
      <c r="AB59" s="2506"/>
      <c r="AC59" s="2506"/>
      <c r="AD59" s="2506"/>
      <c r="AE59" s="2506"/>
      <c r="AF59" s="2506"/>
      <c r="AG59" s="2512"/>
      <c r="AH59" s="328"/>
      <c r="AI59" s="1567"/>
      <c r="AJ59" s="2513"/>
      <c r="AK59" s="2533" t="s">
        <v>3475</v>
      </c>
      <c r="AL59" s="2533"/>
      <c r="AM59" s="2534" t="s">
        <v>3476</v>
      </c>
      <c r="AN59" s="2534"/>
      <c r="AO59" s="2534"/>
      <c r="AP59" s="2534"/>
      <c r="AQ59" s="2534"/>
      <c r="AR59" s="2534"/>
      <c r="AS59" s="2514"/>
      <c r="AT59" s="2514"/>
      <c r="AU59" s="2514"/>
      <c r="AV59" s="2514"/>
      <c r="AW59" s="2514"/>
      <c r="AX59" s="2514"/>
      <c r="AY59" s="2514"/>
      <c r="AZ59" s="2514"/>
      <c r="BA59" s="2514"/>
      <c r="BB59" s="2514"/>
      <c r="BC59" s="2533" t="s">
        <v>3478</v>
      </c>
      <c r="BD59" s="2533"/>
      <c r="BE59" s="2534" t="s">
        <v>3479</v>
      </c>
      <c r="BF59" s="2514"/>
      <c r="BG59" s="2514"/>
      <c r="BH59" s="2514"/>
      <c r="BI59" s="2514"/>
      <c r="BJ59" s="2514"/>
      <c r="BK59" s="2514"/>
      <c r="BL59" s="2514"/>
      <c r="BM59" s="2514"/>
      <c r="BN59" s="2514"/>
      <c r="BO59" s="2514"/>
      <c r="BP59" s="2514"/>
      <c r="BQ59" s="2514"/>
      <c r="BR59" s="2514"/>
      <c r="BS59" s="2514"/>
      <c r="BT59" s="2518"/>
      <c r="BU59" s="2535" t="s">
        <v>3424</v>
      </c>
      <c r="BV59" s="2515"/>
      <c r="BW59" s="2515"/>
      <c r="BX59" s="2515"/>
      <c r="BY59" s="2515"/>
      <c r="BZ59" s="2516"/>
      <c r="CA59" s="1567"/>
    </row>
    <row r="60" spans="1:79" ht="2.25" customHeight="1">
      <c r="A60" s="328"/>
      <c r="B60" s="758"/>
      <c r="C60" s="2511"/>
      <c r="D60" s="2540"/>
      <c r="E60" s="2540"/>
      <c r="F60" s="2540"/>
      <c r="G60" s="2511"/>
      <c r="H60" s="2506"/>
      <c r="I60" s="2506"/>
      <c r="J60" s="2506"/>
      <c r="K60" s="2506"/>
      <c r="L60" s="2506"/>
      <c r="M60" s="2506"/>
      <c r="N60" s="2506"/>
      <c r="O60" s="2506"/>
      <c r="P60" s="2506"/>
      <c r="Q60" s="2506"/>
      <c r="R60" s="2506"/>
      <c r="S60" s="2506"/>
      <c r="T60" s="2506"/>
      <c r="U60" s="1546"/>
      <c r="V60" s="2517"/>
      <c r="W60" s="2540"/>
      <c r="X60" s="2540"/>
      <c r="Y60" s="2506"/>
      <c r="Z60" s="2506"/>
      <c r="AA60" s="2506"/>
      <c r="AB60" s="2506"/>
      <c r="AC60" s="2506"/>
      <c r="AD60" s="2506"/>
      <c r="AE60" s="2506"/>
      <c r="AF60" s="2506"/>
      <c r="AG60" s="2512"/>
      <c r="AH60" s="328"/>
      <c r="AI60" s="1567"/>
      <c r="AJ60" s="2513"/>
      <c r="AK60" s="2533"/>
      <c r="AL60" s="2533"/>
      <c r="AM60" s="2534"/>
      <c r="AN60" s="2534"/>
      <c r="AO60" s="2534"/>
      <c r="AP60" s="2534"/>
      <c r="AQ60" s="2534"/>
      <c r="AR60" s="2534"/>
      <c r="AS60" s="2514"/>
      <c r="AT60" s="2514"/>
      <c r="AU60" s="2514"/>
      <c r="AV60" s="2514"/>
      <c r="AW60" s="2514"/>
      <c r="AX60" s="2514"/>
      <c r="AY60" s="2514"/>
      <c r="AZ60" s="2514"/>
      <c r="BA60" s="2514"/>
      <c r="BB60" s="2514"/>
      <c r="BC60" s="2536"/>
      <c r="BD60" s="2536"/>
      <c r="BE60" s="2531"/>
      <c r="BF60" s="2514"/>
      <c r="BG60" s="2514"/>
      <c r="BH60" s="2514"/>
      <c r="BI60" s="2514"/>
      <c r="BJ60" s="2514"/>
      <c r="BK60" s="2514"/>
      <c r="BL60" s="2514"/>
      <c r="BM60" s="2514"/>
      <c r="BN60" s="2514"/>
      <c r="BO60" s="2514"/>
      <c r="BP60" s="2514"/>
      <c r="BQ60" s="2514"/>
      <c r="BR60" s="2514"/>
      <c r="BS60" s="2514"/>
      <c r="BT60" s="2518"/>
      <c r="BU60" s="2535"/>
      <c r="BV60" s="2515"/>
      <c r="BW60" s="2515"/>
      <c r="BX60" s="2515"/>
      <c r="BY60" s="2515"/>
      <c r="BZ60" s="2516"/>
      <c r="CA60" s="1567"/>
    </row>
    <row r="61" spans="1:79" ht="12.75" customHeight="1">
      <c r="A61" s="328"/>
      <c r="B61" s="757"/>
      <c r="C61" s="2506"/>
      <c r="D61" s="2506"/>
      <c r="E61" s="2507"/>
      <c r="F61" s="2507"/>
      <c r="G61" s="2506"/>
      <c r="H61" s="2506"/>
      <c r="I61" s="2506"/>
      <c r="J61" s="2506"/>
      <c r="K61" s="2506"/>
      <c r="L61" s="2506"/>
      <c r="M61" s="2506"/>
      <c r="N61" s="2506"/>
      <c r="O61" s="2506"/>
      <c r="P61" s="2506"/>
      <c r="Q61" s="2506"/>
      <c r="R61" s="2506"/>
      <c r="S61" s="2506"/>
      <c r="T61" s="2506"/>
      <c r="U61" s="1546"/>
      <c r="V61" s="2517"/>
      <c r="W61" s="2506"/>
      <c r="X61" s="2506"/>
      <c r="Y61" s="2506"/>
      <c r="Z61" s="2506"/>
      <c r="AA61" s="2506"/>
      <c r="AB61" s="2506"/>
      <c r="AC61" s="2506"/>
      <c r="AD61" s="2506"/>
      <c r="AE61" s="2506"/>
      <c r="AF61" s="2506"/>
      <c r="AG61" s="2512"/>
      <c r="AH61" s="328"/>
      <c r="AI61" s="1567"/>
      <c r="AJ61" s="2513"/>
      <c r="AK61" s="2534"/>
      <c r="AL61" s="2534"/>
      <c r="AM61" s="4074">
        <v>132303</v>
      </c>
      <c r="AN61" s="4074"/>
      <c r="AO61" s="2509">
        <v>1</v>
      </c>
      <c r="AP61" s="2715"/>
      <c r="AQ61" s="2506"/>
      <c r="AR61" s="2529" t="s">
        <v>1282</v>
      </c>
      <c r="AS61" s="2506"/>
      <c r="AT61" s="2506"/>
      <c r="AU61" s="2514"/>
      <c r="AV61" s="2514"/>
      <c r="AW61" s="2514"/>
      <c r="AX61" s="2514"/>
      <c r="AY61" s="2514"/>
      <c r="AZ61" s="2514"/>
      <c r="BA61" s="2514"/>
      <c r="BB61" s="2514"/>
      <c r="BC61" s="2514"/>
      <c r="BD61" s="2514"/>
      <c r="BE61" s="4074">
        <v>132403</v>
      </c>
      <c r="BF61" s="4074"/>
      <c r="BG61" s="2509">
        <v>1</v>
      </c>
      <c r="BH61" s="2715"/>
      <c r="BI61" s="2506"/>
      <c r="BJ61" s="2529" t="s">
        <v>3481</v>
      </c>
      <c r="BK61" s="2506"/>
      <c r="BL61" s="2506"/>
      <c r="BM61" s="2506"/>
      <c r="BN61" s="2529"/>
      <c r="BO61" s="2506"/>
      <c r="BP61" s="2506"/>
      <c r="BQ61" s="2506"/>
      <c r="BR61" s="2506"/>
      <c r="BS61" s="2514"/>
      <c r="BT61" s="2518"/>
      <c r="BU61" s="2515"/>
      <c r="BV61" s="2515"/>
      <c r="BW61" s="2515"/>
      <c r="BX61" s="4041">
        <v>132703</v>
      </c>
      <c r="BY61" s="4041"/>
      <c r="BZ61" s="2516"/>
      <c r="CA61" s="1567"/>
    </row>
    <row r="62" spans="1:79" ht="2.25" customHeight="1">
      <c r="A62" s="328"/>
      <c r="B62" s="757"/>
      <c r="C62" s="2506"/>
      <c r="D62" s="4075"/>
      <c r="E62" s="4076"/>
      <c r="F62" s="4076"/>
      <c r="G62" s="4076"/>
      <c r="H62" s="4076"/>
      <c r="I62" s="4076"/>
      <c r="J62" s="4076"/>
      <c r="K62" s="4076"/>
      <c r="L62" s="4076"/>
      <c r="M62" s="4076"/>
      <c r="N62" s="4076"/>
      <c r="O62" s="4076"/>
      <c r="P62" s="4076"/>
      <c r="Q62" s="4076"/>
      <c r="R62" s="4076"/>
      <c r="S62" s="4076"/>
      <c r="T62" s="4077"/>
      <c r="U62" s="1546"/>
      <c r="V62" s="2517"/>
      <c r="W62" s="2506"/>
      <c r="X62" s="2506"/>
      <c r="Y62" s="2506"/>
      <c r="Z62" s="2506"/>
      <c r="AA62" s="2506"/>
      <c r="AB62" s="2506"/>
      <c r="AC62" s="2506"/>
      <c r="AD62" s="2506"/>
      <c r="AE62" s="2506"/>
      <c r="AF62" s="2506"/>
      <c r="AG62" s="2512"/>
      <c r="AH62" s="328"/>
      <c r="AI62" s="1567"/>
      <c r="AJ62" s="2513"/>
      <c r="AK62" s="2534"/>
      <c r="AL62" s="2534"/>
      <c r="AM62" s="2508"/>
      <c r="AN62" s="2508"/>
      <c r="AO62" s="2537"/>
      <c r="AP62" s="2510"/>
      <c r="AQ62" s="2506"/>
      <c r="AR62" s="2511"/>
      <c r="AS62" s="2506"/>
      <c r="AT62" s="2506"/>
      <c r="AU62" s="2514"/>
      <c r="AV62" s="2514"/>
      <c r="AW62" s="2514"/>
      <c r="AX62" s="2514"/>
      <c r="AY62" s="2514"/>
      <c r="AZ62" s="2514"/>
      <c r="BA62" s="2514"/>
      <c r="BB62" s="2514"/>
      <c r="BC62" s="2514"/>
      <c r="BD62" s="2514"/>
      <c r="BE62" s="2508"/>
      <c r="BF62" s="2508"/>
      <c r="BG62" s="2537"/>
      <c r="BH62" s="2510"/>
      <c r="BI62" s="2506"/>
      <c r="BJ62" s="2511"/>
      <c r="BK62" s="2506"/>
      <c r="BL62" s="2506"/>
      <c r="BM62" s="2506"/>
      <c r="BN62" s="2511"/>
      <c r="BO62" s="2506"/>
      <c r="BP62" s="2506"/>
      <c r="BQ62" s="2506"/>
      <c r="BR62" s="2506"/>
      <c r="BS62" s="2514"/>
      <c r="BT62" s="2518"/>
      <c r="BU62" s="2515"/>
      <c r="BV62" s="2515"/>
      <c r="BW62" s="2515"/>
      <c r="BX62" s="4041"/>
      <c r="BY62" s="4041"/>
      <c r="BZ62" s="2516"/>
      <c r="CA62" s="1567"/>
    </row>
    <row r="63" spans="1:79" ht="9.75" customHeight="1">
      <c r="A63" s="328"/>
      <c r="B63" s="757"/>
      <c r="C63" s="2506"/>
      <c r="D63" s="4078"/>
      <c r="E63" s="4079"/>
      <c r="F63" s="4079"/>
      <c r="G63" s="4079"/>
      <c r="H63" s="4079"/>
      <c r="I63" s="4079"/>
      <c r="J63" s="4079"/>
      <c r="K63" s="4079"/>
      <c r="L63" s="4079"/>
      <c r="M63" s="4079"/>
      <c r="N63" s="4079"/>
      <c r="O63" s="4079"/>
      <c r="P63" s="4079"/>
      <c r="Q63" s="4079"/>
      <c r="R63" s="4079"/>
      <c r="S63" s="4079"/>
      <c r="T63" s="4080"/>
      <c r="U63" s="1546"/>
      <c r="V63" s="2517"/>
      <c r="W63" s="2529" t="s">
        <v>809</v>
      </c>
      <c r="X63" s="2529"/>
      <c r="Y63" s="2506"/>
      <c r="Z63" s="2506"/>
      <c r="AA63" s="2506"/>
      <c r="AB63" s="2506"/>
      <c r="AC63" s="2506"/>
      <c r="AD63" s="2506"/>
      <c r="AE63" s="2506"/>
      <c r="AF63" s="2506"/>
      <c r="AG63" s="2512"/>
      <c r="AH63" s="328"/>
      <c r="AI63" s="1567"/>
      <c r="AJ63" s="2513"/>
      <c r="AK63" s="2514"/>
      <c r="AL63" s="2514"/>
      <c r="AM63" s="2508"/>
      <c r="AN63" s="2508"/>
      <c r="AO63" s="2509">
        <v>2</v>
      </c>
      <c r="AP63" s="4084"/>
      <c r="AQ63" s="2506"/>
      <c r="AR63" s="2529" t="s">
        <v>3480</v>
      </c>
      <c r="AS63" s="2506"/>
      <c r="AT63" s="2506"/>
      <c r="AU63" s="2514"/>
      <c r="AV63" s="2514"/>
      <c r="AW63" s="2514"/>
      <c r="AX63" s="2514"/>
      <c r="AY63" s="2514"/>
      <c r="AZ63" s="2514"/>
      <c r="BA63" s="2514"/>
      <c r="BB63" s="2514"/>
      <c r="BC63" s="2514"/>
      <c r="BD63" s="2514"/>
      <c r="BE63" s="2508"/>
      <c r="BF63" s="2508"/>
      <c r="BG63" s="2509">
        <v>2</v>
      </c>
      <c r="BH63" s="4084"/>
      <c r="BI63" s="2506"/>
      <c r="BJ63" s="2529" t="s">
        <v>3482</v>
      </c>
      <c r="BK63" s="2506"/>
      <c r="BL63" s="2506"/>
      <c r="BM63" s="2506"/>
      <c r="BN63" s="2511"/>
      <c r="BO63" s="2506"/>
      <c r="BP63" s="2506"/>
      <c r="BQ63" s="2506"/>
      <c r="BR63" s="2506"/>
      <c r="BS63" s="2514"/>
      <c r="BT63" s="2518"/>
      <c r="BU63" s="2515"/>
      <c r="BV63" s="4086"/>
      <c r="BW63" s="4087"/>
      <c r="BX63" s="4087"/>
      <c r="BY63" s="4088"/>
      <c r="BZ63" s="2516"/>
      <c r="CA63" s="1567"/>
    </row>
    <row r="64" spans="1:79" ht="2.25" customHeight="1">
      <c r="A64" s="328"/>
      <c r="B64" s="757"/>
      <c r="C64" s="2506"/>
      <c r="D64" s="4078"/>
      <c r="E64" s="4079"/>
      <c r="F64" s="4079"/>
      <c r="G64" s="4079"/>
      <c r="H64" s="4079"/>
      <c r="I64" s="4079"/>
      <c r="J64" s="4079"/>
      <c r="K64" s="4079"/>
      <c r="L64" s="4079"/>
      <c r="M64" s="4079"/>
      <c r="N64" s="4079"/>
      <c r="O64" s="4079"/>
      <c r="P64" s="4079"/>
      <c r="Q64" s="4079"/>
      <c r="R64" s="4079"/>
      <c r="S64" s="4079"/>
      <c r="T64" s="4080"/>
      <c r="U64" s="1546"/>
      <c r="V64" s="2517"/>
      <c r="W64" s="2529"/>
      <c r="X64" s="2529"/>
      <c r="Y64" s="2506"/>
      <c r="Z64" s="2506"/>
      <c r="AA64" s="2506"/>
      <c r="AB64" s="2506"/>
      <c r="AC64" s="2506"/>
      <c r="AD64" s="2506"/>
      <c r="AE64" s="2506"/>
      <c r="AF64" s="2506"/>
      <c r="AG64" s="2512"/>
      <c r="AH64" s="328"/>
      <c r="AI64" s="1567"/>
      <c r="AJ64" s="2513"/>
      <c r="AK64" s="2514"/>
      <c r="AL64" s="2514"/>
      <c r="AM64" s="2514"/>
      <c r="AN64" s="2514"/>
      <c r="AO64" s="2514"/>
      <c r="AP64" s="4085"/>
      <c r="AQ64" s="2514"/>
      <c r="AR64" s="2514"/>
      <c r="AS64" s="2514"/>
      <c r="AT64" s="2514"/>
      <c r="AU64" s="2514"/>
      <c r="AV64" s="2514"/>
      <c r="AW64" s="2514"/>
      <c r="AX64" s="2514"/>
      <c r="AY64" s="2514"/>
      <c r="AZ64" s="2514"/>
      <c r="BA64" s="2514"/>
      <c r="BB64" s="2514"/>
      <c r="BC64" s="2538"/>
      <c r="BD64" s="2538"/>
      <c r="BE64" s="2538"/>
      <c r="BF64" s="2538"/>
      <c r="BG64" s="2538"/>
      <c r="BH64" s="4085"/>
      <c r="BI64" s="2538"/>
      <c r="BJ64" s="2538"/>
      <c r="BK64" s="2538"/>
      <c r="BL64" s="2538"/>
      <c r="BM64" s="2538"/>
      <c r="BN64" s="2538"/>
      <c r="BO64" s="2538"/>
      <c r="BP64" s="2538"/>
      <c r="BQ64" s="2538"/>
      <c r="BR64" s="2538"/>
      <c r="BS64" s="2538"/>
      <c r="BT64" s="2518"/>
      <c r="BU64" s="2515"/>
      <c r="BV64" s="4089"/>
      <c r="BW64" s="4090"/>
      <c r="BX64" s="4090"/>
      <c r="BY64" s="4091"/>
      <c r="BZ64" s="2516"/>
      <c r="CA64" s="1567"/>
    </row>
    <row r="65" spans="1:79" ht="9.75" customHeight="1">
      <c r="A65" s="328"/>
      <c r="B65" s="757"/>
      <c r="C65" s="2506"/>
      <c r="D65" s="4078"/>
      <c r="E65" s="4079"/>
      <c r="F65" s="4079"/>
      <c r="G65" s="4079"/>
      <c r="H65" s="4079"/>
      <c r="I65" s="4079"/>
      <c r="J65" s="4079"/>
      <c r="K65" s="4079"/>
      <c r="L65" s="4079"/>
      <c r="M65" s="4079"/>
      <c r="N65" s="4079"/>
      <c r="O65" s="4079"/>
      <c r="P65" s="4079"/>
      <c r="Q65" s="4079"/>
      <c r="R65" s="4079"/>
      <c r="S65" s="4079"/>
      <c r="T65" s="4080"/>
      <c r="U65" s="1546"/>
      <c r="V65" s="2517"/>
      <c r="W65" s="2540" t="s">
        <v>3411</v>
      </c>
      <c r="X65" s="2540"/>
      <c r="Y65" s="2506"/>
      <c r="Z65" s="2506"/>
      <c r="AA65" s="2506"/>
      <c r="AB65" s="2506"/>
      <c r="AC65" s="2506"/>
      <c r="AD65" s="2506"/>
      <c r="AE65" s="2506"/>
      <c r="AF65" s="2506"/>
      <c r="AG65" s="2512"/>
      <c r="AH65" s="328"/>
      <c r="AI65" s="1567"/>
      <c r="AJ65" s="2513"/>
      <c r="AK65" s="2514"/>
      <c r="AL65" s="2514"/>
      <c r="AM65" s="2514"/>
      <c r="AN65" s="2514"/>
      <c r="AO65" s="2514"/>
      <c r="AP65" s="2514"/>
      <c r="AQ65" s="2514"/>
      <c r="AR65" s="4043"/>
      <c r="AS65" s="4043"/>
      <c r="AT65" s="4043"/>
      <c r="AU65" s="4043"/>
      <c r="AV65" s="4043"/>
      <c r="AW65" s="4043"/>
      <c r="AX65" s="4043"/>
      <c r="AY65" s="4043"/>
      <c r="AZ65" s="4043"/>
      <c r="BA65" s="4043"/>
      <c r="BB65" s="2530"/>
      <c r="BC65" s="2529"/>
      <c r="BD65" s="2529"/>
      <c r="BE65" s="2514"/>
      <c r="BF65" s="2514"/>
      <c r="BG65" s="2514"/>
      <c r="BH65" s="2514"/>
      <c r="BI65" s="2514"/>
      <c r="BJ65" s="2514"/>
      <c r="BK65" s="2514"/>
      <c r="BL65" s="2514"/>
      <c r="BM65" s="2514"/>
      <c r="BN65" s="2514"/>
      <c r="BO65" s="2514"/>
      <c r="BP65" s="2514"/>
      <c r="BQ65" s="2514"/>
      <c r="BR65" s="2514"/>
      <c r="BS65" s="2514"/>
      <c r="BT65" s="2518"/>
      <c r="BU65" s="2515"/>
      <c r="BV65" s="4092"/>
      <c r="BW65" s="4093"/>
      <c r="BX65" s="4093"/>
      <c r="BY65" s="4094"/>
      <c r="BZ65" s="2516"/>
      <c r="CA65" s="1567"/>
    </row>
    <row r="66" spans="1:79" ht="11.25" customHeight="1">
      <c r="A66" s="328"/>
      <c r="B66" s="757"/>
      <c r="C66" s="2506"/>
      <c r="D66" s="4078"/>
      <c r="E66" s="4079"/>
      <c r="F66" s="4079"/>
      <c r="G66" s="4079"/>
      <c r="H66" s="4079"/>
      <c r="I66" s="4079"/>
      <c r="J66" s="4079"/>
      <c r="K66" s="4079"/>
      <c r="L66" s="4079"/>
      <c r="M66" s="4079"/>
      <c r="N66" s="4079"/>
      <c r="O66" s="4079"/>
      <c r="P66" s="4079"/>
      <c r="Q66" s="4079"/>
      <c r="R66" s="4079"/>
      <c r="S66" s="4079"/>
      <c r="T66" s="4080"/>
      <c r="U66" s="1546"/>
      <c r="V66" s="2517"/>
      <c r="W66" s="2540"/>
      <c r="X66" s="2540"/>
      <c r="Y66" s="2506"/>
      <c r="Z66" s="2506"/>
      <c r="AA66" s="2506"/>
      <c r="AB66" s="2506"/>
      <c r="AC66" s="2506"/>
      <c r="AD66" s="2506"/>
      <c r="AE66" s="2506"/>
      <c r="AF66" s="2506"/>
      <c r="AG66" s="2512"/>
      <c r="AH66" s="328"/>
      <c r="AI66" s="1567"/>
      <c r="AJ66" s="2513"/>
      <c r="AK66" s="2539"/>
      <c r="AL66" s="2539"/>
      <c r="AM66" s="2531"/>
      <c r="AN66" s="2531"/>
      <c r="AO66" s="2531"/>
      <c r="AP66" s="2531"/>
      <c r="AQ66" s="2531"/>
      <c r="AR66" s="4044"/>
      <c r="AS66" s="4044"/>
      <c r="AT66" s="4044"/>
      <c r="AU66" s="4044"/>
      <c r="AV66" s="4044"/>
      <c r="AW66" s="4044"/>
      <c r="AX66" s="4044"/>
      <c r="AY66" s="4044"/>
      <c r="AZ66" s="4044"/>
      <c r="BA66" s="4044"/>
      <c r="BB66" s="2514"/>
      <c r="BC66" s="2540"/>
      <c r="BD66" s="2540"/>
      <c r="BE66" s="2514"/>
      <c r="BF66" s="2514"/>
      <c r="BG66" s="2514"/>
      <c r="BH66" s="2514"/>
      <c r="BI66" s="2514"/>
      <c r="BJ66" s="2514"/>
      <c r="BK66" s="2514"/>
      <c r="BL66" s="2514"/>
      <c r="BM66" s="2514"/>
      <c r="BN66" s="2514"/>
      <c r="BO66" s="2514"/>
      <c r="BP66" s="2514"/>
      <c r="BQ66" s="2514"/>
      <c r="BR66" s="2514"/>
      <c r="BS66" s="2514"/>
      <c r="BT66" s="2518"/>
      <c r="BU66" s="2515"/>
      <c r="BV66" s="2515"/>
      <c r="BW66" s="2515"/>
      <c r="BX66" s="2515"/>
      <c r="BY66" s="2515"/>
      <c r="BZ66" s="2516"/>
      <c r="CA66" s="1567"/>
    </row>
    <row r="67" spans="1:79" ht="11.25" customHeight="1">
      <c r="A67" s="328"/>
      <c r="B67" s="757"/>
      <c r="C67" s="2506"/>
      <c r="D67" s="4078"/>
      <c r="E67" s="4079"/>
      <c r="F67" s="4079"/>
      <c r="G67" s="4079"/>
      <c r="H67" s="4079"/>
      <c r="I67" s="4079"/>
      <c r="J67" s="4079"/>
      <c r="K67" s="4079"/>
      <c r="L67" s="4079"/>
      <c r="M67" s="4079"/>
      <c r="N67" s="4079"/>
      <c r="O67" s="4079"/>
      <c r="P67" s="4079"/>
      <c r="Q67" s="4079"/>
      <c r="R67" s="4079"/>
      <c r="S67" s="4079"/>
      <c r="T67" s="4080"/>
      <c r="U67" s="1546"/>
      <c r="V67" s="2517"/>
      <c r="W67" s="2508">
        <v>132203</v>
      </c>
      <c r="X67" s="2508"/>
      <c r="Y67" s="2509">
        <v>1</v>
      </c>
      <c r="Z67" s="2715"/>
      <c r="AA67" s="2506"/>
      <c r="AB67" s="2511" t="s">
        <v>3466</v>
      </c>
      <c r="AC67" s="2506"/>
      <c r="AD67" s="2506"/>
      <c r="AE67" s="2506"/>
      <c r="AF67" s="2506"/>
      <c r="AG67" s="2512"/>
      <c r="AH67" s="328"/>
      <c r="AI67" s="1567"/>
      <c r="AJ67" s="2513"/>
      <c r="AK67" s="2531"/>
      <c r="AL67" s="2531"/>
      <c r="AM67" s="2531"/>
      <c r="AN67" s="2531"/>
      <c r="AO67" s="2531"/>
      <c r="AP67" s="2531"/>
      <c r="AQ67" s="2531"/>
      <c r="AR67" s="2531"/>
      <c r="AS67" s="2514"/>
      <c r="AT67" s="2514"/>
      <c r="AU67" s="2514"/>
      <c r="AV67" s="2514"/>
      <c r="AW67" s="2514"/>
      <c r="AX67" s="2514"/>
      <c r="AY67" s="2514"/>
      <c r="AZ67" s="2514"/>
      <c r="BA67" s="2514"/>
      <c r="BB67" s="2514"/>
      <c r="BC67" s="2541"/>
      <c r="BD67" s="2541"/>
      <c r="BE67" s="2542"/>
      <c r="BF67" s="2542"/>
      <c r="BG67" s="2542"/>
      <c r="BH67" s="2542"/>
      <c r="BI67" s="2542"/>
      <c r="BJ67" s="2542"/>
      <c r="BK67" s="2542"/>
      <c r="BL67" s="2542"/>
      <c r="BM67" s="2542"/>
      <c r="BN67" s="2542"/>
      <c r="BO67" s="2542"/>
      <c r="BP67" s="2542"/>
      <c r="BQ67" s="2542"/>
      <c r="BR67" s="2542"/>
      <c r="BS67" s="2542"/>
      <c r="BT67" s="2518"/>
      <c r="BU67" s="2515"/>
      <c r="BV67" s="2515"/>
      <c r="BW67" s="2515"/>
      <c r="BX67" s="2515"/>
      <c r="BY67" s="2515"/>
      <c r="BZ67" s="2516"/>
      <c r="CA67" s="1567"/>
    </row>
    <row r="68" spans="1:79" ht="11.25" customHeight="1">
      <c r="A68" s="328"/>
      <c r="B68" s="757"/>
      <c r="C68" s="2506"/>
      <c r="D68" s="4078"/>
      <c r="E68" s="4079"/>
      <c r="F68" s="4079"/>
      <c r="G68" s="4079"/>
      <c r="H68" s="4079"/>
      <c r="I68" s="4079"/>
      <c r="J68" s="4079"/>
      <c r="K68" s="4079"/>
      <c r="L68" s="4079"/>
      <c r="M68" s="4079"/>
      <c r="N68" s="4079"/>
      <c r="O68" s="4079"/>
      <c r="P68" s="4079"/>
      <c r="Q68" s="4079"/>
      <c r="R68" s="4079"/>
      <c r="S68" s="4079"/>
      <c r="T68" s="4080"/>
      <c r="U68" s="1546"/>
      <c r="V68" s="2517"/>
      <c r="W68" s="2508"/>
      <c r="X68" s="2508"/>
      <c r="Y68" s="2509">
        <v>2</v>
      </c>
      <c r="Z68" s="2715"/>
      <c r="AA68" s="2506"/>
      <c r="AB68" s="2511" t="s">
        <v>3467</v>
      </c>
      <c r="AC68" s="2506"/>
      <c r="AD68" s="2506"/>
      <c r="AE68" s="2506"/>
      <c r="AF68" s="2506"/>
      <c r="AG68" s="2512"/>
      <c r="AH68" s="328"/>
      <c r="AI68" s="1567"/>
      <c r="AJ68" s="2513"/>
      <c r="AK68" s="2530" t="s">
        <v>757</v>
      </c>
      <c r="AL68" s="2530"/>
      <c r="AM68" s="2530" t="s">
        <v>3418</v>
      </c>
      <c r="AN68" s="2514"/>
      <c r="AO68" s="2514"/>
      <c r="AP68" s="2514"/>
      <c r="AQ68" s="2514"/>
      <c r="AR68" s="2514"/>
      <c r="AS68" s="2514"/>
      <c r="AT68" s="2514"/>
      <c r="AU68" s="2514"/>
      <c r="AV68" s="2514"/>
      <c r="AW68" s="2514"/>
      <c r="AX68" s="2514"/>
      <c r="AY68" s="2514"/>
      <c r="AZ68" s="2514"/>
      <c r="BA68" s="2514"/>
      <c r="BB68" s="2514"/>
      <c r="BC68" s="2530" t="s">
        <v>758</v>
      </c>
      <c r="BD68" s="2530"/>
      <c r="BE68" s="2530" t="s">
        <v>3483</v>
      </c>
      <c r="BF68" s="2542"/>
      <c r="BG68" s="2542"/>
      <c r="BH68" s="2542"/>
      <c r="BI68" s="2542"/>
      <c r="BJ68" s="2542"/>
      <c r="BK68" s="2542"/>
      <c r="BL68" s="2542"/>
      <c r="BM68" s="2542"/>
      <c r="BN68" s="2542"/>
      <c r="BO68" s="2542"/>
      <c r="BP68" s="2542"/>
      <c r="BQ68" s="2542"/>
      <c r="BR68" s="2542"/>
      <c r="BS68" s="2542"/>
      <c r="BT68" s="2518"/>
      <c r="BU68" s="2532" t="s">
        <v>3421</v>
      </c>
      <c r="BV68" s="2515"/>
      <c r="BW68" s="2515"/>
      <c r="BX68" s="2515"/>
      <c r="BY68" s="2515"/>
      <c r="BZ68" s="2516"/>
      <c r="CA68" s="1567"/>
    </row>
    <row r="69" spans="1:79" ht="2.25" customHeight="1">
      <c r="A69" s="328"/>
      <c r="B69" s="757"/>
      <c r="C69" s="2506"/>
      <c r="D69" s="4081"/>
      <c r="E69" s="4082"/>
      <c r="F69" s="4082"/>
      <c r="G69" s="4082"/>
      <c r="H69" s="4082"/>
      <c r="I69" s="4082"/>
      <c r="J69" s="4082"/>
      <c r="K69" s="4082"/>
      <c r="L69" s="4082"/>
      <c r="M69" s="4082"/>
      <c r="N69" s="4082"/>
      <c r="O69" s="4082"/>
      <c r="P69" s="4082"/>
      <c r="Q69" s="4082"/>
      <c r="R69" s="4082"/>
      <c r="S69" s="4082"/>
      <c r="T69" s="4083"/>
      <c r="U69" s="1546"/>
      <c r="V69" s="2517"/>
      <c r="W69" s="2506"/>
      <c r="X69" s="2506"/>
      <c r="Y69" s="2506"/>
      <c r="Z69" s="2506"/>
      <c r="AA69" s="2506"/>
      <c r="AB69" s="2506"/>
      <c r="AC69" s="2506"/>
      <c r="AD69" s="2506"/>
      <c r="AE69" s="2506"/>
      <c r="AF69" s="2506"/>
      <c r="AG69" s="2512"/>
      <c r="AH69" s="328"/>
      <c r="AI69" s="1567"/>
      <c r="AJ69" s="2513"/>
      <c r="AK69" s="2514"/>
      <c r="AL69" s="2514"/>
      <c r="AM69" s="2514"/>
      <c r="AN69" s="2514"/>
      <c r="AO69" s="2514"/>
      <c r="AP69" s="2514"/>
      <c r="AQ69" s="2514"/>
      <c r="AR69" s="2514"/>
      <c r="AS69" s="2514"/>
      <c r="AT69" s="2514"/>
      <c r="AU69" s="2514"/>
      <c r="AV69" s="2514"/>
      <c r="AW69" s="2514"/>
      <c r="AX69" s="2514"/>
      <c r="AY69" s="2514"/>
      <c r="AZ69" s="2514"/>
      <c r="BA69" s="2514"/>
      <c r="BB69" s="2514"/>
      <c r="BC69" s="2514"/>
      <c r="BD69" s="2514"/>
      <c r="BE69" s="2531"/>
      <c r="BF69" s="2514"/>
      <c r="BG69" s="2514"/>
      <c r="BH69" s="2514"/>
      <c r="BI69" s="2514"/>
      <c r="BJ69" s="2514"/>
      <c r="BK69" s="2514"/>
      <c r="BL69" s="2514"/>
      <c r="BM69" s="2514"/>
      <c r="BN69" s="2514"/>
      <c r="BO69" s="2514"/>
      <c r="BP69" s="2514"/>
      <c r="BQ69" s="2514"/>
      <c r="BR69" s="2514"/>
      <c r="BS69" s="2514"/>
      <c r="BT69" s="2518"/>
      <c r="BU69" s="2515"/>
      <c r="BV69" s="2515"/>
      <c r="BW69" s="2515"/>
      <c r="BX69" s="2515"/>
      <c r="BY69" s="2515"/>
      <c r="BZ69" s="2516"/>
      <c r="CA69" s="1567"/>
    </row>
    <row r="70" spans="1:79" ht="11.25" customHeight="1">
      <c r="A70" s="328"/>
      <c r="B70" s="757"/>
      <c r="C70" s="2506"/>
      <c r="D70" s="2506"/>
      <c r="E70" s="2507"/>
      <c r="F70" s="2507"/>
      <c r="G70" s="2506"/>
      <c r="H70" s="2506"/>
      <c r="I70" s="2506"/>
      <c r="J70" s="2506"/>
      <c r="K70" s="2506"/>
      <c r="L70" s="2506"/>
      <c r="M70" s="2506"/>
      <c r="N70" s="2506"/>
      <c r="O70" s="2506"/>
      <c r="P70" s="2506"/>
      <c r="Q70" s="2506"/>
      <c r="R70" s="2506"/>
      <c r="S70" s="2506"/>
      <c r="T70" s="2506"/>
      <c r="U70" s="1546"/>
      <c r="V70" s="2517"/>
      <c r="W70" s="2506"/>
      <c r="X70" s="2506"/>
      <c r="Y70" s="2506"/>
      <c r="Z70" s="2506"/>
      <c r="AA70" s="2506"/>
      <c r="AB70" s="2506"/>
      <c r="AC70" s="2506"/>
      <c r="AD70" s="2506"/>
      <c r="AE70" s="2506"/>
      <c r="AF70" s="2506"/>
      <c r="AG70" s="2512"/>
      <c r="AH70" s="328"/>
      <c r="AI70" s="1567"/>
      <c r="AJ70" s="2513"/>
      <c r="AK70" s="2514"/>
      <c r="AL70" s="2514"/>
      <c r="AM70" s="2536" t="s">
        <v>3419</v>
      </c>
      <c r="AN70" s="2514"/>
      <c r="AO70" s="2514"/>
      <c r="AP70" s="2514"/>
      <c r="AQ70" s="2514"/>
      <c r="AR70" s="2514"/>
      <c r="AS70" s="2514"/>
      <c r="AT70" s="2514"/>
      <c r="AU70" s="2514"/>
      <c r="AV70" s="2514"/>
      <c r="AW70" s="2514"/>
      <c r="AX70" s="2514"/>
      <c r="AY70" s="2514"/>
      <c r="AZ70" s="2530"/>
      <c r="BA70" s="2530"/>
      <c r="BB70" s="2530"/>
      <c r="BC70" s="2529"/>
      <c r="BD70" s="2529"/>
      <c r="BE70" s="2536" t="s">
        <v>3484</v>
      </c>
      <c r="BF70" s="2514"/>
      <c r="BG70" s="2514"/>
      <c r="BH70" s="2514"/>
      <c r="BI70" s="2514"/>
      <c r="BJ70" s="2514"/>
      <c r="BK70" s="2514"/>
      <c r="BL70" s="2514"/>
      <c r="BM70" s="2514"/>
      <c r="BN70" s="2514"/>
      <c r="BO70" s="2514"/>
      <c r="BP70" s="2514"/>
      <c r="BQ70" s="2514"/>
      <c r="BR70" s="2514"/>
      <c r="BS70" s="2514"/>
      <c r="BT70" s="2518"/>
      <c r="BU70" s="2535" t="s">
        <v>3422</v>
      </c>
      <c r="BV70" s="2515"/>
      <c r="BW70" s="2515"/>
      <c r="BX70" s="2515"/>
      <c r="BY70" s="2515"/>
      <c r="BZ70" s="2516"/>
      <c r="CA70" s="1567"/>
    </row>
    <row r="71" spans="1:79" ht="11.25" customHeight="1">
      <c r="A71" s="328"/>
      <c r="B71" s="757"/>
      <c r="C71" s="2506"/>
      <c r="D71" s="2569" t="s">
        <v>49</v>
      </c>
      <c r="E71" s="2569"/>
      <c r="F71" s="2569"/>
      <c r="G71" s="2570"/>
      <c r="H71" s="4031"/>
      <c r="I71" s="4032"/>
      <c r="J71" s="4032"/>
      <c r="K71" s="4032"/>
      <c r="L71" s="4033"/>
      <c r="M71" s="2571"/>
      <c r="N71" s="2529" t="s">
        <v>3463</v>
      </c>
      <c r="O71" s="2571"/>
      <c r="P71" s="2571"/>
      <c r="Q71" s="2571"/>
      <c r="R71" s="2571"/>
      <c r="S71" s="2571"/>
      <c r="T71" s="2571"/>
      <c r="U71" s="1546"/>
      <c r="V71" s="2517"/>
      <c r="W71" s="2529" t="s">
        <v>3412</v>
      </c>
      <c r="X71" s="2529"/>
      <c r="Y71" s="2506"/>
      <c r="Z71" s="2506"/>
      <c r="AA71" s="2506"/>
      <c r="AB71" s="2506"/>
      <c r="AC71" s="2506"/>
      <c r="AD71" s="2506"/>
      <c r="AE71" s="2506"/>
      <c r="AF71" s="2506"/>
      <c r="AG71" s="2512"/>
      <c r="AH71" s="328"/>
      <c r="AI71" s="1567"/>
      <c r="AJ71" s="2513"/>
      <c r="AK71" s="2543"/>
      <c r="AL71" s="2543"/>
      <c r="AM71" s="2534"/>
      <c r="AN71" s="2534"/>
      <c r="AO71" s="2534"/>
      <c r="AP71" s="2534"/>
      <c r="AQ71" s="2534"/>
      <c r="AR71" s="2534"/>
      <c r="AS71" s="2514"/>
      <c r="AT71" s="2514"/>
      <c r="AU71" s="2514"/>
      <c r="AV71" s="2514"/>
      <c r="AW71" s="2514"/>
      <c r="AX71" s="2530"/>
      <c r="AY71" s="4040">
        <v>132503</v>
      </c>
      <c r="AZ71" s="4040"/>
      <c r="BA71" s="4040"/>
      <c r="BB71" s="2514"/>
      <c r="BC71" s="2529"/>
      <c r="BD71" s="2529"/>
      <c r="BE71" s="2529"/>
      <c r="BF71" s="2544"/>
      <c r="BG71" s="2545"/>
      <c r="BH71" s="2514"/>
      <c r="BI71" s="2514"/>
      <c r="BJ71" s="2514"/>
      <c r="BK71" s="2514"/>
      <c r="BL71" s="2514"/>
      <c r="BM71" s="2514"/>
      <c r="BN71" s="2530"/>
      <c r="BO71" s="2529"/>
      <c r="BP71" s="4040">
        <v>132603</v>
      </c>
      <c r="BQ71" s="4040"/>
      <c r="BR71" s="4040"/>
      <c r="BS71" s="2529"/>
      <c r="BT71" s="2518"/>
      <c r="BU71" s="2515"/>
      <c r="BV71" s="2515"/>
      <c r="BW71" s="2515"/>
      <c r="BX71" s="4041">
        <v>132803</v>
      </c>
      <c r="BY71" s="4041"/>
      <c r="BZ71" s="2516"/>
      <c r="CA71" s="1567"/>
    </row>
    <row r="72" spans="1:79" ht="2.25" customHeight="1">
      <c r="A72" s="328"/>
      <c r="B72" s="757"/>
      <c r="C72" s="2506"/>
      <c r="D72" s="2569"/>
      <c r="E72" s="2569"/>
      <c r="F72" s="2569"/>
      <c r="G72" s="2570"/>
      <c r="H72" s="4034"/>
      <c r="I72" s="4035"/>
      <c r="J72" s="4035"/>
      <c r="K72" s="4035"/>
      <c r="L72" s="4036"/>
      <c r="M72" s="2571"/>
      <c r="N72" s="2571"/>
      <c r="O72" s="2571"/>
      <c r="P72" s="2571"/>
      <c r="Q72" s="2571"/>
      <c r="R72" s="2571"/>
      <c r="S72" s="2571"/>
      <c r="T72" s="2571"/>
      <c r="U72" s="1546"/>
      <c r="V72" s="2517"/>
      <c r="W72" s="2529"/>
      <c r="X72" s="2529"/>
      <c r="Y72" s="2506"/>
      <c r="Z72" s="2506"/>
      <c r="AA72" s="2506"/>
      <c r="AB72" s="2506"/>
      <c r="AC72" s="2506"/>
      <c r="AD72" s="2506"/>
      <c r="AE72" s="2506"/>
      <c r="AF72" s="2506"/>
      <c r="AG72" s="2512"/>
      <c r="AH72" s="328"/>
      <c r="AI72" s="1567"/>
      <c r="AJ72" s="2513"/>
      <c r="AK72" s="2534"/>
      <c r="AL72" s="2534"/>
      <c r="AM72" s="2534"/>
      <c r="AN72" s="2534"/>
      <c r="AO72" s="2534"/>
      <c r="AP72" s="2534"/>
      <c r="AQ72" s="2534"/>
      <c r="AR72" s="2534"/>
      <c r="AS72" s="2514"/>
      <c r="AT72" s="2514"/>
      <c r="AU72" s="2514"/>
      <c r="AV72" s="2514"/>
      <c r="AW72" s="2514"/>
      <c r="AX72" s="2514"/>
      <c r="AY72" s="2514"/>
      <c r="AZ72" s="2514"/>
      <c r="BA72" s="2514"/>
      <c r="BB72" s="2514"/>
      <c r="BC72" s="2540"/>
      <c r="BD72" s="2540"/>
      <c r="BE72" s="2514"/>
      <c r="BF72" s="2514"/>
      <c r="BG72" s="2530"/>
      <c r="BH72" s="2546"/>
      <c r="BI72" s="2546"/>
      <c r="BJ72" s="2546"/>
      <c r="BK72" s="2546"/>
      <c r="BL72" s="2546"/>
      <c r="BM72" s="2546"/>
      <c r="BN72" s="2546"/>
      <c r="BO72" s="2546"/>
      <c r="BP72" s="2546"/>
      <c r="BQ72" s="2546"/>
      <c r="BR72" s="2546"/>
      <c r="BS72" s="2546"/>
      <c r="BT72" s="2518"/>
      <c r="BU72" s="2515"/>
      <c r="BV72" s="2515"/>
      <c r="BW72" s="2515"/>
      <c r="BX72" s="2515"/>
      <c r="BY72" s="2515"/>
      <c r="BZ72" s="2516"/>
      <c r="CA72" s="1567"/>
    </row>
    <row r="73" spans="1:79" ht="9.75" customHeight="1">
      <c r="A73" s="328"/>
      <c r="B73" s="757"/>
      <c r="C73" s="2506"/>
      <c r="D73" s="2572" t="s">
        <v>3472</v>
      </c>
      <c r="E73" s="2569"/>
      <c r="F73" s="2569"/>
      <c r="G73" s="2570"/>
      <c r="H73" s="4037"/>
      <c r="I73" s="4038"/>
      <c r="J73" s="4038"/>
      <c r="K73" s="4038"/>
      <c r="L73" s="4039"/>
      <c r="M73" s="2571"/>
      <c r="N73" s="2540" t="s">
        <v>3464</v>
      </c>
      <c r="O73" s="2571"/>
      <c r="P73" s="2571"/>
      <c r="Q73" s="2571"/>
      <c r="R73" s="2571"/>
      <c r="S73" s="4042" t="s">
        <v>3804</v>
      </c>
      <c r="T73" s="4042"/>
      <c r="U73" s="1546"/>
      <c r="V73" s="2517"/>
      <c r="W73" s="2540" t="s">
        <v>3413</v>
      </c>
      <c r="X73" s="2540"/>
      <c r="Y73" s="2506"/>
      <c r="Z73" s="2506"/>
      <c r="AA73" s="2506"/>
      <c r="AB73" s="2506"/>
      <c r="AC73" s="2506"/>
      <c r="AD73" s="2506"/>
      <c r="AE73" s="2506"/>
      <c r="AF73" s="2506"/>
      <c r="AG73" s="2512"/>
      <c r="AH73" s="328"/>
      <c r="AI73" s="1567"/>
      <c r="AJ73" s="2513"/>
      <c r="AK73" s="2534"/>
      <c r="AL73" s="2534"/>
      <c r="AM73" s="2547"/>
      <c r="AN73" s="4043"/>
      <c r="AO73" s="4043"/>
      <c r="AP73" s="4043"/>
      <c r="AQ73" s="4043"/>
      <c r="AR73" s="4043"/>
      <c r="AS73" s="4043"/>
      <c r="AT73" s="4043"/>
      <c r="AU73" s="4043"/>
      <c r="AV73" s="4043"/>
      <c r="AW73" s="4043"/>
      <c r="AX73" s="4043"/>
      <c r="AY73" s="4043"/>
      <c r="AZ73" s="4043"/>
      <c r="BA73" s="4043"/>
      <c r="BB73" s="2514"/>
      <c r="BC73" s="2548"/>
      <c r="BD73" s="2548"/>
      <c r="BE73" s="4045"/>
      <c r="BF73" s="4046"/>
      <c r="BG73" s="4046"/>
      <c r="BH73" s="4046"/>
      <c r="BI73" s="4046"/>
      <c r="BJ73" s="4046"/>
      <c r="BK73" s="4046"/>
      <c r="BL73" s="4046"/>
      <c r="BM73" s="4046"/>
      <c r="BN73" s="4046"/>
      <c r="BO73" s="4046"/>
      <c r="BP73" s="4046"/>
      <c r="BQ73" s="4046"/>
      <c r="BR73" s="4047"/>
      <c r="BS73" s="2534"/>
      <c r="BT73" s="2518"/>
      <c r="BU73" s="2515"/>
      <c r="BV73" s="4054"/>
      <c r="BW73" s="4055"/>
      <c r="BX73" s="4055"/>
      <c r="BY73" s="4056"/>
      <c r="BZ73" s="2516"/>
      <c r="CA73" s="1567"/>
    </row>
    <row r="74" spans="1:79" ht="3.75" customHeight="1">
      <c r="A74" s="328"/>
      <c r="B74" s="757"/>
      <c r="C74" s="2506"/>
      <c r="D74" s="2529"/>
      <c r="E74" s="2507"/>
      <c r="F74" s="2507"/>
      <c r="G74" s="2506"/>
      <c r="H74" s="2506"/>
      <c r="I74" s="2506"/>
      <c r="J74" s="2506"/>
      <c r="K74" s="2506"/>
      <c r="L74" s="2506"/>
      <c r="M74" s="2506"/>
      <c r="N74" s="2506"/>
      <c r="O74" s="2506"/>
      <c r="P74" s="2506"/>
      <c r="Q74" s="2506"/>
      <c r="R74" s="2506"/>
      <c r="S74" s="2506"/>
      <c r="T74" s="2506"/>
      <c r="U74" s="1546"/>
      <c r="V74" s="2517"/>
      <c r="W74" s="2540"/>
      <c r="X74" s="2540"/>
      <c r="Y74" s="2506"/>
      <c r="Z74" s="2506"/>
      <c r="AA74" s="2506"/>
      <c r="AB74" s="2506"/>
      <c r="AC74" s="2506"/>
      <c r="AD74" s="2506"/>
      <c r="AE74" s="2506"/>
      <c r="AF74" s="2506"/>
      <c r="AG74" s="2512"/>
      <c r="AH74" s="328"/>
      <c r="AI74" s="1567"/>
      <c r="AJ74" s="2513"/>
      <c r="AK74" s="2514"/>
      <c r="AL74" s="2514"/>
      <c r="AM74" s="2547"/>
      <c r="AN74" s="4043"/>
      <c r="AO74" s="4043"/>
      <c r="AP74" s="4043"/>
      <c r="AQ74" s="4043"/>
      <c r="AR74" s="4043"/>
      <c r="AS74" s="4043"/>
      <c r="AT74" s="4043"/>
      <c r="AU74" s="4043"/>
      <c r="AV74" s="4043"/>
      <c r="AW74" s="4043"/>
      <c r="AX74" s="4043"/>
      <c r="AY74" s="4043"/>
      <c r="AZ74" s="4043"/>
      <c r="BA74" s="4043"/>
      <c r="BB74" s="2514"/>
      <c r="BC74" s="2549"/>
      <c r="BD74" s="2549"/>
      <c r="BE74" s="4048"/>
      <c r="BF74" s="4049"/>
      <c r="BG74" s="4049"/>
      <c r="BH74" s="4049"/>
      <c r="BI74" s="4049"/>
      <c r="BJ74" s="4049"/>
      <c r="BK74" s="4049"/>
      <c r="BL74" s="4049"/>
      <c r="BM74" s="4049"/>
      <c r="BN74" s="4049"/>
      <c r="BO74" s="4049"/>
      <c r="BP74" s="4049"/>
      <c r="BQ74" s="4049"/>
      <c r="BR74" s="4050"/>
      <c r="BS74" s="2534"/>
      <c r="BT74" s="2518"/>
      <c r="BU74" s="2515"/>
      <c r="BV74" s="4057"/>
      <c r="BW74" s="4058"/>
      <c r="BX74" s="4058"/>
      <c r="BY74" s="4059"/>
      <c r="BZ74" s="2516"/>
      <c r="CA74" s="1567"/>
    </row>
    <row r="75" spans="1:79" ht="11.25" customHeight="1">
      <c r="A75" s="328"/>
      <c r="B75" s="757"/>
      <c r="C75" s="2506"/>
      <c r="D75" s="2569" t="s">
        <v>3473</v>
      </c>
      <c r="E75" s="2569"/>
      <c r="F75" s="2569"/>
      <c r="G75" s="2506"/>
      <c r="H75" s="4031"/>
      <c r="I75" s="4032"/>
      <c r="J75" s="4032"/>
      <c r="K75" s="4032"/>
      <c r="L75" s="4033"/>
      <c r="M75" s="2571"/>
      <c r="N75" s="4063"/>
      <c r="O75" s="4064"/>
      <c r="P75" s="4064"/>
      <c r="Q75" s="4064"/>
      <c r="R75" s="4064"/>
      <c r="S75" s="4064"/>
      <c r="T75" s="4065"/>
      <c r="U75" s="1546"/>
      <c r="V75" s="2517"/>
      <c r="W75" s="2508"/>
      <c r="X75" s="2508"/>
      <c r="Y75" s="2509">
        <v>3</v>
      </c>
      <c r="Z75" s="2715"/>
      <c r="AA75" s="2506"/>
      <c r="AB75" s="2511" t="s">
        <v>3466</v>
      </c>
      <c r="AC75" s="2506"/>
      <c r="AD75" s="2506"/>
      <c r="AE75" s="2506"/>
      <c r="AF75" s="2506"/>
      <c r="AG75" s="2512"/>
      <c r="AH75" s="328"/>
      <c r="AI75" s="1567"/>
      <c r="AJ75" s="2513"/>
      <c r="AK75" s="2514"/>
      <c r="AL75" s="2514"/>
      <c r="AM75" s="2547"/>
      <c r="AN75" s="4044"/>
      <c r="AO75" s="4044"/>
      <c r="AP75" s="4044"/>
      <c r="AQ75" s="4044"/>
      <c r="AR75" s="4044"/>
      <c r="AS75" s="4044"/>
      <c r="AT75" s="4044"/>
      <c r="AU75" s="4044"/>
      <c r="AV75" s="4044"/>
      <c r="AW75" s="4044"/>
      <c r="AX75" s="4044"/>
      <c r="AY75" s="4044"/>
      <c r="AZ75" s="4044"/>
      <c r="BA75" s="4044"/>
      <c r="BB75" s="2514"/>
      <c r="BC75" s="2514"/>
      <c r="BD75" s="2514"/>
      <c r="BE75" s="4051"/>
      <c r="BF75" s="4052"/>
      <c r="BG75" s="4052"/>
      <c r="BH75" s="4052"/>
      <c r="BI75" s="4052"/>
      <c r="BJ75" s="4052"/>
      <c r="BK75" s="4052"/>
      <c r="BL75" s="4052"/>
      <c r="BM75" s="4052"/>
      <c r="BN75" s="4052"/>
      <c r="BO75" s="4052"/>
      <c r="BP75" s="4052"/>
      <c r="BQ75" s="4052"/>
      <c r="BR75" s="4053"/>
      <c r="BS75" s="2514"/>
      <c r="BT75" s="2518"/>
      <c r="BU75" s="2515"/>
      <c r="BV75" s="4060"/>
      <c r="BW75" s="4061"/>
      <c r="BX75" s="4061"/>
      <c r="BY75" s="4062"/>
      <c r="BZ75" s="2516"/>
      <c r="CA75" s="1567"/>
    </row>
    <row r="76" spans="1:79" ht="3" customHeight="1">
      <c r="A76" s="328"/>
      <c r="B76" s="757"/>
      <c r="C76" s="2506"/>
      <c r="D76" s="2569"/>
      <c r="E76" s="2569"/>
      <c r="F76" s="2569"/>
      <c r="G76" s="2506"/>
      <c r="H76" s="4034"/>
      <c r="I76" s="4035"/>
      <c r="J76" s="4035"/>
      <c r="K76" s="4035"/>
      <c r="L76" s="4036"/>
      <c r="M76" s="2571"/>
      <c r="N76" s="4066"/>
      <c r="O76" s="4067"/>
      <c r="P76" s="4067"/>
      <c r="Q76" s="4067"/>
      <c r="R76" s="4067"/>
      <c r="S76" s="4067"/>
      <c r="T76" s="4068"/>
      <c r="U76" s="1546"/>
      <c r="V76" s="2517"/>
      <c r="W76" s="2508"/>
      <c r="X76" s="2508"/>
      <c r="Y76" s="2509"/>
      <c r="Z76" s="2510"/>
      <c r="AA76" s="2506"/>
      <c r="AB76" s="2511"/>
      <c r="AC76" s="2506"/>
      <c r="AD76" s="2506"/>
      <c r="AE76" s="2506"/>
      <c r="AF76" s="2506"/>
      <c r="AG76" s="2512"/>
      <c r="AH76" s="328"/>
      <c r="AI76" s="1567"/>
      <c r="AJ76" s="2513"/>
      <c r="AK76" s="2514"/>
      <c r="AL76" s="2514"/>
      <c r="AM76" s="2514"/>
      <c r="AN76" s="2514"/>
      <c r="AO76" s="2514"/>
      <c r="AP76" s="2514"/>
      <c r="AQ76" s="2514"/>
      <c r="AR76" s="2514"/>
      <c r="AS76" s="2514"/>
      <c r="AT76" s="2514"/>
      <c r="AU76" s="2514"/>
      <c r="AV76" s="2514"/>
      <c r="AW76" s="2514"/>
      <c r="AX76" s="2514"/>
      <c r="AY76" s="2514"/>
      <c r="AZ76" s="2514"/>
      <c r="BA76" s="2514"/>
      <c r="BB76" s="2514"/>
      <c r="BC76" s="2548"/>
      <c r="BD76" s="2548"/>
      <c r="BE76" s="2514"/>
      <c r="BF76" s="2514"/>
      <c r="BG76" s="2534"/>
      <c r="BH76" s="2534"/>
      <c r="BI76" s="2534"/>
      <c r="BJ76" s="2534"/>
      <c r="BK76" s="2534"/>
      <c r="BL76" s="2534"/>
      <c r="BM76" s="2534"/>
      <c r="BN76" s="2534"/>
      <c r="BO76" s="2534"/>
      <c r="BP76" s="2534"/>
      <c r="BQ76" s="2534"/>
      <c r="BR76" s="2534"/>
      <c r="BS76" s="2534"/>
      <c r="BT76" s="2518"/>
      <c r="BU76" s="2515"/>
      <c r="BV76" s="2515"/>
      <c r="BW76" s="2515"/>
      <c r="BX76" s="2515"/>
      <c r="BY76" s="2515"/>
      <c r="BZ76" s="2516"/>
      <c r="CA76" s="1567"/>
    </row>
    <row r="77" spans="1:79" ht="11.25" customHeight="1">
      <c r="A77" s="328"/>
      <c r="B77" s="757"/>
      <c r="C77" s="2506"/>
      <c r="D77" s="2573" t="s">
        <v>3474</v>
      </c>
      <c r="E77" s="2569"/>
      <c r="F77" s="2569"/>
      <c r="G77" s="2506"/>
      <c r="H77" s="4037"/>
      <c r="I77" s="4038"/>
      <c r="J77" s="4038"/>
      <c r="K77" s="4038"/>
      <c r="L77" s="4039"/>
      <c r="M77" s="2571"/>
      <c r="N77" s="4069"/>
      <c r="O77" s="4070"/>
      <c r="P77" s="4070"/>
      <c r="Q77" s="4070"/>
      <c r="R77" s="4070"/>
      <c r="S77" s="4070"/>
      <c r="T77" s="4071"/>
      <c r="U77" s="1546"/>
      <c r="V77" s="2517"/>
      <c r="W77" s="2508"/>
      <c r="X77" s="2508"/>
      <c r="Y77" s="2509">
        <v>4</v>
      </c>
      <c r="Z77" s="2715"/>
      <c r="AA77" s="2506"/>
      <c r="AB77" s="2511" t="s">
        <v>3467</v>
      </c>
      <c r="AC77" s="2506"/>
      <c r="AD77" s="2506"/>
      <c r="AE77" s="2506"/>
      <c r="AF77" s="2506"/>
      <c r="AG77" s="2512"/>
      <c r="AH77" s="328"/>
      <c r="AI77" s="1567"/>
      <c r="AJ77" s="2513"/>
      <c r="AK77" s="2514"/>
      <c r="AL77" s="2514"/>
      <c r="AM77" s="2514"/>
      <c r="AN77" s="2514"/>
      <c r="AO77" s="2514"/>
      <c r="AP77" s="2514"/>
      <c r="AQ77" s="2514"/>
      <c r="AR77" s="2514"/>
      <c r="AS77" s="2514"/>
      <c r="AT77" s="2514"/>
      <c r="AU77" s="2514"/>
      <c r="AV77" s="2514"/>
      <c r="AW77" s="2514"/>
      <c r="AX77" s="2514"/>
      <c r="AY77" s="2514"/>
      <c r="AZ77" s="2514"/>
      <c r="BA77" s="2514"/>
      <c r="BB77" s="2514"/>
      <c r="BC77" s="2548"/>
      <c r="BD77" s="2548"/>
      <c r="BE77" s="2514"/>
      <c r="BF77" s="2514"/>
      <c r="BG77" s="2534"/>
      <c r="BH77" s="2534"/>
      <c r="BI77" s="2534"/>
      <c r="BJ77" s="2534"/>
      <c r="BK77" s="2534"/>
      <c r="BL77" s="2534"/>
      <c r="BM77" s="2534"/>
      <c r="BN77" s="2534"/>
      <c r="BO77" s="2534"/>
      <c r="BP77" s="2534"/>
      <c r="BQ77" s="2534"/>
      <c r="BR77" s="2534"/>
      <c r="BS77" s="2534"/>
      <c r="BT77" s="2518"/>
      <c r="BU77" s="2515"/>
      <c r="BV77" s="2515"/>
      <c r="BW77" s="2515"/>
      <c r="BX77" s="2515"/>
      <c r="BY77" s="2515"/>
      <c r="BZ77" s="2516"/>
      <c r="CA77" s="1567"/>
    </row>
    <row r="78" spans="1:79" ht="5.25" customHeight="1">
      <c r="A78" s="328"/>
      <c r="B78" s="1867"/>
      <c r="C78" s="2574"/>
      <c r="D78" s="2574"/>
      <c r="E78" s="2575"/>
      <c r="F78" s="2575"/>
      <c r="G78" s="2574"/>
      <c r="H78" s="2574"/>
      <c r="I78" s="2574"/>
      <c r="J78" s="2574"/>
      <c r="K78" s="2574"/>
      <c r="L78" s="2574"/>
      <c r="M78" s="2574"/>
      <c r="N78" s="2574"/>
      <c r="O78" s="2574"/>
      <c r="P78" s="2574"/>
      <c r="Q78" s="2574"/>
      <c r="R78" s="2574"/>
      <c r="S78" s="2574"/>
      <c r="T78" s="2574"/>
      <c r="U78" s="2576"/>
      <c r="V78" s="2577"/>
      <c r="W78" s="2578"/>
      <c r="X78" s="2578"/>
      <c r="Y78" s="2579"/>
      <c r="Z78" s="2580"/>
      <c r="AA78" s="2574"/>
      <c r="AB78" s="2581"/>
      <c r="AC78" s="2574"/>
      <c r="AD78" s="2574"/>
      <c r="AE78" s="2574"/>
      <c r="AF78" s="2574"/>
      <c r="AG78" s="2582"/>
      <c r="AH78" s="328"/>
      <c r="AI78" s="1567"/>
      <c r="AJ78" s="1865"/>
      <c r="AK78" s="2550"/>
      <c r="AL78" s="2550"/>
      <c r="AM78" s="2550"/>
      <c r="AN78" s="2550"/>
      <c r="AO78" s="2550"/>
      <c r="AP78" s="2550"/>
      <c r="AQ78" s="2550"/>
      <c r="AR78" s="2550"/>
      <c r="AS78" s="2550"/>
      <c r="AT78" s="2550"/>
      <c r="AU78" s="2550"/>
      <c r="AV78" s="2550"/>
      <c r="AW78" s="2550"/>
      <c r="AX78" s="2550"/>
      <c r="AY78" s="2550"/>
      <c r="AZ78" s="2550"/>
      <c r="BA78" s="2550"/>
      <c r="BB78" s="2550"/>
      <c r="BC78" s="2550"/>
      <c r="BD78" s="2550"/>
      <c r="BE78" s="2550"/>
      <c r="BF78" s="2550"/>
      <c r="BG78" s="2550"/>
      <c r="BH78" s="2550"/>
      <c r="BI78" s="2550"/>
      <c r="BJ78" s="2550"/>
      <c r="BK78" s="2550"/>
      <c r="BL78" s="2550"/>
      <c r="BM78" s="2550"/>
      <c r="BN78" s="2550"/>
      <c r="BO78" s="2550"/>
      <c r="BP78" s="2550"/>
      <c r="BQ78" s="2550"/>
      <c r="BR78" s="2550"/>
      <c r="BS78" s="2550"/>
      <c r="BT78" s="2551"/>
      <c r="BU78" s="2552"/>
      <c r="BV78" s="2552"/>
      <c r="BW78" s="2552"/>
      <c r="BX78" s="2552"/>
      <c r="BY78" s="2552"/>
      <c r="BZ78" s="2553"/>
      <c r="CA78" s="1567"/>
    </row>
    <row r="79" spans="1:79" ht="5.25" customHeight="1">
      <c r="A79" s="328"/>
      <c r="B79" s="1866"/>
      <c r="C79" s="2560"/>
      <c r="D79" s="2561"/>
      <c r="E79" s="2562"/>
      <c r="F79" s="2562"/>
      <c r="G79" s="2560"/>
      <c r="H79" s="2563"/>
      <c r="I79" s="2563"/>
      <c r="J79" s="2563"/>
      <c r="K79" s="2563"/>
      <c r="L79" s="2563"/>
      <c r="M79" s="2563"/>
      <c r="N79" s="2563"/>
      <c r="O79" s="2563"/>
      <c r="P79" s="2563"/>
      <c r="Q79" s="2563"/>
      <c r="R79" s="2563"/>
      <c r="S79" s="4072"/>
      <c r="T79" s="4072"/>
      <c r="U79" s="2564"/>
      <c r="V79" s="2565"/>
      <c r="W79" s="2563"/>
      <c r="X79" s="2563"/>
      <c r="Y79" s="2563"/>
      <c r="Z79" s="2563"/>
      <c r="AA79" s="2563"/>
      <c r="AB79" s="2563"/>
      <c r="AC79" s="2563"/>
      <c r="AD79" s="2563"/>
      <c r="AE79" s="2563"/>
      <c r="AF79" s="2563"/>
      <c r="AG79" s="2566"/>
      <c r="AH79" s="328"/>
      <c r="AI79" s="1567"/>
      <c r="AJ79" s="2513"/>
      <c r="AK79" s="2514"/>
      <c r="AL79" s="2514"/>
      <c r="AM79" s="2514"/>
      <c r="AN79" s="2514"/>
      <c r="AO79" s="2514"/>
      <c r="AP79" s="2514"/>
      <c r="AQ79" s="2514"/>
      <c r="AR79" s="2514"/>
      <c r="AS79" s="2514"/>
      <c r="AT79" s="2514"/>
      <c r="AU79" s="2514"/>
      <c r="AV79" s="2514"/>
      <c r="AW79" s="2514"/>
      <c r="AX79" s="2514"/>
      <c r="AY79" s="2514"/>
      <c r="AZ79" s="2514"/>
      <c r="BA79" s="2514"/>
      <c r="BB79" s="2514"/>
      <c r="BC79" s="2514"/>
      <c r="BD79" s="2514"/>
      <c r="BE79" s="2514"/>
      <c r="BF79" s="2514"/>
      <c r="BG79" s="2514"/>
      <c r="BH79" s="2514"/>
      <c r="BI79" s="2514"/>
      <c r="BJ79" s="2514"/>
      <c r="BK79" s="2514"/>
      <c r="BL79" s="2514"/>
      <c r="BM79" s="2514"/>
      <c r="BN79" s="2514"/>
      <c r="BO79" s="2514"/>
      <c r="BP79" s="2514"/>
      <c r="BQ79" s="2514"/>
      <c r="BR79" s="2514"/>
      <c r="BS79" s="2514"/>
      <c r="BT79" s="2526"/>
      <c r="BU79" s="2527"/>
      <c r="BV79" s="2527"/>
      <c r="BW79" s="2527"/>
      <c r="BX79" s="2527"/>
      <c r="BY79" s="2527"/>
      <c r="BZ79" s="2528"/>
      <c r="CA79" s="1567"/>
    </row>
    <row r="80" spans="1:79" ht="11.25" customHeight="1">
      <c r="A80" s="328"/>
      <c r="B80" s="2567" t="s">
        <v>553</v>
      </c>
      <c r="C80" s="2511"/>
      <c r="D80" s="2529" t="s">
        <v>3471</v>
      </c>
      <c r="E80" s="2540"/>
      <c r="F80" s="2540"/>
      <c r="G80" s="2511"/>
      <c r="H80" s="2506"/>
      <c r="I80" s="2506"/>
      <c r="J80" s="2506"/>
      <c r="K80" s="2506"/>
      <c r="L80" s="2506"/>
      <c r="M80" s="2506"/>
      <c r="N80" s="2506"/>
      <c r="O80" s="2506"/>
      <c r="P80" s="2506"/>
      <c r="Q80" s="2506"/>
      <c r="R80" s="2506"/>
      <c r="S80" s="4073" t="s">
        <v>3805</v>
      </c>
      <c r="T80" s="4042"/>
      <c r="U80" s="1548"/>
      <c r="V80" s="2517"/>
      <c r="W80" s="2529" t="s">
        <v>46</v>
      </c>
      <c r="X80" s="2529"/>
      <c r="Y80" s="2506"/>
      <c r="Z80" s="2506"/>
      <c r="AA80" s="2506"/>
      <c r="AB80" s="2506"/>
      <c r="AC80" s="2506"/>
      <c r="AD80" s="2506"/>
      <c r="AE80" s="2506"/>
      <c r="AF80" s="2506"/>
      <c r="AG80" s="2512"/>
      <c r="AH80" s="328"/>
      <c r="AI80" s="1567"/>
      <c r="AJ80" s="2513"/>
      <c r="AK80" s="2529" t="s">
        <v>3477</v>
      </c>
      <c r="AL80" s="2529"/>
      <c r="AM80" s="2514"/>
      <c r="AN80" s="2514"/>
      <c r="AO80" s="2514"/>
      <c r="AP80" s="2514"/>
      <c r="AQ80" s="2514"/>
      <c r="AR80" s="2514"/>
      <c r="AS80" s="2514"/>
      <c r="AT80" s="2514"/>
      <c r="AU80" s="2514"/>
      <c r="AV80" s="2514"/>
      <c r="AW80" s="2514"/>
      <c r="AX80" s="2514"/>
      <c r="AY80" s="2514"/>
      <c r="AZ80" s="2530"/>
      <c r="BA80" s="2530"/>
      <c r="BB80" s="2530"/>
      <c r="BC80" s="2530"/>
      <c r="BD80" s="2530"/>
      <c r="BE80" s="2531"/>
      <c r="BF80" s="2514"/>
      <c r="BG80" s="2514"/>
      <c r="BH80" s="2514"/>
      <c r="BI80" s="2514"/>
      <c r="BJ80" s="2514"/>
      <c r="BK80" s="2514"/>
      <c r="BL80" s="2514"/>
      <c r="BM80" s="2514"/>
      <c r="BN80" s="2514"/>
      <c r="BO80" s="2530"/>
      <c r="BP80" s="2530"/>
      <c r="BQ80" s="2530"/>
      <c r="BR80" s="2530"/>
      <c r="BS80" s="2530"/>
      <c r="BT80" s="2518"/>
      <c r="BU80" s="2532" t="s">
        <v>3423</v>
      </c>
      <c r="BV80" s="2515"/>
      <c r="BW80" s="2515"/>
      <c r="BX80" s="2515"/>
      <c r="BY80" s="2515"/>
      <c r="BZ80" s="2516"/>
      <c r="CA80" s="1567"/>
    </row>
    <row r="81" spans="1:79" ht="2.25" customHeight="1">
      <c r="A81" s="328"/>
      <c r="B81" s="2567"/>
      <c r="C81" s="2511"/>
      <c r="D81" s="2529"/>
      <c r="E81" s="2540"/>
      <c r="F81" s="2540"/>
      <c r="G81" s="2511"/>
      <c r="H81" s="2506"/>
      <c r="I81" s="2506"/>
      <c r="J81" s="2506"/>
      <c r="K81" s="2506"/>
      <c r="L81" s="2506"/>
      <c r="M81" s="2506"/>
      <c r="N81" s="2506"/>
      <c r="O81" s="2506"/>
      <c r="P81" s="2506"/>
      <c r="Q81" s="2506"/>
      <c r="R81" s="2506"/>
      <c r="S81" s="2568"/>
      <c r="T81" s="2568"/>
      <c r="U81" s="1548"/>
      <c r="V81" s="2517"/>
      <c r="W81" s="2529"/>
      <c r="X81" s="2529"/>
      <c r="Y81" s="2506"/>
      <c r="Z81" s="2506"/>
      <c r="AA81" s="2506"/>
      <c r="AB81" s="2506"/>
      <c r="AC81" s="2506"/>
      <c r="AD81" s="2506"/>
      <c r="AE81" s="2506"/>
      <c r="AF81" s="2506"/>
      <c r="AG81" s="2512"/>
      <c r="AH81" s="328"/>
      <c r="AI81" s="1567"/>
      <c r="AJ81" s="2513"/>
      <c r="AK81" s="2529"/>
      <c r="AL81" s="2529"/>
      <c r="AM81" s="2514"/>
      <c r="AN81" s="2514"/>
      <c r="AO81" s="2514"/>
      <c r="AP81" s="2514"/>
      <c r="AQ81" s="2514"/>
      <c r="AR81" s="2514"/>
      <c r="AS81" s="2514"/>
      <c r="AT81" s="2514"/>
      <c r="AU81" s="2514"/>
      <c r="AV81" s="2514"/>
      <c r="AW81" s="2514"/>
      <c r="AX81" s="2514"/>
      <c r="AY81" s="2514"/>
      <c r="AZ81" s="2530"/>
      <c r="BA81" s="2530"/>
      <c r="BB81" s="2530"/>
      <c r="BC81" s="2530"/>
      <c r="BD81" s="2530"/>
      <c r="BE81" s="2531"/>
      <c r="BF81" s="2514"/>
      <c r="BG81" s="2514"/>
      <c r="BH81" s="2514"/>
      <c r="BI81" s="2514"/>
      <c r="BJ81" s="2514"/>
      <c r="BK81" s="2514"/>
      <c r="BL81" s="2514"/>
      <c r="BM81" s="2514"/>
      <c r="BN81" s="2514"/>
      <c r="BO81" s="2530"/>
      <c r="BP81" s="2530"/>
      <c r="BQ81" s="2530"/>
      <c r="BR81" s="2530"/>
      <c r="BS81" s="2530"/>
      <c r="BT81" s="2518"/>
      <c r="BU81" s="2515"/>
      <c r="BV81" s="2515"/>
      <c r="BW81" s="2515"/>
      <c r="BX81" s="2515"/>
      <c r="BY81" s="2515"/>
      <c r="BZ81" s="2516"/>
      <c r="CA81" s="1567"/>
    </row>
    <row r="82" spans="1:79" ht="11.25" customHeight="1">
      <c r="A82" s="328"/>
      <c r="B82" s="758"/>
      <c r="C82" s="2511"/>
      <c r="D82" s="2540" t="s">
        <v>3410</v>
      </c>
      <c r="E82" s="2540"/>
      <c r="F82" s="2540"/>
      <c r="G82" s="2511"/>
      <c r="H82" s="2506"/>
      <c r="I82" s="2506"/>
      <c r="J82" s="2506"/>
      <c r="K82" s="2506"/>
      <c r="L82" s="2506"/>
      <c r="M82" s="2506"/>
      <c r="N82" s="2506"/>
      <c r="O82" s="2506"/>
      <c r="P82" s="2506"/>
      <c r="Q82" s="2506"/>
      <c r="R82" s="2506"/>
      <c r="S82" s="2506"/>
      <c r="T82" s="2506"/>
      <c r="U82" s="1546"/>
      <c r="V82" s="2517"/>
      <c r="W82" s="2540" t="s">
        <v>47</v>
      </c>
      <c r="X82" s="2540"/>
      <c r="Y82" s="2506"/>
      <c r="Z82" s="2506"/>
      <c r="AA82" s="2506"/>
      <c r="AB82" s="2506"/>
      <c r="AC82" s="2506"/>
      <c r="AD82" s="2506"/>
      <c r="AE82" s="2506"/>
      <c r="AF82" s="2506"/>
      <c r="AG82" s="2512"/>
      <c r="AH82" s="328"/>
      <c r="AI82" s="1567"/>
      <c r="AJ82" s="2513"/>
      <c r="AK82" s="2533" t="s">
        <v>3475</v>
      </c>
      <c r="AL82" s="2533"/>
      <c r="AM82" s="2534" t="s">
        <v>3476</v>
      </c>
      <c r="AN82" s="2534"/>
      <c r="AO82" s="2534"/>
      <c r="AP82" s="2534"/>
      <c r="AQ82" s="2534"/>
      <c r="AR82" s="2534"/>
      <c r="AS82" s="2514"/>
      <c r="AT82" s="2514"/>
      <c r="AU82" s="2514"/>
      <c r="AV82" s="2514"/>
      <c r="AW82" s="2514"/>
      <c r="AX82" s="2514"/>
      <c r="AY82" s="2514"/>
      <c r="AZ82" s="2514"/>
      <c r="BA82" s="2514"/>
      <c r="BB82" s="2514"/>
      <c r="BC82" s="2533" t="s">
        <v>3478</v>
      </c>
      <c r="BD82" s="2533"/>
      <c r="BE82" s="2534" t="s">
        <v>3479</v>
      </c>
      <c r="BF82" s="2514"/>
      <c r="BG82" s="2514"/>
      <c r="BH82" s="2514"/>
      <c r="BI82" s="2514"/>
      <c r="BJ82" s="2514"/>
      <c r="BK82" s="2514"/>
      <c r="BL82" s="2514"/>
      <c r="BM82" s="2514"/>
      <c r="BN82" s="2514"/>
      <c r="BO82" s="2514"/>
      <c r="BP82" s="2514"/>
      <c r="BQ82" s="2514"/>
      <c r="BR82" s="2514"/>
      <c r="BS82" s="2514"/>
      <c r="BT82" s="2518"/>
      <c r="BU82" s="2535" t="s">
        <v>3424</v>
      </c>
      <c r="BV82" s="2515"/>
      <c r="BW82" s="2515"/>
      <c r="BX82" s="2515"/>
      <c r="BY82" s="2515"/>
      <c r="BZ82" s="2516"/>
      <c r="CA82" s="1567"/>
    </row>
    <row r="83" spans="1:79" ht="2.25" customHeight="1">
      <c r="A83" s="328"/>
      <c r="B83" s="758"/>
      <c r="C83" s="2511"/>
      <c r="D83" s="2540"/>
      <c r="E83" s="2540"/>
      <c r="F83" s="2540"/>
      <c r="G83" s="2511"/>
      <c r="H83" s="2506"/>
      <c r="I83" s="2506"/>
      <c r="J83" s="2506"/>
      <c r="K83" s="2506"/>
      <c r="L83" s="2506"/>
      <c r="M83" s="2506"/>
      <c r="N83" s="2506"/>
      <c r="O83" s="2506"/>
      <c r="P83" s="2506"/>
      <c r="Q83" s="2506"/>
      <c r="R83" s="2506"/>
      <c r="S83" s="2506"/>
      <c r="T83" s="2506"/>
      <c r="U83" s="1546"/>
      <c r="V83" s="2517"/>
      <c r="W83" s="2540"/>
      <c r="X83" s="2540"/>
      <c r="Y83" s="2506"/>
      <c r="Z83" s="2506"/>
      <c r="AA83" s="2506"/>
      <c r="AB83" s="2506"/>
      <c r="AC83" s="2506"/>
      <c r="AD83" s="2506"/>
      <c r="AE83" s="2506"/>
      <c r="AF83" s="2506"/>
      <c r="AG83" s="2512"/>
      <c r="AH83" s="328"/>
      <c r="AI83" s="1567"/>
      <c r="AJ83" s="2513"/>
      <c r="AK83" s="2533"/>
      <c r="AL83" s="2533"/>
      <c r="AM83" s="2534"/>
      <c r="AN83" s="2534"/>
      <c r="AO83" s="2534"/>
      <c r="AP83" s="2534"/>
      <c r="AQ83" s="2534"/>
      <c r="AR83" s="2534"/>
      <c r="AS83" s="2514"/>
      <c r="AT83" s="2514"/>
      <c r="AU83" s="2514"/>
      <c r="AV83" s="2514"/>
      <c r="AW83" s="2514"/>
      <c r="AX83" s="2514"/>
      <c r="AY83" s="2514"/>
      <c r="AZ83" s="2514"/>
      <c r="BA83" s="2514"/>
      <c r="BB83" s="2514"/>
      <c r="BC83" s="2536"/>
      <c r="BD83" s="2536"/>
      <c r="BE83" s="2531"/>
      <c r="BF83" s="2514"/>
      <c r="BG83" s="2514"/>
      <c r="BH83" s="2514"/>
      <c r="BI83" s="2514"/>
      <c r="BJ83" s="2514"/>
      <c r="BK83" s="2514"/>
      <c r="BL83" s="2514"/>
      <c r="BM83" s="2514"/>
      <c r="BN83" s="2514"/>
      <c r="BO83" s="2514"/>
      <c r="BP83" s="2514"/>
      <c r="BQ83" s="2514"/>
      <c r="BR83" s="2514"/>
      <c r="BS83" s="2514"/>
      <c r="BT83" s="2518"/>
      <c r="BU83" s="2535"/>
      <c r="BV83" s="2515"/>
      <c r="BW83" s="2515"/>
      <c r="BX83" s="2515"/>
      <c r="BY83" s="2515"/>
      <c r="BZ83" s="2516"/>
      <c r="CA83" s="1567"/>
    </row>
    <row r="84" spans="1:79" ht="12.75" customHeight="1">
      <c r="A84" s="328"/>
      <c r="B84" s="757"/>
      <c r="C84" s="2506"/>
      <c r="D84" s="2506"/>
      <c r="E84" s="2507"/>
      <c r="F84" s="2507"/>
      <c r="G84" s="2506"/>
      <c r="H84" s="2506"/>
      <c r="I84" s="2506"/>
      <c r="J84" s="2506"/>
      <c r="K84" s="2506"/>
      <c r="L84" s="2506"/>
      <c r="M84" s="2506"/>
      <c r="N84" s="2506"/>
      <c r="O84" s="2506"/>
      <c r="P84" s="2506"/>
      <c r="Q84" s="2506"/>
      <c r="R84" s="2506"/>
      <c r="S84" s="2506"/>
      <c r="T84" s="2506"/>
      <c r="U84" s="1546"/>
      <c r="V84" s="2517"/>
      <c r="W84" s="2506"/>
      <c r="X84" s="2506"/>
      <c r="Y84" s="2506"/>
      <c r="Z84" s="2506"/>
      <c r="AA84" s="2506"/>
      <c r="AB84" s="2506"/>
      <c r="AC84" s="2506"/>
      <c r="AD84" s="2506"/>
      <c r="AE84" s="2506"/>
      <c r="AF84" s="2506"/>
      <c r="AG84" s="2512"/>
      <c r="AH84" s="328"/>
      <c r="AI84" s="1567"/>
      <c r="AJ84" s="2513"/>
      <c r="AK84" s="2534"/>
      <c r="AL84" s="2534"/>
      <c r="AM84" s="4074">
        <v>132304</v>
      </c>
      <c r="AN84" s="4074"/>
      <c r="AO84" s="2509">
        <v>1</v>
      </c>
      <c r="AP84" s="2715"/>
      <c r="AQ84" s="2506"/>
      <c r="AR84" s="2529" t="s">
        <v>1282</v>
      </c>
      <c r="AS84" s="2506"/>
      <c r="AT84" s="2506"/>
      <c r="AU84" s="2514"/>
      <c r="AV84" s="2514"/>
      <c r="AW84" s="2514"/>
      <c r="AX84" s="2514"/>
      <c r="AY84" s="2514"/>
      <c r="AZ84" s="2514"/>
      <c r="BA84" s="2514"/>
      <c r="BB84" s="2514"/>
      <c r="BC84" s="2514"/>
      <c r="BD84" s="2514"/>
      <c r="BE84" s="4074">
        <v>132404</v>
      </c>
      <c r="BF84" s="4074"/>
      <c r="BG84" s="2509">
        <v>1</v>
      </c>
      <c r="BH84" s="2715"/>
      <c r="BI84" s="2506"/>
      <c r="BJ84" s="2529" t="s">
        <v>3481</v>
      </c>
      <c r="BK84" s="2506"/>
      <c r="BL84" s="2506"/>
      <c r="BM84" s="2506"/>
      <c r="BN84" s="2529"/>
      <c r="BO84" s="2506"/>
      <c r="BP84" s="2506"/>
      <c r="BQ84" s="2506"/>
      <c r="BR84" s="2506"/>
      <c r="BS84" s="2514"/>
      <c r="BT84" s="2518"/>
      <c r="BU84" s="2515"/>
      <c r="BV84" s="2515"/>
      <c r="BW84" s="2515"/>
      <c r="BX84" s="4041">
        <v>132704</v>
      </c>
      <c r="BY84" s="4041"/>
      <c r="BZ84" s="2516"/>
      <c r="CA84" s="1567"/>
    </row>
    <row r="85" spans="1:79" ht="2.25" customHeight="1">
      <c r="A85" s="328"/>
      <c r="B85" s="757"/>
      <c r="C85" s="2506"/>
      <c r="D85" s="4075"/>
      <c r="E85" s="4076"/>
      <c r="F85" s="4076"/>
      <c r="G85" s="4076"/>
      <c r="H85" s="4076"/>
      <c r="I85" s="4076"/>
      <c r="J85" s="4076"/>
      <c r="K85" s="4076"/>
      <c r="L85" s="4076"/>
      <c r="M85" s="4076"/>
      <c r="N85" s="4076"/>
      <c r="O85" s="4076"/>
      <c r="P85" s="4076"/>
      <c r="Q85" s="4076"/>
      <c r="R85" s="4076"/>
      <c r="S85" s="4076"/>
      <c r="T85" s="4077"/>
      <c r="U85" s="1546"/>
      <c r="V85" s="2517"/>
      <c r="W85" s="2506"/>
      <c r="X85" s="2506"/>
      <c r="Y85" s="2506"/>
      <c r="Z85" s="2506"/>
      <c r="AA85" s="2506"/>
      <c r="AB85" s="2506"/>
      <c r="AC85" s="2506"/>
      <c r="AD85" s="2506"/>
      <c r="AE85" s="2506"/>
      <c r="AF85" s="2506"/>
      <c r="AG85" s="2512"/>
      <c r="AH85" s="328"/>
      <c r="AI85" s="1567"/>
      <c r="AJ85" s="2513"/>
      <c r="AK85" s="2534"/>
      <c r="AL85" s="2534"/>
      <c r="AM85" s="2508"/>
      <c r="AN85" s="2508"/>
      <c r="AO85" s="2537"/>
      <c r="AP85" s="2510"/>
      <c r="AQ85" s="2506"/>
      <c r="AR85" s="2511"/>
      <c r="AS85" s="2506"/>
      <c r="AT85" s="2506"/>
      <c r="AU85" s="2514"/>
      <c r="AV85" s="2514"/>
      <c r="AW85" s="2514"/>
      <c r="AX85" s="2514"/>
      <c r="AY85" s="2514"/>
      <c r="AZ85" s="2514"/>
      <c r="BA85" s="2514"/>
      <c r="BB85" s="2514"/>
      <c r="BC85" s="2514"/>
      <c r="BD85" s="2514"/>
      <c r="BE85" s="2508"/>
      <c r="BF85" s="2508"/>
      <c r="BG85" s="2537"/>
      <c r="BH85" s="2510"/>
      <c r="BI85" s="2506"/>
      <c r="BJ85" s="2511"/>
      <c r="BK85" s="2506"/>
      <c r="BL85" s="2506"/>
      <c r="BM85" s="2506"/>
      <c r="BN85" s="2511"/>
      <c r="BO85" s="2506"/>
      <c r="BP85" s="2506"/>
      <c r="BQ85" s="2506"/>
      <c r="BR85" s="2506"/>
      <c r="BS85" s="2514"/>
      <c r="BT85" s="2518"/>
      <c r="BU85" s="2515"/>
      <c r="BV85" s="2515"/>
      <c r="BW85" s="2515"/>
      <c r="BX85" s="4041"/>
      <c r="BY85" s="4041"/>
      <c r="BZ85" s="2516"/>
      <c r="CA85" s="1567"/>
    </row>
    <row r="86" spans="1:79" ht="9.75" customHeight="1">
      <c r="A86" s="328"/>
      <c r="B86" s="757"/>
      <c r="C86" s="2506"/>
      <c r="D86" s="4078"/>
      <c r="E86" s="4079"/>
      <c r="F86" s="4079"/>
      <c r="G86" s="4079"/>
      <c r="H86" s="4079"/>
      <c r="I86" s="4079"/>
      <c r="J86" s="4079"/>
      <c r="K86" s="4079"/>
      <c r="L86" s="4079"/>
      <c r="M86" s="4079"/>
      <c r="N86" s="4079"/>
      <c r="O86" s="4079"/>
      <c r="P86" s="4079"/>
      <c r="Q86" s="4079"/>
      <c r="R86" s="4079"/>
      <c r="S86" s="4079"/>
      <c r="T86" s="4080"/>
      <c r="U86" s="1546"/>
      <c r="V86" s="2517"/>
      <c r="W86" s="2529" t="s">
        <v>809</v>
      </c>
      <c r="X86" s="2529"/>
      <c r="Y86" s="2506"/>
      <c r="Z86" s="2506"/>
      <c r="AA86" s="2506"/>
      <c r="AB86" s="2506"/>
      <c r="AC86" s="2506"/>
      <c r="AD86" s="2506"/>
      <c r="AE86" s="2506"/>
      <c r="AF86" s="2506"/>
      <c r="AG86" s="2512"/>
      <c r="AH86" s="328"/>
      <c r="AI86" s="1567"/>
      <c r="AJ86" s="2513"/>
      <c r="AK86" s="2514"/>
      <c r="AL86" s="2514"/>
      <c r="AM86" s="2508"/>
      <c r="AN86" s="2508"/>
      <c r="AO86" s="2509">
        <v>2</v>
      </c>
      <c r="AP86" s="4084"/>
      <c r="AQ86" s="2506"/>
      <c r="AR86" s="2529" t="s">
        <v>3480</v>
      </c>
      <c r="AS86" s="2506"/>
      <c r="AT86" s="2506"/>
      <c r="AU86" s="2514"/>
      <c r="AV86" s="2514"/>
      <c r="AW86" s="2514"/>
      <c r="AX86" s="2514"/>
      <c r="AY86" s="2514"/>
      <c r="AZ86" s="2514"/>
      <c r="BA86" s="2514"/>
      <c r="BB86" s="2514"/>
      <c r="BC86" s="2514"/>
      <c r="BD86" s="2514"/>
      <c r="BE86" s="2508"/>
      <c r="BF86" s="2508"/>
      <c r="BG86" s="2509">
        <v>2</v>
      </c>
      <c r="BH86" s="4084"/>
      <c r="BI86" s="2506"/>
      <c r="BJ86" s="2529" t="s">
        <v>3482</v>
      </c>
      <c r="BK86" s="2506"/>
      <c r="BL86" s="2506"/>
      <c r="BM86" s="2506"/>
      <c r="BN86" s="2511"/>
      <c r="BO86" s="2506"/>
      <c r="BP86" s="2506"/>
      <c r="BQ86" s="2506"/>
      <c r="BR86" s="2506"/>
      <c r="BS86" s="2514"/>
      <c r="BT86" s="2518"/>
      <c r="BU86" s="2515"/>
      <c r="BV86" s="4086"/>
      <c r="BW86" s="4087"/>
      <c r="BX86" s="4087"/>
      <c r="BY86" s="4088"/>
      <c r="BZ86" s="2516"/>
      <c r="CA86" s="1567"/>
    </row>
    <row r="87" spans="1:79" ht="2.25" customHeight="1">
      <c r="A87" s="328"/>
      <c r="B87" s="757"/>
      <c r="C87" s="2506"/>
      <c r="D87" s="4078"/>
      <c r="E87" s="4079"/>
      <c r="F87" s="4079"/>
      <c r="G87" s="4079"/>
      <c r="H87" s="4079"/>
      <c r="I87" s="4079"/>
      <c r="J87" s="4079"/>
      <c r="K87" s="4079"/>
      <c r="L87" s="4079"/>
      <c r="M87" s="4079"/>
      <c r="N87" s="4079"/>
      <c r="O87" s="4079"/>
      <c r="P87" s="4079"/>
      <c r="Q87" s="4079"/>
      <c r="R87" s="4079"/>
      <c r="S87" s="4079"/>
      <c r="T87" s="4080"/>
      <c r="U87" s="1546"/>
      <c r="V87" s="2517"/>
      <c r="W87" s="2529"/>
      <c r="X87" s="2529"/>
      <c r="Y87" s="2506"/>
      <c r="Z87" s="2506"/>
      <c r="AA87" s="2506"/>
      <c r="AB87" s="2506"/>
      <c r="AC87" s="2506"/>
      <c r="AD87" s="2506"/>
      <c r="AE87" s="2506"/>
      <c r="AF87" s="2506"/>
      <c r="AG87" s="2512"/>
      <c r="AH87" s="328"/>
      <c r="AI87" s="1567"/>
      <c r="AJ87" s="2513"/>
      <c r="AK87" s="2514"/>
      <c r="AL87" s="2514"/>
      <c r="AM87" s="2514"/>
      <c r="AN87" s="2514"/>
      <c r="AO87" s="2514"/>
      <c r="AP87" s="4085"/>
      <c r="AQ87" s="2514"/>
      <c r="AR87" s="2514"/>
      <c r="AS87" s="2514"/>
      <c r="AT87" s="2514"/>
      <c r="AU87" s="2514"/>
      <c r="AV87" s="2514"/>
      <c r="AW87" s="2514"/>
      <c r="AX87" s="2514"/>
      <c r="AY87" s="2514"/>
      <c r="AZ87" s="2514"/>
      <c r="BA87" s="2514"/>
      <c r="BB87" s="2514"/>
      <c r="BC87" s="2538"/>
      <c r="BD87" s="2538"/>
      <c r="BE87" s="2538"/>
      <c r="BF87" s="2538"/>
      <c r="BG87" s="2538"/>
      <c r="BH87" s="4085"/>
      <c r="BI87" s="2538"/>
      <c r="BJ87" s="2538"/>
      <c r="BK87" s="2538"/>
      <c r="BL87" s="2538"/>
      <c r="BM87" s="2538"/>
      <c r="BN87" s="2538"/>
      <c r="BO87" s="2538"/>
      <c r="BP87" s="2538"/>
      <c r="BQ87" s="2538"/>
      <c r="BR87" s="2538"/>
      <c r="BS87" s="2538"/>
      <c r="BT87" s="2518"/>
      <c r="BU87" s="2515"/>
      <c r="BV87" s="4089"/>
      <c r="BW87" s="4090"/>
      <c r="BX87" s="4090"/>
      <c r="BY87" s="4091"/>
      <c r="BZ87" s="2516"/>
      <c r="CA87" s="1567"/>
    </row>
    <row r="88" spans="1:79" ht="9.75" customHeight="1">
      <c r="A88" s="328"/>
      <c r="B88" s="757"/>
      <c r="C88" s="2506"/>
      <c r="D88" s="4078"/>
      <c r="E88" s="4079"/>
      <c r="F88" s="4079"/>
      <c r="G88" s="4079"/>
      <c r="H88" s="4079"/>
      <c r="I88" s="4079"/>
      <c r="J88" s="4079"/>
      <c r="K88" s="4079"/>
      <c r="L88" s="4079"/>
      <c r="M88" s="4079"/>
      <c r="N88" s="4079"/>
      <c r="O88" s="4079"/>
      <c r="P88" s="4079"/>
      <c r="Q88" s="4079"/>
      <c r="R88" s="4079"/>
      <c r="S88" s="4079"/>
      <c r="T88" s="4080"/>
      <c r="U88" s="1546"/>
      <c r="V88" s="2517"/>
      <c r="W88" s="2540" t="s">
        <v>3411</v>
      </c>
      <c r="X88" s="2540"/>
      <c r="Y88" s="2506"/>
      <c r="Z88" s="2506"/>
      <c r="AA88" s="2506"/>
      <c r="AB88" s="2506"/>
      <c r="AC88" s="2506"/>
      <c r="AD88" s="2506"/>
      <c r="AE88" s="2506"/>
      <c r="AF88" s="2506"/>
      <c r="AG88" s="2512"/>
      <c r="AH88" s="328"/>
      <c r="AI88" s="1567"/>
      <c r="AJ88" s="2513"/>
      <c r="AK88" s="2514"/>
      <c r="AL88" s="2514"/>
      <c r="AM88" s="2514"/>
      <c r="AN88" s="2514"/>
      <c r="AO88" s="2514"/>
      <c r="AP88" s="2514"/>
      <c r="AQ88" s="2514"/>
      <c r="AR88" s="4043"/>
      <c r="AS88" s="4043"/>
      <c r="AT88" s="4043"/>
      <c r="AU88" s="4043"/>
      <c r="AV88" s="4043"/>
      <c r="AW88" s="4043"/>
      <c r="AX88" s="4043"/>
      <c r="AY88" s="4043"/>
      <c r="AZ88" s="4043"/>
      <c r="BA88" s="4043"/>
      <c r="BB88" s="2530"/>
      <c r="BC88" s="2529"/>
      <c r="BD88" s="2529"/>
      <c r="BE88" s="2514"/>
      <c r="BF88" s="2514"/>
      <c r="BG88" s="2514"/>
      <c r="BH88" s="2514"/>
      <c r="BI88" s="2514"/>
      <c r="BJ88" s="2514"/>
      <c r="BK88" s="2514"/>
      <c r="BL88" s="2514"/>
      <c r="BM88" s="2514"/>
      <c r="BN88" s="2514"/>
      <c r="BO88" s="2514"/>
      <c r="BP88" s="2514"/>
      <c r="BQ88" s="2514"/>
      <c r="BR88" s="2514"/>
      <c r="BS88" s="2514"/>
      <c r="BT88" s="2518"/>
      <c r="BU88" s="2515"/>
      <c r="BV88" s="4092"/>
      <c r="BW88" s="4093"/>
      <c r="BX88" s="4093"/>
      <c r="BY88" s="4094"/>
      <c r="BZ88" s="2516"/>
      <c r="CA88" s="1567"/>
    </row>
    <row r="89" spans="1:79" ht="11.25" customHeight="1">
      <c r="A89" s="328"/>
      <c r="B89" s="757"/>
      <c r="C89" s="2506"/>
      <c r="D89" s="4078"/>
      <c r="E89" s="4079"/>
      <c r="F89" s="4079"/>
      <c r="G89" s="4079"/>
      <c r="H89" s="4079"/>
      <c r="I89" s="4079"/>
      <c r="J89" s="4079"/>
      <c r="K89" s="4079"/>
      <c r="L89" s="4079"/>
      <c r="M89" s="4079"/>
      <c r="N89" s="4079"/>
      <c r="O89" s="4079"/>
      <c r="P89" s="4079"/>
      <c r="Q89" s="4079"/>
      <c r="R89" s="4079"/>
      <c r="S89" s="4079"/>
      <c r="T89" s="4080"/>
      <c r="U89" s="1546"/>
      <c r="V89" s="2517"/>
      <c r="W89" s="2540"/>
      <c r="X89" s="2540"/>
      <c r="Y89" s="2506"/>
      <c r="Z89" s="2506"/>
      <c r="AA89" s="2506"/>
      <c r="AB89" s="2506"/>
      <c r="AC89" s="2506"/>
      <c r="AD89" s="2506"/>
      <c r="AE89" s="2506"/>
      <c r="AF89" s="2506"/>
      <c r="AG89" s="2512"/>
      <c r="AH89" s="328"/>
      <c r="AI89" s="1567"/>
      <c r="AJ89" s="2513"/>
      <c r="AK89" s="2539"/>
      <c r="AL89" s="2539"/>
      <c r="AM89" s="2531"/>
      <c r="AN89" s="2531"/>
      <c r="AO89" s="2531"/>
      <c r="AP89" s="2531"/>
      <c r="AQ89" s="2531"/>
      <c r="AR89" s="4044"/>
      <c r="AS89" s="4044"/>
      <c r="AT89" s="4044"/>
      <c r="AU89" s="4044"/>
      <c r="AV89" s="4044"/>
      <c r="AW89" s="4044"/>
      <c r="AX89" s="4044"/>
      <c r="AY89" s="4044"/>
      <c r="AZ89" s="4044"/>
      <c r="BA89" s="4044"/>
      <c r="BB89" s="2514"/>
      <c r="BC89" s="2540"/>
      <c r="BD89" s="2540"/>
      <c r="BE89" s="2514"/>
      <c r="BF89" s="2514"/>
      <c r="BG89" s="2514"/>
      <c r="BH89" s="2514"/>
      <c r="BI89" s="2514"/>
      <c r="BJ89" s="2514"/>
      <c r="BK89" s="2514"/>
      <c r="BL89" s="2514"/>
      <c r="BM89" s="2514"/>
      <c r="BN89" s="2514"/>
      <c r="BO89" s="2514"/>
      <c r="BP89" s="2514"/>
      <c r="BQ89" s="2514"/>
      <c r="BR89" s="2514"/>
      <c r="BS89" s="2514"/>
      <c r="BT89" s="2518"/>
      <c r="BU89" s="2515"/>
      <c r="BV89" s="2515"/>
      <c r="BW89" s="2515"/>
      <c r="BX89" s="2515"/>
      <c r="BY89" s="2515"/>
      <c r="BZ89" s="2516"/>
      <c r="CA89" s="1567"/>
    </row>
    <row r="90" spans="1:79" ht="11.25" customHeight="1">
      <c r="A90" s="328"/>
      <c r="B90" s="757"/>
      <c r="C90" s="2506"/>
      <c r="D90" s="4078"/>
      <c r="E90" s="4079"/>
      <c r="F90" s="4079"/>
      <c r="G90" s="4079"/>
      <c r="H90" s="4079"/>
      <c r="I90" s="4079"/>
      <c r="J90" s="4079"/>
      <c r="K90" s="4079"/>
      <c r="L90" s="4079"/>
      <c r="M90" s="4079"/>
      <c r="N90" s="4079"/>
      <c r="O90" s="4079"/>
      <c r="P90" s="4079"/>
      <c r="Q90" s="4079"/>
      <c r="R90" s="4079"/>
      <c r="S90" s="4079"/>
      <c r="T90" s="4080"/>
      <c r="U90" s="1546"/>
      <c r="V90" s="2517"/>
      <c r="W90" s="2508">
        <v>132204</v>
      </c>
      <c r="X90" s="2508"/>
      <c r="Y90" s="2509">
        <v>1</v>
      </c>
      <c r="Z90" s="2715"/>
      <c r="AA90" s="2506"/>
      <c r="AB90" s="2511" t="s">
        <v>3466</v>
      </c>
      <c r="AC90" s="2506"/>
      <c r="AD90" s="2506"/>
      <c r="AE90" s="2506"/>
      <c r="AF90" s="2506"/>
      <c r="AG90" s="2512"/>
      <c r="AH90" s="328"/>
      <c r="AI90" s="1567"/>
      <c r="AJ90" s="2513"/>
      <c r="AK90" s="2531"/>
      <c r="AL90" s="2531"/>
      <c r="AM90" s="2531"/>
      <c r="AN90" s="2531"/>
      <c r="AO90" s="2531"/>
      <c r="AP90" s="2531"/>
      <c r="AQ90" s="2531"/>
      <c r="AR90" s="2531"/>
      <c r="AS90" s="2514"/>
      <c r="AT90" s="2514"/>
      <c r="AU90" s="2514"/>
      <c r="AV90" s="2514"/>
      <c r="AW90" s="2514"/>
      <c r="AX90" s="2514"/>
      <c r="AY90" s="2514"/>
      <c r="AZ90" s="2514"/>
      <c r="BA90" s="2514"/>
      <c r="BB90" s="2514"/>
      <c r="BC90" s="2541"/>
      <c r="BD90" s="2541"/>
      <c r="BE90" s="2542"/>
      <c r="BF90" s="2542"/>
      <c r="BG90" s="2542"/>
      <c r="BH90" s="2542"/>
      <c r="BI90" s="2542"/>
      <c r="BJ90" s="2542"/>
      <c r="BK90" s="2542"/>
      <c r="BL90" s="2542"/>
      <c r="BM90" s="2542"/>
      <c r="BN90" s="2542"/>
      <c r="BO90" s="2542"/>
      <c r="BP90" s="2542"/>
      <c r="BQ90" s="2542"/>
      <c r="BR90" s="2542"/>
      <c r="BS90" s="2542"/>
      <c r="BT90" s="2518"/>
      <c r="BU90" s="2515"/>
      <c r="BV90" s="2515"/>
      <c r="BW90" s="2515"/>
      <c r="BX90" s="2515"/>
      <c r="BY90" s="2515"/>
      <c r="BZ90" s="2516"/>
      <c r="CA90" s="1567"/>
    </row>
    <row r="91" spans="1:79" ht="11.25" customHeight="1">
      <c r="A91" s="328"/>
      <c r="B91" s="757"/>
      <c r="C91" s="2506"/>
      <c r="D91" s="4078"/>
      <c r="E91" s="4079"/>
      <c r="F91" s="4079"/>
      <c r="G91" s="4079"/>
      <c r="H91" s="4079"/>
      <c r="I91" s="4079"/>
      <c r="J91" s="4079"/>
      <c r="K91" s="4079"/>
      <c r="L91" s="4079"/>
      <c r="M91" s="4079"/>
      <c r="N91" s="4079"/>
      <c r="O91" s="4079"/>
      <c r="P91" s="4079"/>
      <c r="Q91" s="4079"/>
      <c r="R91" s="4079"/>
      <c r="S91" s="4079"/>
      <c r="T91" s="4080"/>
      <c r="U91" s="1546"/>
      <c r="V91" s="2517"/>
      <c r="W91" s="2508"/>
      <c r="X91" s="2508"/>
      <c r="Y91" s="2509">
        <v>2</v>
      </c>
      <c r="Z91" s="2715"/>
      <c r="AA91" s="2506"/>
      <c r="AB91" s="2511" t="s">
        <v>3467</v>
      </c>
      <c r="AC91" s="2506"/>
      <c r="AD91" s="2506"/>
      <c r="AE91" s="2506"/>
      <c r="AF91" s="2506"/>
      <c r="AG91" s="2512"/>
      <c r="AH91" s="328"/>
      <c r="AI91" s="1567"/>
      <c r="AJ91" s="2513"/>
      <c r="AK91" s="2530" t="s">
        <v>757</v>
      </c>
      <c r="AL91" s="2530"/>
      <c r="AM91" s="2530" t="s">
        <v>3418</v>
      </c>
      <c r="AN91" s="2514"/>
      <c r="AO91" s="2514"/>
      <c r="AP91" s="2514"/>
      <c r="AQ91" s="2514"/>
      <c r="AR91" s="2514"/>
      <c r="AS91" s="2514"/>
      <c r="AT91" s="2514"/>
      <c r="AU91" s="2514"/>
      <c r="AV91" s="2514"/>
      <c r="AW91" s="2514"/>
      <c r="AX91" s="2514"/>
      <c r="AY91" s="2514"/>
      <c r="AZ91" s="2514"/>
      <c r="BA91" s="2514"/>
      <c r="BB91" s="2514"/>
      <c r="BC91" s="2530" t="s">
        <v>758</v>
      </c>
      <c r="BD91" s="2530"/>
      <c r="BE91" s="2530" t="s">
        <v>3483</v>
      </c>
      <c r="BF91" s="2542"/>
      <c r="BG91" s="2542"/>
      <c r="BH91" s="2542"/>
      <c r="BI91" s="2542"/>
      <c r="BJ91" s="2542"/>
      <c r="BK91" s="2542"/>
      <c r="BL91" s="2542"/>
      <c r="BM91" s="2542"/>
      <c r="BN91" s="2542"/>
      <c r="BO91" s="2542"/>
      <c r="BP91" s="2542"/>
      <c r="BQ91" s="2542"/>
      <c r="BR91" s="2542"/>
      <c r="BS91" s="2542"/>
      <c r="BT91" s="2518"/>
      <c r="BU91" s="2532" t="s">
        <v>3421</v>
      </c>
      <c r="BV91" s="2515"/>
      <c r="BW91" s="2515"/>
      <c r="BX91" s="2515"/>
      <c r="BY91" s="2515"/>
      <c r="BZ91" s="2516"/>
      <c r="CA91" s="1567"/>
    </row>
    <row r="92" spans="1:79" ht="2.25" customHeight="1">
      <c r="A92" s="328"/>
      <c r="B92" s="757"/>
      <c r="C92" s="2506"/>
      <c r="D92" s="4081"/>
      <c r="E92" s="4082"/>
      <c r="F92" s="4082"/>
      <c r="G92" s="4082"/>
      <c r="H92" s="4082"/>
      <c r="I92" s="4082"/>
      <c r="J92" s="4082"/>
      <c r="K92" s="4082"/>
      <c r="L92" s="4082"/>
      <c r="M92" s="4082"/>
      <c r="N92" s="4082"/>
      <c r="O92" s="4082"/>
      <c r="P92" s="4082"/>
      <c r="Q92" s="4082"/>
      <c r="R92" s="4082"/>
      <c r="S92" s="4082"/>
      <c r="T92" s="4083"/>
      <c r="U92" s="1546"/>
      <c r="V92" s="2517"/>
      <c r="W92" s="2506"/>
      <c r="X92" s="2506"/>
      <c r="Y92" s="2506"/>
      <c r="Z92" s="2506"/>
      <c r="AA92" s="2506"/>
      <c r="AB92" s="2506"/>
      <c r="AC92" s="2506"/>
      <c r="AD92" s="2506"/>
      <c r="AE92" s="2506"/>
      <c r="AF92" s="2506"/>
      <c r="AG92" s="2512"/>
      <c r="AH92" s="328"/>
      <c r="AI92" s="1567"/>
      <c r="AJ92" s="2513"/>
      <c r="AK92" s="2514"/>
      <c r="AL92" s="2514"/>
      <c r="AM92" s="2514"/>
      <c r="AN92" s="2514"/>
      <c r="AO92" s="2514"/>
      <c r="AP92" s="2514"/>
      <c r="AQ92" s="2514"/>
      <c r="AR92" s="2514"/>
      <c r="AS92" s="2514"/>
      <c r="AT92" s="2514"/>
      <c r="AU92" s="2514"/>
      <c r="AV92" s="2514"/>
      <c r="AW92" s="2514"/>
      <c r="AX92" s="2514"/>
      <c r="AY92" s="2514"/>
      <c r="AZ92" s="2514"/>
      <c r="BA92" s="2514"/>
      <c r="BB92" s="2514"/>
      <c r="BC92" s="2514"/>
      <c r="BD92" s="2514"/>
      <c r="BE92" s="2531"/>
      <c r="BF92" s="2514"/>
      <c r="BG92" s="2514"/>
      <c r="BH92" s="2514"/>
      <c r="BI92" s="2514"/>
      <c r="BJ92" s="2514"/>
      <c r="BK92" s="2514"/>
      <c r="BL92" s="2514"/>
      <c r="BM92" s="2514"/>
      <c r="BN92" s="2514"/>
      <c r="BO92" s="2514"/>
      <c r="BP92" s="2514"/>
      <c r="BQ92" s="2514"/>
      <c r="BR92" s="2514"/>
      <c r="BS92" s="2514"/>
      <c r="BT92" s="2518"/>
      <c r="BU92" s="2515"/>
      <c r="BV92" s="2515"/>
      <c r="BW92" s="2515"/>
      <c r="BX92" s="2515"/>
      <c r="BY92" s="2515"/>
      <c r="BZ92" s="2516"/>
      <c r="CA92" s="1567"/>
    </row>
    <row r="93" spans="1:79" ht="11.25" customHeight="1">
      <c r="A93" s="328"/>
      <c r="B93" s="757"/>
      <c r="C93" s="2506"/>
      <c r="D93" s="2506"/>
      <c r="E93" s="2507"/>
      <c r="F93" s="2507"/>
      <c r="G93" s="2506"/>
      <c r="H93" s="2506"/>
      <c r="I93" s="2506"/>
      <c r="J93" s="2506"/>
      <c r="K93" s="2506"/>
      <c r="L93" s="2506"/>
      <c r="M93" s="2506"/>
      <c r="N93" s="2506"/>
      <c r="O93" s="2506"/>
      <c r="P93" s="2506"/>
      <c r="Q93" s="2506"/>
      <c r="R93" s="2506"/>
      <c r="S93" s="2506"/>
      <c r="T93" s="2506"/>
      <c r="U93" s="1546"/>
      <c r="V93" s="2517"/>
      <c r="W93" s="2506"/>
      <c r="X93" s="2506"/>
      <c r="Y93" s="2506"/>
      <c r="Z93" s="2506"/>
      <c r="AA93" s="2506"/>
      <c r="AB93" s="2506"/>
      <c r="AC93" s="2506"/>
      <c r="AD93" s="2506"/>
      <c r="AE93" s="2506"/>
      <c r="AF93" s="2506"/>
      <c r="AG93" s="2512"/>
      <c r="AH93" s="328"/>
      <c r="AI93" s="1567"/>
      <c r="AJ93" s="2513"/>
      <c r="AK93" s="2514"/>
      <c r="AL93" s="2514"/>
      <c r="AM93" s="2536" t="s">
        <v>3419</v>
      </c>
      <c r="AN93" s="2514"/>
      <c r="AO93" s="2514"/>
      <c r="AP93" s="2514"/>
      <c r="AQ93" s="2514"/>
      <c r="AR93" s="2514"/>
      <c r="AS93" s="2514"/>
      <c r="AT93" s="2514"/>
      <c r="AU93" s="2514"/>
      <c r="AV93" s="2514"/>
      <c r="AW93" s="2514"/>
      <c r="AX93" s="2514"/>
      <c r="AY93" s="2514"/>
      <c r="AZ93" s="2530"/>
      <c r="BA93" s="2530"/>
      <c r="BB93" s="2530"/>
      <c r="BC93" s="2529"/>
      <c r="BD93" s="2529"/>
      <c r="BE93" s="2536" t="s">
        <v>3484</v>
      </c>
      <c r="BF93" s="2514"/>
      <c r="BG93" s="2514"/>
      <c r="BH93" s="2514"/>
      <c r="BI93" s="2514"/>
      <c r="BJ93" s="2514"/>
      <c r="BK93" s="2514"/>
      <c r="BL93" s="2514"/>
      <c r="BM93" s="2514"/>
      <c r="BN93" s="2514"/>
      <c r="BO93" s="2514"/>
      <c r="BP93" s="2514"/>
      <c r="BQ93" s="2514"/>
      <c r="BR93" s="2514"/>
      <c r="BS93" s="2514"/>
      <c r="BT93" s="2518"/>
      <c r="BU93" s="2535" t="s">
        <v>3422</v>
      </c>
      <c r="BV93" s="2515"/>
      <c r="BW93" s="2515"/>
      <c r="BX93" s="2515"/>
      <c r="BY93" s="2515"/>
      <c r="BZ93" s="2516"/>
      <c r="CA93" s="1567"/>
    </row>
    <row r="94" spans="1:79" ht="11.25" customHeight="1">
      <c r="A94" s="328"/>
      <c r="B94" s="757"/>
      <c r="C94" s="2506"/>
      <c r="D94" s="2569" t="s">
        <v>49</v>
      </c>
      <c r="E94" s="2569"/>
      <c r="F94" s="2569"/>
      <c r="G94" s="2570"/>
      <c r="H94" s="4031"/>
      <c r="I94" s="4032"/>
      <c r="J94" s="4032"/>
      <c r="K94" s="4032"/>
      <c r="L94" s="4033"/>
      <c r="M94" s="2571"/>
      <c r="N94" s="2529" t="s">
        <v>3463</v>
      </c>
      <c r="O94" s="2571"/>
      <c r="P94" s="2571"/>
      <c r="Q94" s="2571"/>
      <c r="R94" s="2571"/>
      <c r="S94" s="2571"/>
      <c r="T94" s="2571"/>
      <c r="U94" s="1546"/>
      <c r="V94" s="2517"/>
      <c r="W94" s="2529" t="s">
        <v>3412</v>
      </c>
      <c r="X94" s="2529"/>
      <c r="Y94" s="2506"/>
      <c r="Z94" s="2506"/>
      <c r="AA94" s="2506"/>
      <c r="AB94" s="2506"/>
      <c r="AC94" s="2506"/>
      <c r="AD94" s="2506"/>
      <c r="AE94" s="2506"/>
      <c r="AF94" s="2506"/>
      <c r="AG94" s="2512"/>
      <c r="AH94" s="328"/>
      <c r="AI94" s="1567"/>
      <c r="AJ94" s="2513"/>
      <c r="AK94" s="2543"/>
      <c r="AL94" s="2543"/>
      <c r="AM94" s="2534"/>
      <c r="AN94" s="2534"/>
      <c r="AO94" s="2534"/>
      <c r="AP94" s="2534"/>
      <c r="AQ94" s="2534"/>
      <c r="AR94" s="2534"/>
      <c r="AS94" s="2514"/>
      <c r="AT94" s="2514"/>
      <c r="AU94" s="2514"/>
      <c r="AV94" s="2514"/>
      <c r="AW94" s="2514"/>
      <c r="AX94" s="2530"/>
      <c r="AY94" s="4040">
        <v>132504</v>
      </c>
      <c r="AZ94" s="4040"/>
      <c r="BA94" s="4040"/>
      <c r="BB94" s="2514"/>
      <c r="BC94" s="2529"/>
      <c r="BD94" s="2529"/>
      <c r="BE94" s="2529"/>
      <c r="BF94" s="2544"/>
      <c r="BG94" s="2545"/>
      <c r="BH94" s="2514"/>
      <c r="BI94" s="2514"/>
      <c r="BJ94" s="2514"/>
      <c r="BK94" s="2514"/>
      <c r="BL94" s="2514"/>
      <c r="BM94" s="2514"/>
      <c r="BN94" s="2530"/>
      <c r="BO94" s="2529"/>
      <c r="BP94" s="4040">
        <v>132604</v>
      </c>
      <c r="BQ94" s="4040"/>
      <c r="BR94" s="4040"/>
      <c r="BS94" s="2529"/>
      <c r="BT94" s="2518"/>
      <c r="BU94" s="2515"/>
      <c r="BV94" s="2515"/>
      <c r="BW94" s="2515"/>
      <c r="BX94" s="4041">
        <v>132804</v>
      </c>
      <c r="BY94" s="4041"/>
      <c r="BZ94" s="2516"/>
      <c r="CA94" s="1567"/>
    </row>
    <row r="95" spans="1:79" ht="2.25" customHeight="1">
      <c r="A95" s="328"/>
      <c r="B95" s="757"/>
      <c r="C95" s="2506"/>
      <c r="D95" s="2569"/>
      <c r="E95" s="2569"/>
      <c r="F95" s="2569"/>
      <c r="G95" s="2570"/>
      <c r="H95" s="4034"/>
      <c r="I95" s="4035"/>
      <c r="J95" s="4035"/>
      <c r="K95" s="4035"/>
      <c r="L95" s="4036"/>
      <c r="M95" s="2571"/>
      <c r="N95" s="2571"/>
      <c r="O95" s="2571"/>
      <c r="P95" s="2571"/>
      <c r="Q95" s="2571"/>
      <c r="R95" s="2571"/>
      <c r="S95" s="2571"/>
      <c r="T95" s="2571"/>
      <c r="U95" s="1546"/>
      <c r="V95" s="2517"/>
      <c r="W95" s="2529"/>
      <c r="X95" s="2529"/>
      <c r="Y95" s="2506"/>
      <c r="Z95" s="2506"/>
      <c r="AA95" s="2506"/>
      <c r="AB95" s="2506"/>
      <c r="AC95" s="2506"/>
      <c r="AD95" s="2506"/>
      <c r="AE95" s="2506"/>
      <c r="AF95" s="2506"/>
      <c r="AG95" s="2512"/>
      <c r="AH95" s="328"/>
      <c r="AI95" s="1567"/>
      <c r="AJ95" s="2513"/>
      <c r="AK95" s="2534"/>
      <c r="AL95" s="2534"/>
      <c r="AM95" s="2534"/>
      <c r="AN95" s="2534"/>
      <c r="AO95" s="2534"/>
      <c r="AP95" s="2534"/>
      <c r="AQ95" s="2534"/>
      <c r="AR95" s="2534"/>
      <c r="AS95" s="2514"/>
      <c r="AT95" s="2514"/>
      <c r="AU95" s="2514"/>
      <c r="AV95" s="2514"/>
      <c r="AW95" s="2514"/>
      <c r="AX95" s="2514"/>
      <c r="AY95" s="2514"/>
      <c r="AZ95" s="2514"/>
      <c r="BA95" s="2514"/>
      <c r="BB95" s="2514"/>
      <c r="BC95" s="2540"/>
      <c r="BD95" s="2540"/>
      <c r="BE95" s="2514"/>
      <c r="BF95" s="2514"/>
      <c r="BG95" s="2530"/>
      <c r="BH95" s="2546"/>
      <c r="BI95" s="2546"/>
      <c r="BJ95" s="2546"/>
      <c r="BK95" s="2546"/>
      <c r="BL95" s="2546"/>
      <c r="BM95" s="2546"/>
      <c r="BN95" s="2546"/>
      <c r="BO95" s="2546"/>
      <c r="BP95" s="2546"/>
      <c r="BQ95" s="2546"/>
      <c r="BR95" s="2546"/>
      <c r="BS95" s="2546"/>
      <c r="BT95" s="2518"/>
      <c r="BU95" s="2515"/>
      <c r="BV95" s="2515"/>
      <c r="BW95" s="2515"/>
      <c r="BX95" s="2515"/>
      <c r="BY95" s="2515"/>
      <c r="BZ95" s="2516"/>
      <c r="CA95" s="1567"/>
    </row>
    <row r="96" spans="1:79" ht="9.75" customHeight="1">
      <c r="A96" s="328"/>
      <c r="B96" s="757"/>
      <c r="C96" s="2506"/>
      <c r="D96" s="2572" t="s">
        <v>3472</v>
      </c>
      <c r="E96" s="2569"/>
      <c r="F96" s="2569"/>
      <c r="G96" s="2570"/>
      <c r="H96" s="4037"/>
      <c r="I96" s="4038"/>
      <c r="J96" s="4038"/>
      <c r="K96" s="4038"/>
      <c r="L96" s="4039"/>
      <c r="M96" s="2571"/>
      <c r="N96" s="2540" t="s">
        <v>3464</v>
      </c>
      <c r="O96" s="2571"/>
      <c r="P96" s="2571"/>
      <c r="Q96" s="2571"/>
      <c r="R96" s="2571"/>
      <c r="S96" s="4042" t="s">
        <v>3806</v>
      </c>
      <c r="T96" s="4042"/>
      <c r="U96" s="1546"/>
      <c r="V96" s="2517"/>
      <c r="W96" s="2540" t="s">
        <v>3413</v>
      </c>
      <c r="X96" s="2540"/>
      <c r="Y96" s="2506"/>
      <c r="Z96" s="2506"/>
      <c r="AA96" s="2506"/>
      <c r="AB96" s="2506"/>
      <c r="AC96" s="2506"/>
      <c r="AD96" s="2506"/>
      <c r="AE96" s="2506"/>
      <c r="AF96" s="2506"/>
      <c r="AG96" s="2512"/>
      <c r="AH96" s="328"/>
      <c r="AI96" s="1567"/>
      <c r="AJ96" s="2513"/>
      <c r="AK96" s="2534"/>
      <c r="AL96" s="2534"/>
      <c r="AM96" s="2547"/>
      <c r="AN96" s="4043"/>
      <c r="AO96" s="4043"/>
      <c r="AP96" s="4043"/>
      <c r="AQ96" s="4043"/>
      <c r="AR96" s="4043"/>
      <c r="AS96" s="4043"/>
      <c r="AT96" s="4043"/>
      <c r="AU96" s="4043"/>
      <c r="AV96" s="4043"/>
      <c r="AW96" s="4043"/>
      <c r="AX96" s="4043"/>
      <c r="AY96" s="4043"/>
      <c r="AZ96" s="4043"/>
      <c r="BA96" s="4043"/>
      <c r="BB96" s="2514"/>
      <c r="BC96" s="2548"/>
      <c r="BD96" s="2548"/>
      <c r="BE96" s="4045"/>
      <c r="BF96" s="4046"/>
      <c r="BG96" s="4046"/>
      <c r="BH96" s="4046"/>
      <c r="BI96" s="4046"/>
      <c r="BJ96" s="4046"/>
      <c r="BK96" s="4046"/>
      <c r="BL96" s="4046"/>
      <c r="BM96" s="4046"/>
      <c r="BN96" s="4046"/>
      <c r="BO96" s="4046"/>
      <c r="BP96" s="4046"/>
      <c r="BQ96" s="4046"/>
      <c r="BR96" s="4047"/>
      <c r="BS96" s="2534"/>
      <c r="BT96" s="2518"/>
      <c r="BU96" s="2515"/>
      <c r="BV96" s="4054"/>
      <c r="BW96" s="4055"/>
      <c r="BX96" s="4055"/>
      <c r="BY96" s="4056"/>
      <c r="BZ96" s="2516"/>
      <c r="CA96" s="1567"/>
    </row>
    <row r="97" spans="1:79" ht="3.75" customHeight="1">
      <c r="A97" s="328"/>
      <c r="B97" s="757"/>
      <c r="C97" s="2506"/>
      <c r="D97" s="2529"/>
      <c r="E97" s="2507"/>
      <c r="F97" s="2507"/>
      <c r="G97" s="2506"/>
      <c r="H97" s="2506"/>
      <c r="I97" s="2506"/>
      <c r="J97" s="2506"/>
      <c r="K97" s="2506"/>
      <c r="L97" s="2506"/>
      <c r="M97" s="2506"/>
      <c r="N97" s="2506"/>
      <c r="O97" s="2506"/>
      <c r="P97" s="2506"/>
      <c r="Q97" s="2506"/>
      <c r="R97" s="2506"/>
      <c r="S97" s="2506"/>
      <c r="T97" s="2506"/>
      <c r="U97" s="1546"/>
      <c r="V97" s="2517"/>
      <c r="W97" s="2540"/>
      <c r="X97" s="2540"/>
      <c r="Y97" s="2506"/>
      <c r="Z97" s="2506"/>
      <c r="AA97" s="2506"/>
      <c r="AB97" s="2506"/>
      <c r="AC97" s="2506"/>
      <c r="AD97" s="2506"/>
      <c r="AE97" s="2506"/>
      <c r="AF97" s="2506"/>
      <c r="AG97" s="2512"/>
      <c r="AH97" s="328"/>
      <c r="AI97" s="1567"/>
      <c r="AJ97" s="2513"/>
      <c r="AK97" s="2514"/>
      <c r="AL97" s="2514"/>
      <c r="AM97" s="2547"/>
      <c r="AN97" s="4043"/>
      <c r="AO97" s="4043"/>
      <c r="AP97" s="4043"/>
      <c r="AQ97" s="4043"/>
      <c r="AR97" s="4043"/>
      <c r="AS97" s="4043"/>
      <c r="AT97" s="4043"/>
      <c r="AU97" s="4043"/>
      <c r="AV97" s="4043"/>
      <c r="AW97" s="4043"/>
      <c r="AX97" s="4043"/>
      <c r="AY97" s="4043"/>
      <c r="AZ97" s="4043"/>
      <c r="BA97" s="4043"/>
      <c r="BB97" s="2514"/>
      <c r="BC97" s="2549"/>
      <c r="BD97" s="2549"/>
      <c r="BE97" s="4048"/>
      <c r="BF97" s="4049"/>
      <c r="BG97" s="4049"/>
      <c r="BH97" s="4049"/>
      <c r="BI97" s="4049"/>
      <c r="BJ97" s="4049"/>
      <c r="BK97" s="4049"/>
      <c r="BL97" s="4049"/>
      <c r="BM97" s="4049"/>
      <c r="BN97" s="4049"/>
      <c r="BO97" s="4049"/>
      <c r="BP97" s="4049"/>
      <c r="BQ97" s="4049"/>
      <c r="BR97" s="4050"/>
      <c r="BS97" s="2534"/>
      <c r="BT97" s="2518"/>
      <c r="BU97" s="2515"/>
      <c r="BV97" s="4057"/>
      <c r="BW97" s="4058"/>
      <c r="BX97" s="4058"/>
      <c r="BY97" s="4059"/>
      <c r="BZ97" s="2516"/>
      <c r="CA97" s="1567"/>
    </row>
    <row r="98" spans="1:79" ht="11.25" customHeight="1">
      <c r="A98" s="328"/>
      <c r="B98" s="757"/>
      <c r="C98" s="2506"/>
      <c r="D98" s="2569" t="s">
        <v>3473</v>
      </c>
      <c r="E98" s="2569"/>
      <c r="F98" s="2569"/>
      <c r="G98" s="2506"/>
      <c r="H98" s="4031"/>
      <c r="I98" s="4032"/>
      <c r="J98" s="4032"/>
      <c r="K98" s="4032"/>
      <c r="L98" s="4033"/>
      <c r="M98" s="2571"/>
      <c r="N98" s="4063"/>
      <c r="O98" s="4064"/>
      <c r="P98" s="4064"/>
      <c r="Q98" s="4064"/>
      <c r="R98" s="4064"/>
      <c r="S98" s="4064"/>
      <c r="T98" s="4065"/>
      <c r="U98" s="1546"/>
      <c r="V98" s="2517"/>
      <c r="W98" s="2508"/>
      <c r="X98" s="2508"/>
      <c r="Y98" s="2509">
        <v>3</v>
      </c>
      <c r="Z98" s="2715"/>
      <c r="AA98" s="2506"/>
      <c r="AB98" s="2511" t="s">
        <v>3466</v>
      </c>
      <c r="AC98" s="2506"/>
      <c r="AD98" s="2506"/>
      <c r="AE98" s="2506"/>
      <c r="AF98" s="2506"/>
      <c r="AG98" s="2512"/>
      <c r="AH98" s="328"/>
      <c r="AI98" s="1567"/>
      <c r="AJ98" s="2513"/>
      <c r="AK98" s="2514"/>
      <c r="AL98" s="2514"/>
      <c r="AM98" s="2547"/>
      <c r="AN98" s="4044"/>
      <c r="AO98" s="4044"/>
      <c r="AP98" s="4044"/>
      <c r="AQ98" s="4044"/>
      <c r="AR98" s="4044"/>
      <c r="AS98" s="4044"/>
      <c r="AT98" s="4044"/>
      <c r="AU98" s="4044"/>
      <c r="AV98" s="4044"/>
      <c r="AW98" s="4044"/>
      <c r="AX98" s="4044"/>
      <c r="AY98" s="4044"/>
      <c r="AZ98" s="4044"/>
      <c r="BA98" s="4044"/>
      <c r="BB98" s="2514"/>
      <c r="BC98" s="2514"/>
      <c r="BD98" s="2514"/>
      <c r="BE98" s="4051"/>
      <c r="BF98" s="4052"/>
      <c r="BG98" s="4052"/>
      <c r="BH98" s="4052"/>
      <c r="BI98" s="4052"/>
      <c r="BJ98" s="4052"/>
      <c r="BK98" s="4052"/>
      <c r="BL98" s="4052"/>
      <c r="BM98" s="4052"/>
      <c r="BN98" s="4052"/>
      <c r="BO98" s="4052"/>
      <c r="BP98" s="4052"/>
      <c r="BQ98" s="4052"/>
      <c r="BR98" s="4053"/>
      <c r="BS98" s="2514"/>
      <c r="BT98" s="2518"/>
      <c r="BU98" s="2515"/>
      <c r="BV98" s="4060"/>
      <c r="BW98" s="4061"/>
      <c r="BX98" s="4061"/>
      <c r="BY98" s="4062"/>
      <c r="BZ98" s="2516"/>
      <c r="CA98" s="1567"/>
    </row>
    <row r="99" spans="1:79" ht="3" customHeight="1">
      <c r="A99" s="328"/>
      <c r="B99" s="757"/>
      <c r="C99" s="2506"/>
      <c r="D99" s="2569"/>
      <c r="E99" s="2569"/>
      <c r="F99" s="2569"/>
      <c r="G99" s="2506"/>
      <c r="H99" s="4034"/>
      <c r="I99" s="4035"/>
      <c r="J99" s="4035"/>
      <c r="K99" s="4035"/>
      <c r="L99" s="4036"/>
      <c r="M99" s="2571"/>
      <c r="N99" s="4066"/>
      <c r="O99" s="4067"/>
      <c r="P99" s="4067"/>
      <c r="Q99" s="4067"/>
      <c r="R99" s="4067"/>
      <c r="S99" s="4067"/>
      <c r="T99" s="4068"/>
      <c r="U99" s="1546"/>
      <c r="V99" s="2517"/>
      <c r="W99" s="2508"/>
      <c r="X99" s="2508"/>
      <c r="Y99" s="2509"/>
      <c r="Z99" s="2510"/>
      <c r="AA99" s="2506"/>
      <c r="AB99" s="2511"/>
      <c r="AC99" s="2506"/>
      <c r="AD99" s="2506"/>
      <c r="AE99" s="2506"/>
      <c r="AF99" s="2506"/>
      <c r="AG99" s="2512"/>
      <c r="AH99" s="328"/>
      <c r="AI99" s="1567"/>
      <c r="AJ99" s="2513"/>
      <c r="AK99" s="2514"/>
      <c r="AL99" s="2514"/>
      <c r="AM99" s="2514"/>
      <c r="AN99" s="2514"/>
      <c r="AO99" s="2514"/>
      <c r="AP99" s="2514"/>
      <c r="AQ99" s="2514"/>
      <c r="AR99" s="2514"/>
      <c r="AS99" s="2514"/>
      <c r="AT99" s="2514"/>
      <c r="AU99" s="2514"/>
      <c r="AV99" s="2514"/>
      <c r="AW99" s="2514"/>
      <c r="AX99" s="2514"/>
      <c r="AY99" s="2514"/>
      <c r="AZ99" s="2514"/>
      <c r="BA99" s="2514"/>
      <c r="BB99" s="2514"/>
      <c r="BC99" s="2548"/>
      <c r="BD99" s="2548"/>
      <c r="BE99" s="2514"/>
      <c r="BF99" s="2514"/>
      <c r="BG99" s="2534"/>
      <c r="BH99" s="2534"/>
      <c r="BI99" s="2534"/>
      <c r="BJ99" s="2534"/>
      <c r="BK99" s="2534"/>
      <c r="BL99" s="2534"/>
      <c r="BM99" s="2534"/>
      <c r="BN99" s="2534"/>
      <c r="BO99" s="2534"/>
      <c r="BP99" s="2534"/>
      <c r="BQ99" s="2534"/>
      <c r="BR99" s="2534"/>
      <c r="BS99" s="2534"/>
      <c r="BT99" s="2518"/>
      <c r="BU99" s="2515"/>
      <c r="BV99" s="2515"/>
      <c r="BW99" s="2515"/>
      <c r="BX99" s="2515"/>
      <c r="BY99" s="2515"/>
      <c r="BZ99" s="2516"/>
      <c r="CA99" s="1567"/>
    </row>
    <row r="100" spans="1:79" ht="11.25" customHeight="1">
      <c r="A100" s="328"/>
      <c r="B100" s="757"/>
      <c r="C100" s="2506"/>
      <c r="D100" s="2573" t="s">
        <v>3474</v>
      </c>
      <c r="E100" s="2569"/>
      <c r="F100" s="2569"/>
      <c r="G100" s="2506"/>
      <c r="H100" s="4037"/>
      <c r="I100" s="4038"/>
      <c r="J100" s="4038"/>
      <c r="K100" s="4038"/>
      <c r="L100" s="4039"/>
      <c r="M100" s="2571"/>
      <c r="N100" s="4069"/>
      <c r="O100" s="4070"/>
      <c r="P100" s="4070"/>
      <c r="Q100" s="4070"/>
      <c r="R100" s="4070"/>
      <c r="S100" s="4070"/>
      <c r="T100" s="4071"/>
      <c r="U100" s="1546"/>
      <c r="V100" s="2517"/>
      <c r="W100" s="2508"/>
      <c r="X100" s="2508"/>
      <c r="Y100" s="2509">
        <v>4</v>
      </c>
      <c r="Z100" s="2715"/>
      <c r="AA100" s="2506"/>
      <c r="AB100" s="2511" t="s">
        <v>3467</v>
      </c>
      <c r="AC100" s="2506"/>
      <c r="AD100" s="2506"/>
      <c r="AE100" s="2506"/>
      <c r="AF100" s="2506"/>
      <c r="AG100" s="2512"/>
      <c r="AH100" s="328"/>
      <c r="AI100" s="1567"/>
      <c r="AJ100" s="2513"/>
      <c r="AK100" s="2514"/>
      <c r="AL100" s="2514"/>
      <c r="AM100" s="2514"/>
      <c r="AN100" s="2514"/>
      <c r="AO100" s="2514"/>
      <c r="AP100" s="2514"/>
      <c r="AQ100" s="2514"/>
      <c r="AR100" s="2514"/>
      <c r="AS100" s="2514"/>
      <c r="AT100" s="2514"/>
      <c r="AU100" s="2514"/>
      <c r="AV100" s="2514"/>
      <c r="AW100" s="2514"/>
      <c r="AX100" s="2514"/>
      <c r="AY100" s="2514"/>
      <c r="AZ100" s="2514"/>
      <c r="BA100" s="2514"/>
      <c r="BB100" s="2514"/>
      <c r="BC100" s="2548"/>
      <c r="BD100" s="2548"/>
      <c r="BE100" s="2514"/>
      <c r="BF100" s="2514"/>
      <c r="BG100" s="2534"/>
      <c r="BH100" s="2534"/>
      <c r="BI100" s="2534"/>
      <c r="BJ100" s="2534"/>
      <c r="BK100" s="2534"/>
      <c r="BL100" s="2534"/>
      <c r="BM100" s="2534"/>
      <c r="BN100" s="2534"/>
      <c r="BO100" s="2534"/>
      <c r="BP100" s="2534"/>
      <c r="BQ100" s="2534"/>
      <c r="BR100" s="2534"/>
      <c r="BS100" s="2534"/>
      <c r="BT100" s="2518"/>
      <c r="BU100" s="2515"/>
      <c r="BV100" s="2515"/>
      <c r="BW100" s="2515"/>
      <c r="BX100" s="2515"/>
      <c r="BY100" s="2515"/>
      <c r="BZ100" s="2516"/>
      <c r="CA100" s="1567"/>
    </row>
    <row r="101" spans="1:79" ht="5.25" customHeight="1" thickBot="1">
      <c r="A101" s="328"/>
      <c r="B101" s="2583"/>
      <c r="C101" s="1869"/>
      <c r="D101" s="1869"/>
      <c r="E101" s="1870"/>
      <c r="F101" s="1870"/>
      <c r="G101" s="1869"/>
      <c r="H101" s="1869"/>
      <c r="I101" s="1869"/>
      <c r="J101" s="1869"/>
      <c r="K101" s="1869"/>
      <c r="L101" s="1869"/>
      <c r="M101" s="1869"/>
      <c r="N101" s="1869"/>
      <c r="O101" s="1869"/>
      <c r="P101" s="1869"/>
      <c r="Q101" s="1869"/>
      <c r="R101" s="1869"/>
      <c r="S101" s="1869"/>
      <c r="T101" s="1869"/>
      <c r="U101" s="2584"/>
      <c r="V101" s="2585"/>
      <c r="W101" s="2586"/>
      <c r="X101" s="2586"/>
      <c r="Y101" s="2587"/>
      <c r="Z101" s="2588"/>
      <c r="AA101" s="1869"/>
      <c r="AB101" s="1724"/>
      <c r="AC101" s="1869"/>
      <c r="AD101" s="1869"/>
      <c r="AE101" s="1869"/>
      <c r="AF101" s="1869"/>
      <c r="AG101" s="1871"/>
      <c r="AH101" s="328"/>
      <c r="AI101" s="1567"/>
      <c r="AJ101" s="2554"/>
      <c r="AK101" s="2555"/>
      <c r="AL101" s="2555"/>
      <c r="AM101" s="2555"/>
      <c r="AN101" s="2555"/>
      <c r="AO101" s="2555"/>
      <c r="AP101" s="2555"/>
      <c r="AQ101" s="2555"/>
      <c r="AR101" s="2555"/>
      <c r="AS101" s="2555"/>
      <c r="AT101" s="2555"/>
      <c r="AU101" s="2555"/>
      <c r="AV101" s="2555"/>
      <c r="AW101" s="2555"/>
      <c r="AX101" s="2555"/>
      <c r="AY101" s="2555"/>
      <c r="AZ101" s="2555"/>
      <c r="BA101" s="2555"/>
      <c r="BB101" s="2555"/>
      <c r="BC101" s="2555"/>
      <c r="BD101" s="2555"/>
      <c r="BE101" s="2555"/>
      <c r="BF101" s="2555"/>
      <c r="BG101" s="2555"/>
      <c r="BH101" s="2555"/>
      <c r="BI101" s="2555"/>
      <c r="BJ101" s="2555"/>
      <c r="BK101" s="2555"/>
      <c r="BL101" s="2555"/>
      <c r="BM101" s="2555"/>
      <c r="BN101" s="2555"/>
      <c r="BO101" s="2555"/>
      <c r="BP101" s="2555"/>
      <c r="BQ101" s="2555"/>
      <c r="BR101" s="2555"/>
      <c r="BS101" s="2555"/>
      <c r="BT101" s="2556"/>
      <c r="BU101" s="1861"/>
      <c r="BV101" s="1861"/>
      <c r="BW101" s="1861"/>
      <c r="BX101" s="1861"/>
      <c r="BY101" s="1861"/>
      <c r="BZ101" s="1863"/>
      <c r="CA101" s="1567"/>
    </row>
    <row r="102" spans="1:79" ht="5.25" customHeight="1">
      <c r="A102" s="2506"/>
      <c r="B102" s="2506"/>
      <c r="C102" s="2506"/>
      <c r="D102" s="2506"/>
      <c r="E102" s="2507"/>
      <c r="F102" s="2507"/>
      <c r="G102" s="2506"/>
      <c r="H102" s="2506"/>
      <c r="I102" s="2506"/>
      <c r="J102" s="2506"/>
      <c r="K102" s="2506"/>
      <c r="L102" s="2506"/>
      <c r="M102" s="2506"/>
      <c r="N102" s="2506"/>
      <c r="O102" s="2506"/>
      <c r="P102" s="2506"/>
      <c r="Q102" s="2506"/>
      <c r="R102" s="2506"/>
      <c r="S102" s="2506"/>
      <c r="T102" s="2506"/>
      <c r="U102" s="2506"/>
      <c r="V102" s="2506"/>
      <c r="W102" s="2508"/>
      <c r="X102" s="2508"/>
      <c r="Y102" s="2509"/>
      <c r="Z102" s="2510"/>
      <c r="AA102" s="2506"/>
      <c r="AB102" s="2511"/>
      <c r="AC102" s="2506"/>
      <c r="AD102" s="2506"/>
      <c r="AE102" s="2506"/>
      <c r="AF102" s="2506"/>
      <c r="AG102" s="2506"/>
      <c r="AH102" s="2506"/>
      <c r="AI102" s="2514"/>
      <c r="AJ102" s="2514"/>
      <c r="AK102" s="2514"/>
      <c r="AL102" s="2514"/>
      <c r="AM102" s="2514"/>
      <c r="AN102" s="2514"/>
      <c r="AO102" s="2514"/>
      <c r="AP102" s="2514"/>
      <c r="AQ102" s="2514"/>
      <c r="AR102" s="2514"/>
      <c r="AS102" s="2514"/>
      <c r="AT102" s="2514"/>
      <c r="AU102" s="2514"/>
      <c r="AV102" s="2514"/>
      <c r="AW102" s="2514"/>
      <c r="AX102" s="2514"/>
      <c r="AY102" s="2514"/>
      <c r="AZ102" s="2514"/>
      <c r="BA102" s="2514"/>
      <c r="BB102" s="2514"/>
      <c r="BC102" s="2514"/>
      <c r="BD102" s="2514"/>
      <c r="BE102" s="2514"/>
      <c r="BF102" s="2514"/>
      <c r="BG102" s="2514"/>
      <c r="BH102" s="2514"/>
      <c r="BI102" s="2514"/>
      <c r="BJ102" s="2514"/>
      <c r="BK102" s="2514"/>
      <c r="BL102" s="2514"/>
      <c r="BM102" s="2514"/>
      <c r="BN102" s="2514"/>
      <c r="BO102" s="2514"/>
      <c r="BP102" s="2514"/>
      <c r="BQ102" s="2514"/>
      <c r="BR102" s="2514"/>
      <c r="BS102" s="2514"/>
      <c r="BT102" s="2514"/>
      <c r="BU102" s="2514"/>
      <c r="BV102" s="2514"/>
      <c r="BW102" s="2514"/>
      <c r="BX102" s="2514"/>
      <c r="BY102" s="2514"/>
      <c r="BZ102" s="2514"/>
      <c r="CA102" s="2514"/>
    </row>
    <row r="103" spans="1:79" ht="5.25" customHeight="1">
      <c r="A103" s="2506"/>
      <c r="B103" s="2506"/>
      <c r="C103" s="2506"/>
      <c r="D103" s="2506"/>
      <c r="E103" s="2507"/>
      <c r="F103" s="2507"/>
      <c r="G103" s="2506"/>
      <c r="H103" s="2506"/>
      <c r="I103" s="2506"/>
      <c r="J103" s="2506"/>
      <c r="K103" s="2506"/>
      <c r="L103" s="2506"/>
      <c r="M103" s="2506"/>
      <c r="N103" s="2506"/>
      <c r="O103" s="2506"/>
      <c r="P103" s="2506"/>
      <c r="Q103" s="2506"/>
      <c r="R103" s="2506"/>
      <c r="S103" s="2506"/>
      <c r="T103" s="2506"/>
      <c r="U103" s="2506"/>
      <c r="V103" s="2506"/>
      <c r="W103" s="2508"/>
      <c r="X103" s="2508"/>
      <c r="Y103" s="2509"/>
      <c r="Z103" s="2510"/>
      <c r="AA103" s="2506"/>
      <c r="AB103" s="2511"/>
      <c r="AC103" s="2506"/>
      <c r="AD103" s="2506"/>
      <c r="AE103" s="2506"/>
      <c r="AF103" s="2506"/>
      <c r="AG103" s="2506"/>
      <c r="AH103" s="2506"/>
      <c r="AI103" s="2514"/>
      <c r="AJ103" s="2514"/>
      <c r="AK103" s="2514"/>
      <c r="AL103" s="2514"/>
      <c r="AM103" s="2514"/>
      <c r="AN103" s="2514"/>
      <c r="AO103" s="2514"/>
      <c r="AP103" s="2514"/>
      <c r="AQ103" s="2514"/>
      <c r="AR103" s="2514"/>
      <c r="AS103" s="2514"/>
      <c r="AT103" s="2514"/>
      <c r="AU103" s="2514"/>
      <c r="AV103" s="2514"/>
      <c r="AW103" s="2514"/>
      <c r="AX103" s="2514"/>
      <c r="AY103" s="2514"/>
      <c r="AZ103" s="2514"/>
      <c r="BA103" s="2514"/>
      <c r="BB103" s="2514"/>
      <c r="BC103" s="2514"/>
      <c r="BD103" s="2514"/>
      <c r="BE103" s="2514"/>
      <c r="BF103" s="2514"/>
      <c r="BG103" s="2514"/>
      <c r="BH103" s="2514"/>
      <c r="BI103" s="2514"/>
      <c r="BJ103" s="2514"/>
      <c r="BK103" s="2514"/>
      <c r="BL103" s="2514"/>
      <c r="BM103" s="2514"/>
      <c r="BN103" s="2514"/>
      <c r="BO103" s="2514"/>
      <c r="BP103" s="2514"/>
      <c r="BQ103" s="2514"/>
      <c r="BR103" s="2514"/>
      <c r="BS103" s="2514"/>
      <c r="BT103" s="2514"/>
      <c r="BU103" s="2514"/>
      <c r="BV103" s="2514"/>
      <c r="BW103" s="2514"/>
      <c r="BX103" s="2514"/>
      <c r="BY103" s="2514"/>
      <c r="BZ103" s="2514"/>
      <c r="CA103" s="2514"/>
    </row>
    <row r="104" spans="1:79" ht="12.75" customHeight="1">
      <c r="A104" s="2506"/>
      <c r="B104" s="4123"/>
      <c r="C104" s="4123"/>
      <c r="D104" s="4123"/>
      <c r="E104" s="4123"/>
      <c r="F104" s="4123"/>
      <c r="G104" s="4123"/>
      <c r="H104" s="4123"/>
      <c r="I104" s="4123"/>
      <c r="J104" s="4123"/>
      <c r="K104" s="4123"/>
      <c r="L104" s="4123"/>
      <c r="M104" s="4123"/>
      <c r="N104" s="4123"/>
      <c r="O104" s="4123"/>
      <c r="P104" s="4123"/>
      <c r="Q104" s="4123"/>
      <c r="R104" s="4123"/>
      <c r="S104" s="4123"/>
      <c r="T104" s="4123"/>
      <c r="U104" s="4123"/>
      <c r="V104" s="4123"/>
      <c r="W104" s="4123"/>
      <c r="X104" s="4123"/>
      <c r="Y104" s="4123"/>
      <c r="Z104" s="4123"/>
      <c r="AA104" s="4123"/>
      <c r="AB104" s="4123"/>
      <c r="AC104" s="4123"/>
      <c r="AD104" s="4123"/>
      <c r="AE104" s="4123"/>
      <c r="AF104" s="4123"/>
      <c r="AG104" s="4123"/>
      <c r="AH104" s="2506"/>
      <c r="AI104" s="2514"/>
      <c r="AJ104" s="2514"/>
      <c r="AK104" s="2514"/>
      <c r="AL104" s="2514"/>
      <c r="AM104" s="2514"/>
      <c r="AN104" s="2514"/>
      <c r="AO104" s="2514"/>
      <c r="AP104" s="2514"/>
      <c r="AQ104" s="2514"/>
      <c r="AR104" s="2514"/>
      <c r="AS104" s="2514"/>
      <c r="AT104" s="2514"/>
      <c r="AU104" s="2514"/>
      <c r="AV104" s="2514"/>
      <c r="AW104" s="2514"/>
      <c r="AX104" s="2514"/>
      <c r="AY104" s="2514"/>
      <c r="AZ104" s="2514"/>
      <c r="BA104" s="2514"/>
      <c r="BB104" s="2514"/>
      <c r="BC104" s="2514"/>
      <c r="BD104" s="2514"/>
      <c r="BE104" s="2514"/>
      <c r="BF104" s="2514"/>
      <c r="BG104" s="2514"/>
      <c r="BH104" s="2514"/>
      <c r="BI104" s="2514"/>
      <c r="BJ104" s="2514"/>
      <c r="BK104" s="2514"/>
      <c r="BL104" s="2514"/>
      <c r="BM104" s="2514"/>
      <c r="BN104" s="2514"/>
      <c r="BO104" s="2514"/>
      <c r="BP104" s="2514"/>
      <c r="BQ104" s="2514"/>
      <c r="BR104" s="2514"/>
      <c r="BS104" s="2514"/>
      <c r="BT104" s="2514"/>
      <c r="BU104" s="2514"/>
      <c r="BV104" s="2514"/>
      <c r="BW104" s="2514"/>
      <c r="BX104" s="2514"/>
      <c r="BY104" s="2514"/>
      <c r="BZ104" s="2514"/>
      <c r="CA104" s="2514"/>
    </row>
    <row r="105" spans="1:79" ht="12.75" customHeight="1">
      <c r="A105" s="2506"/>
      <c r="B105" s="4124">
        <v>26</v>
      </c>
      <c r="C105" s="4124"/>
      <c r="D105" s="4124"/>
      <c r="E105" s="4124"/>
      <c r="F105" s="4124"/>
      <c r="G105" s="4124"/>
      <c r="H105" s="4124"/>
      <c r="I105" s="4124"/>
      <c r="J105" s="4124"/>
      <c r="K105" s="4124"/>
      <c r="L105" s="4124"/>
      <c r="M105" s="4124"/>
      <c r="N105" s="4124"/>
      <c r="O105" s="4124"/>
      <c r="P105" s="4124"/>
      <c r="Q105" s="4124"/>
      <c r="R105" s="4124"/>
      <c r="S105" s="4124"/>
      <c r="T105" s="4124"/>
      <c r="U105" s="4124"/>
      <c r="V105" s="4124"/>
      <c r="W105" s="4124"/>
      <c r="X105" s="4124"/>
      <c r="Y105" s="4124"/>
      <c r="Z105" s="4124"/>
      <c r="AA105" s="4124"/>
      <c r="AB105" s="4124"/>
      <c r="AC105" s="4124"/>
      <c r="AD105" s="4124"/>
      <c r="AE105" s="4124"/>
      <c r="AF105" s="4124"/>
      <c r="AG105" s="4124"/>
      <c r="AH105" s="2506"/>
      <c r="AI105" s="2514"/>
      <c r="AJ105" s="2514"/>
      <c r="AK105" s="4125">
        <v>27</v>
      </c>
      <c r="AL105" s="4125"/>
      <c r="AM105" s="4125"/>
      <c r="AN105" s="4125"/>
      <c r="AO105" s="4125"/>
      <c r="AP105" s="4125"/>
      <c r="AQ105" s="4125"/>
      <c r="AR105" s="4125"/>
      <c r="AS105" s="4125"/>
      <c r="AT105" s="4125"/>
      <c r="AU105" s="4125"/>
      <c r="AV105" s="4125"/>
      <c r="AW105" s="4125"/>
      <c r="AX105" s="4125"/>
      <c r="AY105" s="4125"/>
      <c r="AZ105" s="4125"/>
      <c r="BA105" s="4125"/>
      <c r="BB105" s="4125"/>
      <c r="BC105" s="4125"/>
      <c r="BD105" s="4125"/>
      <c r="BE105" s="4125"/>
      <c r="BF105" s="4125"/>
      <c r="BG105" s="4125"/>
      <c r="BH105" s="4125"/>
      <c r="BI105" s="4125"/>
      <c r="BJ105" s="4125"/>
      <c r="BK105" s="4125"/>
      <c r="BL105" s="4125"/>
      <c r="BM105" s="4125"/>
      <c r="BN105" s="4125"/>
      <c r="BO105" s="4125"/>
      <c r="BP105" s="4125"/>
      <c r="BQ105" s="4125"/>
      <c r="BR105" s="4125"/>
      <c r="BS105" s="4125"/>
      <c r="BT105" s="4125"/>
      <c r="BU105" s="4125"/>
      <c r="BV105" s="4125"/>
      <c r="BW105" s="4125"/>
      <c r="BX105" s="4125"/>
      <c r="BY105" s="4125"/>
      <c r="BZ105" s="4125"/>
      <c r="CA105" s="2514"/>
    </row>
    <row r="106" spans="1:79" ht="5.25" customHeight="1">
      <c r="A106" s="2506"/>
      <c r="B106" s="2506"/>
      <c r="C106" s="2506"/>
      <c r="D106" s="2506"/>
      <c r="E106" s="2507"/>
      <c r="F106" s="2507"/>
      <c r="G106" s="2506"/>
      <c r="H106" s="2506"/>
      <c r="I106" s="2506"/>
      <c r="J106" s="2506"/>
      <c r="K106" s="2506"/>
      <c r="L106" s="2506"/>
      <c r="M106" s="2506"/>
      <c r="N106" s="2506"/>
      <c r="O106" s="2506"/>
      <c r="P106" s="2506"/>
      <c r="Q106" s="2506"/>
      <c r="R106" s="2506"/>
      <c r="S106" s="2506"/>
      <c r="T106" s="2506"/>
      <c r="U106" s="2506"/>
      <c r="V106" s="2506"/>
      <c r="W106" s="2508"/>
      <c r="X106" s="2508"/>
      <c r="Y106" s="2509"/>
      <c r="Z106" s="2510"/>
      <c r="AA106" s="2506"/>
      <c r="AB106" s="2511"/>
      <c r="AC106" s="2506"/>
      <c r="AD106" s="2506"/>
      <c r="AE106" s="2506"/>
      <c r="AF106" s="2506"/>
      <c r="AG106" s="2506"/>
      <c r="AH106" s="2506"/>
      <c r="AI106" s="2514"/>
      <c r="AJ106" s="2514"/>
      <c r="AK106" s="2514"/>
      <c r="AL106" s="2514"/>
      <c r="AM106" s="2514"/>
      <c r="AN106" s="2514"/>
      <c r="AO106" s="2514"/>
      <c r="AP106" s="2514"/>
      <c r="AQ106" s="2514"/>
      <c r="AR106" s="2514"/>
      <c r="AS106" s="2514"/>
      <c r="AT106" s="2514"/>
      <c r="AU106" s="2514"/>
      <c r="AV106" s="2514"/>
      <c r="AW106" s="2514"/>
      <c r="AX106" s="2514"/>
      <c r="AY106" s="2514"/>
      <c r="AZ106" s="2514"/>
      <c r="BA106" s="2514"/>
      <c r="BB106" s="2514"/>
      <c r="BC106" s="2514"/>
      <c r="BD106" s="2514"/>
      <c r="BE106" s="2514"/>
      <c r="BF106" s="2514"/>
      <c r="BG106" s="2514"/>
      <c r="BH106" s="2514"/>
      <c r="BI106" s="2514"/>
      <c r="BJ106" s="2514"/>
      <c r="BK106" s="2514"/>
      <c r="BL106" s="2514"/>
      <c r="BM106" s="2514"/>
      <c r="BN106" s="2514"/>
      <c r="BO106" s="2514"/>
      <c r="BP106" s="2514"/>
      <c r="BQ106" s="2514"/>
      <c r="BR106" s="2514"/>
      <c r="BS106" s="2514"/>
      <c r="BT106" s="2514"/>
      <c r="BU106" s="2514"/>
      <c r="BV106" s="2514"/>
      <c r="BW106" s="2514"/>
      <c r="BX106" s="2514"/>
      <c r="BY106" s="2514"/>
      <c r="BZ106" s="2514"/>
      <c r="CA106" s="2514"/>
    </row>
    <row r="107" spans="1:79" ht="5.25" customHeight="1">
      <c r="A107" s="2506"/>
      <c r="B107" s="2506"/>
      <c r="C107" s="2506"/>
      <c r="D107" s="2506"/>
      <c r="E107" s="2507"/>
      <c r="F107" s="2507"/>
      <c r="G107" s="2506"/>
      <c r="H107" s="2506"/>
      <c r="I107" s="2506"/>
      <c r="J107" s="2506"/>
      <c r="K107" s="2506"/>
      <c r="L107" s="2506"/>
      <c r="M107" s="2506"/>
      <c r="N107" s="2506"/>
      <c r="O107" s="2506"/>
      <c r="P107" s="2506"/>
      <c r="Q107" s="2506"/>
      <c r="R107" s="2506"/>
      <c r="S107" s="2506"/>
      <c r="T107" s="2506"/>
      <c r="U107" s="2506"/>
      <c r="V107" s="2506"/>
      <c r="W107" s="2508"/>
      <c r="X107" s="2508"/>
      <c r="Y107" s="2509"/>
      <c r="Z107" s="2510"/>
      <c r="AA107" s="2506"/>
      <c r="AB107" s="2511"/>
      <c r="AC107" s="2506"/>
      <c r="AD107" s="2506"/>
      <c r="AE107" s="2506"/>
      <c r="AF107" s="2506"/>
      <c r="AG107" s="2506"/>
      <c r="AH107" s="2506"/>
      <c r="AI107" s="2514"/>
      <c r="AJ107" s="2514"/>
      <c r="AK107" s="2514"/>
      <c r="AL107" s="2514"/>
      <c r="AM107" s="2514"/>
      <c r="AN107" s="2514"/>
      <c r="AO107" s="2514"/>
      <c r="AP107" s="2514"/>
      <c r="AQ107" s="2514"/>
      <c r="AR107" s="2514"/>
      <c r="AS107" s="2514"/>
      <c r="AT107" s="2514"/>
      <c r="AU107" s="2514"/>
      <c r="AV107" s="2514"/>
      <c r="AW107" s="2514"/>
      <c r="AX107" s="2514"/>
      <c r="AY107" s="2514"/>
      <c r="AZ107" s="2514"/>
      <c r="BA107" s="2514"/>
      <c r="BB107" s="2514"/>
      <c r="BC107" s="2514"/>
      <c r="BD107" s="2514"/>
      <c r="BE107" s="2514"/>
      <c r="BF107" s="2514"/>
      <c r="BG107" s="2514"/>
      <c r="BH107" s="2514"/>
      <c r="BI107" s="2514"/>
      <c r="BJ107" s="2514"/>
      <c r="BK107" s="2514"/>
      <c r="BL107" s="2514"/>
      <c r="BM107" s="2514"/>
      <c r="BN107" s="2514"/>
      <c r="BO107" s="2514"/>
      <c r="BP107" s="2514"/>
      <c r="BQ107" s="2514"/>
      <c r="BR107" s="2514"/>
      <c r="BS107" s="2514"/>
      <c r="BT107" s="2514"/>
      <c r="BU107" s="2514"/>
      <c r="BV107" s="2514"/>
      <c r="BW107" s="2514"/>
      <c r="BX107" s="2514"/>
      <c r="BY107" s="2514"/>
      <c r="BZ107" s="2514"/>
      <c r="CA107" s="2514"/>
    </row>
    <row r="108" spans="1:79" ht="5.25" customHeight="1">
      <c r="A108" s="2506"/>
      <c r="B108" s="2506"/>
      <c r="C108" s="2506"/>
      <c r="D108" s="2506"/>
      <c r="E108" s="2507"/>
      <c r="F108" s="2507"/>
      <c r="G108" s="2506"/>
      <c r="H108" s="2506"/>
      <c r="I108" s="2506"/>
      <c r="J108" s="2506"/>
      <c r="K108" s="2506"/>
      <c r="L108" s="2506"/>
      <c r="M108" s="2506"/>
      <c r="N108" s="2506"/>
      <c r="O108" s="2506"/>
      <c r="P108" s="2506"/>
      <c r="Q108" s="2506"/>
      <c r="R108" s="2506"/>
      <c r="S108" s="2506"/>
      <c r="T108" s="2506"/>
      <c r="U108" s="2506"/>
      <c r="V108" s="2506"/>
      <c r="W108" s="2508"/>
      <c r="X108" s="2508"/>
      <c r="Y108" s="2509"/>
      <c r="Z108" s="2510"/>
      <c r="AA108" s="2506"/>
      <c r="AB108" s="2511"/>
      <c r="AC108" s="2506"/>
      <c r="AD108" s="2506"/>
      <c r="AE108" s="2506"/>
      <c r="AF108" s="2506"/>
      <c r="AG108" s="2506"/>
      <c r="AH108" s="2506"/>
      <c r="AI108" s="2514"/>
      <c r="AJ108" s="2514"/>
      <c r="AK108" s="2514"/>
      <c r="AL108" s="2514"/>
      <c r="AM108" s="2514"/>
      <c r="AN108" s="2514"/>
      <c r="AO108" s="2514"/>
      <c r="AP108" s="2514"/>
      <c r="AQ108" s="2514"/>
      <c r="AR108" s="2514"/>
      <c r="AS108" s="2514"/>
      <c r="AT108" s="2514"/>
      <c r="AU108" s="2514"/>
      <c r="AV108" s="2514"/>
      <c r="AW108" s="2514"/>
      <c r="AX108" s="2514"/>
      <c r="AY108" s="2514"/>
      <c r="AZ108" s="2514"/>
      <c r="BA108" s="2514"/>
      <c r="BB108" s="2514"/>
      <c r="BC108" s="2514"/>
      <c r="BD108" s="2514"/>
      <c r="BE108" s="2514"/>
      <c r="BF108" s="2514"/>
      <c r="BG108" s="2514"/>
      <c r="BH108" s="2514"/>
      <c r="BI108" s="2514"/>
      <c r="BJ108" s="2514"/>
      <c r="BK108" s="2514"/>
      <c r="BL108" s="2514"/>
      <c r="BM108" s="2514"/>
      <c r="BN108" s="2514"/>
      <c r="BO108" s="2514"/>
      <c r="BP108" s="2514"/>
      <c r="BQ108" s="2514"/>
      <c r="BR108" s="2514"/>
      <c r="BS108" s="2514"/>
      <c r="BT108" s="2514"/>
      <c r="BU108" s="2514"/>
      <c r="BV108" s="2514"/>
      <c r="BW108" s="2514"/>
      <c r="BX108" s="2514"/>
      <c r="BY108" s="2514"/>
      <c r="BZ108" s="2514"/>
      <c r="CA108" s="2514"/>
    </row>
    <row r="109" spans="1:79" ht="3" customHeight="1">
      <c r="A109" s="2506"/>
      <c r="B109" s="2506"/>
      <c r="C109" s="2506"/>
      <c r="D109" s="2506"/>
      <c r="E109" s="2507"/>
      <c r="F109" s="2507"/>
      <c r="G109" s="2506"/>
      <c r="H109" s="2506"/>
      <c r="I109" s="2506"/>
      <c r="J109" s="2506"/>
      <c r="K109" s="2506"/>
      <c r="L109" s="2506"/>
      <c r="M109" s="2506"/>
      <c r="N109" s="2506"/>
      <c r="O109" s="2506"/>
      <c r="P109" s="2506"/>
      <c r="Q109" s="2506"/>
      <c r="R109" s="2506"/>
      <c r="S109" s="2506"/>
      <c r="T109" s="2506"/>
      <c r="U109" s="2506"/>
      <c r="V109" s="2506"/>
      <c r="W109" s="2508"/>
      <c r="X109" s="2508"/>
      <c r="Y109" s="2509"/>
      <c r="Z109" s="2510"/>
      <c r="AA109" s="2506"/>
      <c r="AB109" s="2511"/>
      <c r="AC109" s="2506"/>
      <c r="AD109" s="2506"/>
      <c r="AE109" s="2506"/>
      <c r="AF109" s="2506"/>
      <c r="AG109" s="2506"/>
      <c r="AH109" s="2506"/>
      <c r="AI109" s="2514"/>
      <c r="AJ109" s="2514"/>
      <c r="AK109" s="2514"/>
      <c r="AL109" s="2514"/>
      <c r="AM109" s="2514"/>
      <c r="AN109" s="2514"/>
      <c r="AO109" s="2514"/>
      <c r="AP109" s="2514"/>
      <c r="AQ109" s="2514"/>
      <c r="AR109" s="2514"/>
      <c r="AS109" s="2514"/>
      <c r="AT109" s="2514"/>
      <c r="AU109" s="2514"/>
      <c r="AV109" s="2514"/>
      <c r="AW109" s="2514"/>
      <c r="AX109" s="2514"/>
      <c r="AY109" s="2514"/>
      <c r="AZ109" s="2514"/>
      <c r="BA109" s="2514"/>
      <c r="BB109" s="2514"/>
      <c r="BC109" s="2514"/>
      <c r="BD109" s="2514"/>
      <c r="BE109" s="2514"/>
      <c r="BF109" s="2514"/>
      <c r="BG109" s="2514"/>
      <c r="BH109" s="2514"/>
      <c r="BI109" s="2514"/>
      <c r="BJ109" s="2514"/>
      <c r="BK109" s="2514"/>
      <c r="BL109" s="2514"/>
      <c r="BM109" s="2514"/>
      <c r="BN109" s="2514"/>
      <c r="BO109" s="2514"/>
      <c r="BP109" s="2514"/>
      <c r="BQ109" s="2514"/>
      <c r="BR109" s="2514"/>
      <c r="BS109" s="2514"/>
      <c r="BT109" s="2514"/>
      <c r="BU109" s="2514"/>
      <c r="BV109" s="2514"/>
      <c r="BW109" s="2514"/>
      <c r="BX109" s="2514"/>
      <c r="BY109" s="2514"/>
      <c r="BZ109" s="2514"/>
      <c r="CA109" s="2514"/>
    </row>
    <row r="110" spans="1:79" ht="2.25" customHeight="1" thickBot="1">
      <c r="A110" s="1567"/>
      <c r="B110" s="1567"/>
      <c r="C110" s="1567"/>
      <c r="D110" s="1567"/>
      <c r="E110" s="1567"/>
      <c r="F110" s="1567"/>
      <c r="G110" s="1567"/>
      <c r="H110" s="1567"/>
      <c r="I110" s="1567"/>
      <c r="J110" s="1567"/>
      <c r="K110" s="1567"/>
      <c r="L110" s="1567"/>
      <c r="M110" s="1567"/>
      <c r="N110" s="1567"/>
      <c r="O110" s="1567"/>
      <c r="P110" s="1567"/>
      <c r="Q110" s="1567"/>
      <c r="R110" s="1567"/>
      <c r="S110" s="1567"/>
      <c r="T110" s="1567"/>
      <c r="U110" s="1567"/>
      <c r="V110" s="1567"/>
      <c r="W110" s="1567"/>
      <c r="X110" s="1567"/>
      <c r="Y110" s="1567"/>
      <c r="Z110" s="1567"/>
      <c r="AA110" s="1567"/>
      <c r="AB110" s="1567"/>
      <c r="AC110" s="1567"/>
      <c r="AD110" s="1567"/>
      <c r="AE110" s="1567"/>
      <c r="AF110" s="1567"/>
      <c r="AG110" s="1567"/>
      <c r="AH110" s="1567"/>
      <c r="AI110" s="1567"/>
      <c r="AJ110" s="1567"/>
      <c r="AK110" s="1567"/>
      <c r="AL110" s="1567"/>
      <c r="AM110" s="1567"/>
      <c r="AN110" s="1567"/>
      <c r="AO110" s="1567"/>
      <c r="AP110" s="1567"/>
      <c r="AQ110" s="1567"/>
      <c r="AR110" s="1567"/>
      <c r="AS110" s="1567"/>
      <c r="AT110" s="1567"/>
      <c r="AU110" s="1567"/>
      <c r="AV110" s="1567"/>
      <c r="AW110" s="1567"/>
      <c r="AX110" s="1567"/>
      <c r="AY110" s="1567"/>
      <c r="AZ110" s="1567"/>
      <c r="BA110" s="1567"/>
      <c r="BB110" s="1567"/>
      <c r="BC110" s="1567"/>
      <c r="BD110" s="1567"/>
      <c r="BE110" s="1567"/>
      <c r="BF110" s="1567"/>
      <c r="BG110" s="1567"/>
      <c r="BH110" s="1567"/>
      <c r="BI110" s="1567"/>
      <c r="BJ110" s="1567"/>
      <c r="BK110" s="1567"/>
      <c r="BL110" s="1567"/>
      <c r="BM110" s="1567"/>
      <c r="BN110" s="1567"/>
      <c r="BO110" s="1567"/>
      <c r="BP110" s="1567"/>
      <c r="BQ110" s="1567"/>
      <c r="BR110" s="1567"/>
      <c r="BS110" s="1567"/>
      <c r="BT110" s="1567"/>
      <c r="BU110" s="1567"/>
      <c r="BV110" s="1567"/>
      <c r="BW110" s="1567"/>
      <c r="BX110" s="1567"/>
      <c r="BY110" s="1567"/>
      <c r="BZ110" s="1567"/>
      <c r="CA110" s="1567"/>
    </row>
    <row r="111" spans="1:79">
      <c r="A111" s="328"/>
      <c r="B111" s="2557"/>
      <c r="C111" s="2558"/>
      <c r="D111" s="2558"/>
      <c r="E111" s="2558"/>
      <c r="F111" s="2558"/>
      <c r="G111" s="2558"/>
      <c r="H111" s="2558"/>
      <c r="I111" s="2558"/>
      <c r="J111" s="2558"/>
      <c r="K111" s="2558"/>
      <c r="L111" s="2558"/>
      <c r="M111" s="2558"/>
      <c r="N111" s="2558"/>
      <c r="O111" s="2558"/>
      <c r="P111" s="2558"/>
      <c r="Q111" s="2558"/>
      <c r="R111" s="2558"/>
      <c r="S111" s="2558"/>
      <c r="T111" s="2558"/>
      <c r="U111" s="2558"/>
      <c r="V111" s="2558"/>
      <c r="W111" s="2558"/>
      <c r="X111" s="2558"/>
      <c r="Y111" s="2558"/>
      <c r="Z111" s="2558"/>
      <c r="AA111" s="2558"/>
      <c r="AB111" s="2558"/>
      <c r="AC111" s="2558"/>
      <c r="AD111" s="2558"/>
      <c r="AE111" s="2558"/>
      <c r="AF111" s="2558"/>
      <c r="AG111" s="2559"/>
      <c r="AH111" s="328"/>
      <c r="AI111" s="1567"/>
      <c r="AJ111" s="2519"/>
      <c r="AK111" s="2520"/>
      <c r="AL111" s="2520"/>
      <c r="AM111" s="2520"/>
      <c r="AN111" s="2520"/>
      <c r="AO111" s="2520"/>
      <c r="AP111" s="2520"/>
      <c r="AQ111" s="2520"/>
      <c r="AR111" s="2520"/>
      <c r="AS111" s="2520"/>
      <c r="AT111" s="2520"/>
      <c r="AU111" s="2520"/>
      <c r="AV111" s="2520"/>
      <c r="AW111" s="2520"/>
      <c r="AX111" s="2520"/>
      <c r="AY111" s="2520"/>
      <c r="AZ111" s="2520"/>
      <c r="BA111" s="2520"/>
      <c r="BB111" s="2520"/>
      <c r="BC111" s="2520"/>
      <c r="BD111" s="2520"/>
      <c r="BE111" s="2520"/>
      <c r="BF111" s="2520"/>
      <c r="BG111" s="2520"/>
      <c r="BH111" s="2520"/>
      <c r="BI111" s="2520"/>
      <c r="BJ111" s="2520"/>
      <c r="BK111" s="2520"/>
      <c r="BL111" s="2520"/>
      <c r="BM111" s="2520"/>
      <c r="BN111" s="2520"/>
      <c r="BO111" s="2520"/>
      <c r="BP111" s="2520"/>
      <c r="BQ111" s="2520"/>
      <c r="BR111" s="2520"/>
      <c r="BS111" s="2520"/>
      <c r="BT111" s="2520"/>
      <c r="BU111" s="2520"/>
      <c r="BV111" s="2520"/>
      <c r="BW111" s="2520"/>
      <c r="BX111" s="2520"/>
      <c r="BY111" s="2520"/>
      <c r="BZ111" s="2521"/>
      <c r="CA111" s="1567"/>
    </row>
    <row r="112" spans="1:79" ht="15.75" customHeight="1">
      <c r="A112" s="328"/>
      <c r="B112" s="757"/>
      <c r="C112" s="2506"/>
      <c r="D112" s="2506"/>
      <c r="E112" s="2522"/>
      <c r="F112" s="2522" t="s">
        <v>4133</v>
      </c>
      <c r="G112" s="2506"/>
      <c r="H112" s="2506"/>
      <c r="I112" s="2506"/>
      <c r="J112" s="2506"/>
      <c r="K112" s="2506"/>
      <c r="L112" s="2506"/>
      <c r="M112" s="2506"/>
      <c r="N112" s="2506"/>
      <c r="O112" s="2506"/>
      <c r="P112" s="2506"/>
      <c r="Q112" s="2506"/>
      <c r="R112" s="2506"/>
      <c r="S112" s="2506"/>
      <c r="T112" s="2506"/>
      <c r="U112" s="2506"/>
      <c r="V112" s="2506"/>
      <c r="W112" s="2506"/>
      <c r="X112" s="2506"/>
      <c r="Y112" s="2506"/>
      <c r="Z112" s="2506"/>
      <c r="AA112" s="2506"/>
      <c r="AB112" s="2506"/>
      <c r="AC112" s="2506"/>
      <c r="AD112" s="2506"/>
      <c r="AE112" s="2506"/>
      <c r="AF112" s="2506"/>
      <c r="AG112" s="2512"/>
      <c r="AH112" s="328"/>
      <c r="AI112" s="1567"/>
      <c r="AJ112" s="2513"/>
      <c r="AK112" s="2514"/>
      <c r="AL112" s="2514"/>
      <c r="AM112" s="2514"/>
      <c r="AN112" s="2514"/>
      <c r="AO112" s="2522"/>
      <c r="AP112" s="2522" t="s">
        <v>4133</v>
      </c>
      <c r="AQ112" s="2506"/>
      <c r="AR112" s="2506"/>
      <c r="AS112" s="2523"/>
      <c r="AT112" s="2523"/>
      <c r="AU112" s="2523"/>
      <c r="AV112" s="2514"/>
      <c r="AW112" s="2514"/>
      <c r="AX112" s="2514"/>
      <c r="AY112" s="2514"/>
      <c r="AZ112" s="2514"/>
      <c r="BA112" s="2514"/>
      <c r="BB112" s="2514"/>
      <c r="BC112" s="2514"/>
      <c r="BD112" s="2514"/>
      <c r="BE112" s="2514"/>
      <c r="BF112" s="2514"/>
      <c r="BG112" s="2514"/>
      <c r="BH112" s="2514"/>
      <c r="BI112" s="2514"/>
      <c r="BJ112" s="2514"/>
      <c r="BK112" s="2514"/>
      <c r="BL112" s="2514"/>
      <c r="BM112" s="2514"/>
      <c r="BN112" s="2514"/>
      <c r="BO112" s="2514"/>
      <c r="BP112" s="2514"/>
      <c r="BQ112" s="2514"/>
      <c r="BR112" s="2514"/>
      <c r="BS112" s="2514"/>
      <c r="BT112" s="2514"/>
      <c r="BU112" s="2514"/>
      <c r="BV112" s="2514"/>
      <c r="BW112" s="2514"/>
      <c r="BX112" s="2514"/>
      <c r="BY112" s="2514"/>
      <c r="BZ112" s="2524"/>
      <c r="CA112" s="1567"/>
    </row>
    <row r="113" spans="1:79" ht="15.75" customHeight="1">
      <c r="A113" s="328"/>
      <c r="B113" s="757"/>
      <c r="C113" s="2506"/>
      <c r="D113" s="2506"/>
      <c r="E113" s="2525"/>
      <c r="F113" s="2525" t="s">
        <v>4134</v>
      </c>
      <c r="G113" s="2506"/>
      <c r="H113" s="2506"/>
      <c r="I113" s="2506"/>
      <c r="J113" s="2506"/>
      <c r="K113" s="2506"/>
      <c r="L113" s="2506"/>
      <c r="M113" s="2506"/>
      <c r="N113" s="2506"/>
      <c r="O113" s="2506"/>
      <c r="P113" s="2506"/>
      <c r="Q113" s="2506"/>
      <c r="R113" s="2506"/>
      <c r="S113" s="2506"/>
      <c r="T113" s="2506"/>
      <c r="U113" s="2506"/>
      <c r="V113" s="2506"/>
      <c r="W113" s="2506"/>
      <c r="X113" s="2506"/>
      <c r="Y113" s="2506"/>
      <c r="Z113" s="2506"/>
      <c r="AA113" s="2506"/>
      <c r="AB113" s="2506"/>
      <c r="AC113" s="2506"/>
      <c r="AD113" s="2506"/>
      <c r="AE113" s="2506"/>
      <c r="AF113" s="2506"/>
      <c r="AG113" s="2512"/>
      <c r="AH113" s="328"/>
      <c r="AI113" s="1567"/>
      <c r="AJ113" s="2513"/>
      <c r="AK113" s="2514"/>
      <c r="AL113" s="2514"/>
      <c r="AM113" s="2514"/>
      <c r="AN113" s="2514"/>
      <c r="AO113" s="2525"/>
      <c r="AP113" s="2525" t="s">
        <v>4134</v>
      </c>
      <c r="AQ113" s="2506"/>
      <c r="AR113" s="2506"/>
      <c r="AS113" s="2523"/>
      <c r="AT113" s="2523"/>
      <c r="AU113" s="2523"/>
      <c r="AV113" s="2514"/>
      <c r="AW113" s="2514"/>
      <c r="AX113" s="2514"/>
      <c r="AY113" s="2514"/>
      <c r="AZ113" s="2514"/>
      <c r="BA113" s="2514"/>
      <c r="BB113" s="2514"/>
      <c r="BC113" s="2514"/>
      <c r="BD113" s="2514"/>
      <c r="BE113" s="2514"/>
      <c r="BF113" s="2514"/>
      <c r="BG113" s="2514"/>
      <c r="BH113" s="2514"/>
      <c r="BI113" s="2514"/>
      <c r="BJ113" s="2514"/>
      <c r="BK113" s="2514"/>
      <c r="BL113" s="2514"/>
      <c r="BM113" s="2514"/>
      <c r="BN113" s="2514"/>
      <c r="BO113" s="2514"/>
      <c r="BP113" s="2514"/>
      <c r="BQ113" s="2514"/>
      <c r="BR113" s="2514"/>
      <c r="BS113" s="2514"/>
      <c r="BT113" s="2514"/>
      <c r="BU113" s="2514"/>
      <c r="BV113" s="2514"/>
      <c r="BW113" s="2514"/>
      <c r="BX113" s="2514"/>
      <c r="BY113" s="2514"/>
      <c r="BZ113" s="2524"/>
      <c r="CA113" s="1567"/>
    </row>
    <row r="114" spans="1:79" ht="9" customHeight="1">
      <c r="A114" s="328"/>
      <c r="B114" s="757"/>
      <c r="C114" s="2506"/>
      <c r="D114" s="2506"/>
      <c r="E114" s="2507"/>
      <c r="F114" s="2507"/>
      <c r="G114" s="2506"/>
      <c r="H114" s="2506"/>
      <c r="I114" s="2506"/>
      <c r="J114" s="2506"/>
      <c r="K114" s="2506"/>
      <c r="L114" s="2506"/>
      <c r="M114" s="2506"/>
      <c r="N114" s="2506"/>
      <c r="O114" s="2506"/>
      <c r="P114" s="2506"/>
      <c r="Q114" s="2506"/>
      <c r="R114" s="2506"/>
      <c r="S114" s="2506"/>
      <c r="T114" s="2506"/>
      <c r="U114" s="2506"/>
      <c r="V114" s="2506"/>
      <c r="W114" s="2506"/>
      <c r="X114" s="2506"/>
      <c r="Y114" s="2506"/>
      <c r="Z114" s="2506"/>
      <c r="AA114" s="2506"/>
      <c r="AB114" s="2506"/>
      <c r="AC114" s="2506"/>
      <c r="AD114" s="2506"/>
      <c r="AE114" s="2506"/>
      <c r="AF114" s="2506"/>
      <c r="AG114" s="2512"/>
      <c r="AH114" s="328"/>
      <c r="AI114" s="1567"/>
      <c r="AJ114" s="2513"/>
      <c r="AK114" s="2514"/>
      <c r="AL114" s="2514"/>
      <c r="AM114" s="2514"/>
      <c r="AN114" s="2514"/>
      <c r="AO114" s="2514"/>
      <c r="AP114" s="2514"/>
      <c r="AQ114" s="2514"/>
      <c r="AR114" s="2514"/>
      <c r="AS114" s="2514"/>
      <c r="AT114" s="2514"/>
      <c r="AU114" s="2514"/>
      <c r="AV114" s="2514"/>
      <c r="AW114" s="2514"/>
      <c r="AX114" s="2514"/>
      <c r="AY114" s="2514"/>
      <c r="AZ114" s="2514"/>
      <c r="BA114" s="2514"/>
      <c r="BB114" s="2514"/>
      <c r="BC114" s="2514"/>
      <c r="BD114" s="2514"/>
      <c r="BE114" s="2514"/>
      <c r="BF114" s="2514"/>
      <c r="BG114" s="2514"/>
      <c r="BH114" s="2514"/>
      <c r="BI114" s="2514"/>
      <c r="BJ114" s="2514"/>
      <c r="BK114" s="2514"/>
      <c r="BL114" s="2514"/>
      <c r="BM114" s="2514"/>
      <c r="BN114" s="2514"/>
      <c r="BO114" s="2514"/>
      <c r="BP114" s="2514"/>
      <c r="BQ114" s="2514"/>
      <c r="BR114" s="2514"/>
      <c r="BS114" s="2514"/>
      <c r="BT114" s="2514"/>
      <c r="BU114" s="2514"/>
      <c r="BV114" s="2514"/>
      <c r="BW114" s="2514"/>
      <c r="BX114" s="2514"/>
      <c r="BY114" s="2514"/>
      <c r="BZ114" s="2524"/>
      <c r="CA114" s="1567"/>
    </row>
    <row r="115" spans="1:79" ht="4.5" customHeight="1">
      <c r="A115" s="328"/>
      <c r="B115" s="757"/>
      <c r="C115" s="2506"/>
      <c r="D115" s="2506"/>
      <c r="E115" s="2507"/>
      <c r="F115" s="2507"/>
      <c r="G115" s="2506"/>
      <c r="H115" s="2506"/>
      <c r="I115" s="2506"/>
      <c r="J115" s="2506"/>
      <c r="K115" s="2506"/>
      <c r="L115" s="2506"/>
      <c r="M115" s="2506"/>
      <c r="N115" s="2506"/>
      <c r="O115" s="2506"/>
      <c r="P115" s="2506"/>
      <c r="Q115" s="2506"/>
      <c r="R115" s="2506"/>
      <c r="S115" s="2506"/>
      <c r="T115" s="2506"/>
      <c r="U115" s="2506"/>
      <c r="V115" s="2506"/>
      <c r="W115" s="2506"/>
      <c r="X115" s="2506"/>
      <c r="Y115" s="2506"/>
      <c r="Z115" s="2506"/>
      <c r="AA115" s="2506"/>
      <c r="AB115" s="2506"/>
      <c r="AC115" s="2506"/>
      <c r="AD115" s="2506"/>
      <c r="AE115" s="2506"/>
      <c r="AF115" s="2506"/>
      <c r="AG115" s="2512"/>
      <c r="AH115" s="328"/>
      <c r="AI115" s="1567"/>
      <c r="AJ115" s="2513"/>
      <c r="AK115" s="2514"/>
      <c r="AL115" s="2514"/>
      <c r="AM115" s="2514"/>
      <c r="AN115" s="2514"/>
      <c r="AO115" s="2514"/>
      <c r="AP115" s="2514"/>
      <c r="AQ115" s="2514"/>
      <c r="AR115" s="2514"/>
      <c r="AS115" s="2514"/>
      <c r="AT115" s="2514"/>
      <c r="AU115" s="2514"/>
      <c r="AV115" s="2514"/>
      <c r="AW115" s="2514"/>
      <c r="AX115" s="2514"/>
      <c r="AY115" s="2514"/>
      <c r="AZ115" s="2514"/>
      <c r="BA115" s="2514"/>
      <c r="BB115" s="2514"/>
      <c r="BC115" s="2514"/>
      <c r="BD115" s="2514"/>
      <c r="BE115" s="2514"/>
      <c r="BF115" s="2514"/>
      <c r="BG115" s="2514"/>
      <c r="BH115" s="2514"/>
      <c r="BI115" s="2514"/>
      <c r="BJ115" s="2514"/>
      <c r="BK115" s="2514"/>
      <c r="BL115" s="2514"/>
      <c r="BM115" s="2514"/>
      <c r="BN115" s="2514"/>
      <c r="BO115" s="2514"/>
      <c r="BP115" s="2514"/>
      <c r="BQ115" s="2514"/>
      <c r="BR115" s="2514"/>
      <c r="BS115" s="2514"/>
      <c r="BT115" s="2514"/>
      <c r="BU115" s="2514"/>
      <c r="BV115" s="2514"/>
      <c r="BW115" s="2514"/>
      <c r="BX115" s="2514"/>
      <c r="BY115" s="2514"/>
      <c r="BZ115" s="2524"/>
      <c r="CA115" s="1567"/>
    </row>
    <row r="116" spans="1:79" ht="4.5" customHeight="1">
      <c r="A116" s="328"/>
      <c r="B116" s="757"/>
      <c r="C116" s="2506"/>
      <c r="D116" s="2506"/>
      <c r="E116" s="2507"/>
      <c r="F116" s="2507"/>
      <c r="G116" s="2506"/>
      <c r="H116" s="2506"/>
      <c r="I116" s="2506"/>
      <c r="J116" s="2506"/>
      <c r="K116" s="2506"/>
      <c r="L116" s="2506"/>
      <c r="M116" s="2506"/>
      <c r="N116" s="2506"/>
      <c r="O116" s="2506"/>
      <c r="P116" s="2506"/>
      <c r="Q116" s="2506"/>
      <c r="R116" s="2506"/>
      <c r="S116" s="2506"/>
      <c r="T116" s="2506"/>
      <c r="U116" s="2506"/>
      <c r="V116" s="2506"/>
      <c r="W116" s="2506"/>
      <c r="X116" s="2506"/>
      <c r="Y116" s="2506"/>
      <c r="Z116" s="2506"/>
      <c r="AA116" s="2506"/>
      <c r="AB116" s="2506"/>
      <c r="AC116" s="2506"/>
      <c r="AD116" s="2506"/>
      <c r="AE116" s="2506"/>
      <c r="AF116" s="2506"/>
      <c r="AG116" s="2512"/>
      <c r="AH116" s="328"/>
      <c r="AI116" s="1567"/>
      <c r="AJ116" s="2513"/>
      <c r="AK116" s="2514"/>
      <c r="AL116" s="2514"/>
      <c r="AM116" s="2514"/>
      <c r="AN116" s="2514"/>
      <c r="AO116" s="2514"/>
      <c r="AP116" s="2514"/>
      <c r="AQ116" s="2514"/>
      <c r="AR116" s="2514"/>
      <c r="AS116" s="2514"/>
      <c r="AT116" s="2514"/>
      <c r="AU116" s="2514"/>
      <c r="AV116" s="2514"/>
      <c r="AW116" s="2514"/>
      <c r="AX116" s="2514"/>
      <c r="AY116" s="2514"/>
      <c r="AZ116" s="2514"/>
      <c r="BA116" s="2514"/>
      <c r="BB116" s="2514"/>
      <c r="BC116" s="2514"/>
      <c r="BD116" s="2514"/>
      <c r="BE116" s="2514"/>
      <c r="BF116" s="2514"/>
      <c r="BG116" s="2514"/>
      <c r="BH116" s="2514"/>
      <c r="BI116" s="2514"/>
      <c r="BJ116" s="2514"/>
      <c r="BK116" s="2514"/>
      <c r="BL116" s="2514"/>
      <c r="BM116" s="2514"/>
      <c r="BN116" s="2514"/>
      <c r="BO116" s="2514"/>
      <c r="BP116" s="2514"/>
      <c r="BQ116" s="2514"/>
      <c r="BR116" s="2514"/>
      <c r="BS116" s="2514"/>
      <c r="BT116" s="2514"/>
      <c r="BU116" s="2514"/>
      <c r="BV116" s="2514"/>
      <c r="BW116" s="2514"/>
      <c r="BX116" s="2514"/>
      <c r="BY116" s="2514"/>
      <c r="BZ116" s="2524"/>
      <c r="CA116" s="1567"/>
    </row>
    <row r="117" spans="1:79" ht="11.25" customHeight="1">
      <c r="A117" s="328"/>
      <c r="B117" s="4016" t="s">
        <v>3470</v>
      </c>
      <c r="C117" s="4017"/>
      <c r="D117" s="4017"/>
      <c r="E117" s="4017"/>
      <c r="F117" s="4017"/>
      <c r="G117" s="4017"/>
      <c r="H117" s="4017"/>
      <c r="I117" s="4017"/>
      <c r="J117" s="4017"/>
      <c r="K117" s="4017"/>
      <c r="L117" s="4017"/>
      <c r="M117" s="4017"/>
      <c r="N117" s="4017"/>
      <c r="O117" s="4017"/>
      <c r="P117" s="4017"/>
      <c r="Q117" s="4017"/>
      <c r="R117" s="4017"/>
      <c r="S117" s="4017"/>
      <c r="T117" s="4017"/>
      <c r="U117" s="4017"/>
      <c r="V117" s="4017" t="s">
        <v>3409</v>
      </c>
      <c r="W117" s="4017"/>
      <c r="X117" s="4017"/>
      <c r="Y117" s="4017"/>
      <c r="Z117" s="4017"/>
      <c r="AA117" s="4017"/>
      <c r="AB117" s="4017"/>
      <c r="AC117" s="4017"/>
      <c r="AD117" s="4017"/>
      <c r="AE117" s="4017"/>
      <c r="AF117" s="4017"/>
      <c r="AG117" s="4020"/>
      <c r="AH117" s="328"/>
      <c r="AI117" s="1567"/>
      <c r="AJ117" s="4022" t="s">
        <v>3527</v>
      </c>
      <c r="AK117" s="4023"/>
      <c r="AL117" s="4023"/>
      <c r="AM117" s="4023"/>
      <c r="AN117" s="4023"/>
      <c r="AO117" s="4023"/>
      <c r="AP117" s="4023"/>
      <c r="AQ117" s="4023"/>
      <c r="AR117" s="4023"/>
      <c r="AS117" s="4023"/>
      <c r="AT117" s="4023"/>
      <c r="AU117" s="4023"/>
      <c r="AV117" s="4023"/>
      <c r="AW117" s="4023"/>
      <c r="AX117" s="4023"/>
      <c r="AY117" s="4023"/>
      <c r="AZ117" s="4023"/>
      <c r="BA117" s="4023"/>
      <c r="BB117" s="4023"/>
      <c r="BC117" s="4023"/>
      <c r="BD117" s="4023"/>
      <c r="BE117" s="4023"/>
      <c r="BF117" s="4023"/>
      <c r="BG117" s="4023"/>
      <c r="BH117" s="4023"/>
      <c r="BI117" s="4023"/>
      <c r="BJ117" s="4023"/>
      <c r="BK117" s="4023"/>
      <c r="BL117" s="4023"/>
      <c r="BM117" s="4023"/>
      <c r="BN117" s="4023"/>
      <c r="BO117" s="4023"/>
      <c r="BP117" s="4023"/>
      <c r="BQ117" s="4023"/>
      <c r="BR117" s="4023"/>
      <c r="BS117" s="4023"/>
      <c r="BT117" s="4026" t="s">
        <v>3420</v>
      </c>
      <c r="BU117" s="4027"/>
      <c r="BV117" s="4027"/>
      <c r="BW117" s="4027"/>
      <c r="BX117" s="4027"/>
      <c r="BY117" s="4027"/>
      <c r="BZ117" s="4028"/>
      <c r="CA117" s="1567"/>
    </row>
    <row r="118" spans="1:79" ht="11.25" customHeight="1">
      <c r="A118" s="328"/>
      <c r="B118" s="4018"/>
      <c r="C118" s="4019"/>
      <c r="D118" s="4019"/>
      <c r="E118" s="4019"/>
      <c r="F118" s="4019"/>
      <c r="G118" s="4019"/>
      <c r="H118" s="4019"/>
      <c r="I118" s="4019"/>
      <c r="J118" s="4019"/>
      <c r="K118" s="4019"/>
      <c r="L118" s="4019"/>
      <c r="M118" s="4019"/>
      <c r="N118" s="4019"/>
      <c r="O118" s="4019"/>
      <c r="P118" s="4019"/>
      <c r="Q118" s="4019"/>
      <c r="R118" s="4019"/>
      <c r="S118" s="4019"/>
      <c r="T118" s="4019"/>
      <c r="U118" s="4019"/>
      <c r="V118" s="4019"/>
      <c r="W118" s="4019"/>
      <c r="X118" s="4019"/>
      <c r="Y118" s="4019"/>
      <c r="Z118" s="4019"/>
      <c r="AA118" s="4019"/>
      <c r="AB118" s="4019"/>
      <c r="AC118" s="4019"/>
      <c r="AD118" s="4019"/>
      <c r="AE118" s="4019"/>
      <c r="AF118" s="4019"/>
      <c r="AG118" s="4021"/>
      <c r="AH118" s="328"/>
      <c r="AI118" s="1567"/>
      <c r="AJ118" s="4024"/>
      <c r="AK118" s="4025"/>
      <c r="AL118" s="4025"/>
      <c r="AM118" s="4025"/>
      <c r="AN118" s="4025"/>
      <c r="AO118" s="4025"/>
      <c r="AP118" s="4025"/>
      <c r="AQ118" s="4025"/>
      <c r="AR118" s="4025"/>
      <c r="AS118" s="4025"/>
      <c r="AT118" s="4025"/>
      <c r="AU118" s="4025"/>
      <c r="AV118" s="4025"/>
      <c r="AW118" s="4025"/>
      <c r="AX118" s="4025"/>
      <c r="AY118" s="4025"/>
      <c r="AZ118" s="4025"/>
      <c r="BA118" s="4025"/>
      <c r="BB118" s="4025"/>
      <c r="BC118" s="4025"/>
      <c r="BD118" s="4025"/>
      <c r="BE118" s="4025"/>
      <c r="BF118" s="4025"/>
      <c r="BG118" s="4025"/>
      <c r="BH118" s="4025"/>
      <c r="BI118" s="4025"/>
      <c r="BJ118" s="4025"/>
      <c r="BK118" s="4025"/>
      <c r="BL118" s="4025"/>
      <c r="BM118" s="4025"/>
      <c r="BN118" s="4025"/>
      <c r="BO118" s="4025"/>
      <c r="BP118" s="4025"/>
      <c r="BQ118" s="4025"/>
      <c r="BR118" s="4025"/>
      <c r="BS118" s="4025"/>
      <c r="BT118" s="4029"/>
      <c r="BU118" s="4029"/>
      <c r="BV118" s="4029"/>
      <c r="BW118" s="4029"/>
      <c r="BX118" s="4029"/>
      <c r="BY118" s="4029"/>
      <c r="BZ118" s="4030"/>
      <c r="CA118" s="1567"/>
    </row>
    <row r="119" spans="1:79" ht="5.25" customHeight="1">
      <c r="A119" s="328"/>
      <c r="B119" s="2628"/>
      <c r="C119" s="2511"/>
      <c r="D119" s="2529"/>
      <c r="E119" s="2540"/>
      <c r="F119" s="2540"/>
      <c r="G119" s="2511"/>
      <c r="H119" s="2506"/>
      <c r="I119" s="2506"/>
      <c r="J119" s="2506"/>
      <c r="K119" s="2506"/>
      <c r="L119" s="2506"/>
      <c r="M119" s="2506"/>
      <c r="N119" s="2506"/>
      <c r="O119" s="2506"/>
      <c r="P119" s="2506"/>
      <c r="Q119" s="2506"/>
      <c r="R119" s="2506"/>
      <c r="S119" s="4042"/>
      <c r="T119" s="4042"/>
      <c r="U119" s="1548"/>
      <c r="V119" s="2517"/>
      <c r="W119" s="2506"/>
      <c r="X119" s="2506"/>
      <c r="Y119" s="2506"/>
      <c r="Z119" s="2506"/>
      <c r="AA119" s="2506"/>
      <c r="AB119" s="2506"/>
      <c r="AC119" s="2506"/>
      <c r="AD119" s="2506"/>
      <c r="AE119" s="2506"/>
      <c r="AF119" s="2506"/>
      <c r="AG119" s="2512"/>
      <c r="AH119" s="328"/>
      <c r="AI119" s="1567"/>
      <c r="AJ119" s="2513"/>
      <c r="AK119" s="2514"/>
      <c r="AL119" s="2514"/>
      <c r="AM119" s="2514"/>
      <c r="AN119" s="2514"/>
      <c r="AO119" s="2514"/>
      <c r="AP119" s="2514"/>
      <c r="AQ119" s="2514"/>
      <c r="AR119" s="2514"/>
      <c r="AS119" s="2514"/>
      <c r="AT119" s="2514"/>
      <c r="AU119" s="2514"/>
      <c r="AV119" s="2514"/>
      <c r="AW119" s="2514"/>
      <c r="AX119" s="2514"/>
      <c r="AY119" s="2514"/>
      <c r="AZ119" s="2514"/>
      <c r="BA119" s="2514"/>
      <c r="BB119" s="2514"/>
      <c r="BC119" s="2514"/>
      <c r="BD119" s="2514"/>
      <c r="BE119" s="2514"/>
      <c r="BF119" s="2514"/>
      <c r="BG119" s="2514"/>
      <c r="BH119" s="2514"/>
      <c r="BI119" s="2514"/>
      <c r="BJ119" s="2514"/>
      <c r="BK119" s="2514"/>
      <c r="BL119" s="2514"/>
      <c r="BM119" s="2514"/>
      <c r="BN119" s="2514"/>
      <c r="BO119" s="2514"/>
      <c r="BP119" s="2514"/>
      <c r="BQ119" s="2514"/>
      <c r="BR119" s="2514"/>
      <c r="BS119" s="2514"/>
      <c r="BT119" s="2518"/>
      <c r="BU119" s="2515"/>
      <c r="BV119" s="2515"/>
      <c r="BW119" s="2515"/>
      <c r="BX119" s="2515"/>
      <c r="BY119" s="2515"/>
      <c r="BZ119" s="2516"/>
      <c r="CA119" s="1567"/>
    </row>
    <row r="120" spans="1:79" ht="11.25" customHeight="1">
      <c r="A120" s="328"/>
      <c r="B120" s="2567" t="s">
        <v>554</v>
      </c>
      <c r="C120" s="2511"/>
      <c r="D120" s="2529" t="s">
        <v>3471</v>
      </c>
      <c r="E120" s="2540"/>
      <c r="F120" s="2540"/>
      <c r="G120" s="2511"/>
      <c r="H120" s="2506"/>
      <c r="I120" s="2506"/>
      <c r="J120" s="2506"/>
      <c r="K120" s="2506"/>
      <c r="L120" s="2506"/>
      <c r="M120" s="2506"/>
      <c r="N120" s="2506"/>
      <c r="O120" s="2506"/>
      <c r="P120" s="2506"/>
      <c r="Q120" s="2506"/>
      <c r="R120" s="2506"/>
      <c r="S120" s="4073" t="s">
        <v>4135</v>
      </c>
      <c r="T120" s="4042"/>
      <c r="U120" s="1548"/>
      <c r="V120" s="2517"/>
      <c r="W120" s="2529" t="s">
        <v>46</v>
      </c>
      <c r="X120" s="2529"/>
      <c r="Y120" s="2506"/>
      <c r="Z120" s="2506"/>
      <c r="AA120" s="2506"/>
      <c r="AB120" s="2506"/>
      <c r="AC120" s="2506"/>
      <c r="AD120" s="2506"/>
      <c r="AE120" s="2506"/>
      <c r="AF120" s="2506"/>
      <c r="AG120" s="2512"/>
      <c r="AH120" s="328"/>
      <c r="AI120" s="1567"/>
      <c r="AJ120" s="2513"/>
      <c r="AK120" s="2529" t="s">
        <v>3477</v>
      </c>
      <c r="AL120" s="2529"/>
      <c r="AM120" s="2514"/>
      <c r="AN120" s="2514"/>
      <c r="AO120" s="2514"/>
      <c r="AP120" s="2514"/>
      <c r="AQ120" s="2514"/>
      <c r="AR120" s="2514"/>
      <c r="AS120" s="2514"/>
      <c r="AT120" s="2514"/>
      <c r="AU120" s="2514"/>
      <c r="AV120" s="2514"/>
      <c r="AW120" s="2514"/>
      <c r="AX120" s="2514"/>
      <c r="AY120" s="2514"/>
      <c r="AZ120" s="2530"/>
      <c r="BA120" s="2530"/>
      <c r="BB120" s="2530"/>
      <c r="BC120" s="2530"/>
      <c r="BD120" s="2530"/>
      <c r="BE120" s="2531"/>
      <c r="BF120" s="2514"/>
      <c r="BG120" s="2514"/>
      <c r="BH120" s="2514"/>
      <c r="BI120" s="2514"/>
      <c r="BJ120" s="2514"/>
      <c r="BK120" s="2514"/>
      <c r="BL120" s="2514"/>
      <c r="BM120" s="2514"/>
      <c r="BN120" s="2514"/>
      <c r="BO120" s="2530"/>
      <c r="BP120" s="2530"/>
      <c r="BQ120" s="2530"/>
      <c r="BR120" s="2530"/>
      <c r="BS120" s="2530"/>
      <c r="BT120" s="2518"/>
      <c r="BU120" s="2532" t="s">
        <v>3423</v>
      </c>
      <c r="BV120" s="2515"/>
      <c r="BW120" s="2515"/>
      <c r="BX120" s="2515"/>
      <c r="BY120" s="2515"/>
      <c r="BZ120" s="2516"/>
      <c r="CA120" s="1567"/>
    </row>
    <row r="121" spans="1:79" ht="2.25" customHeight="1">
      <c r="A121" s="328"/>
      <c r="B121" s="2567"/>
      <c r="C121" s="2511"/>
      <c r="D121" s="2529"/>
      <c r="E121" s="2540"/>
      <c r="F121" s="2540"/>
      <c r="G121" s="2511"/>
      <c r="H121" s="2506"/>
      <c r="I121" s="2506"/>
      <c r="J121" s="2506"/>
      <c r="K121" s="2506"/>
      <c r="L121" s="2506"/>
      <c r="M121" s="2506"/>
      <c r="N121" s="2506"/>
      <c r="O121" s="2506"/>
      <c r="P121" s="2506"/>
      <c r="Q121" s="2506"/>
      <c r="R121" s="2506"/>
      <c r="S121" s="2568"/>
      <c r="T121" s="2568"/>
      <c r="U121" s="1548"/>
      <c r="V121" s="2517"/>
      <c r="W121" s="2529"/>
      <c r="X121" s="2529"/>
      <c r="Y121" s="2506"/>
      <c r="Z121" s="2506"/>
      <c r="AA121" s="2506"/>
      <c r="AB121" s="2506"/>
      <c r="AC121" s="2506"/>
      <c r="AD121" s="2506"/>
      <c r="AE121" s="2506"/>
      <c r="AF121" s="2506"/>
      <c r="AG121" s="2512"/>
      <c r="AH121" s="328"/>
      <c r="AI121" s="1567"/>
      <c r="AJ121" s="2513"/>
      <c r="AK121" s="2529"/>
      <c r="AL121" s="2529"/>
      <c r="AM121" s="2514"/>
      <c r="AN121" s="2514"/>
      <c r="AO121" s="2514"/>
      <c r="AP121" s="2514"/>
      <c r="AQ121" s="2514"/>
      <c r="AR121" s="2514"/>
      <c r="AS121" s="2514"/>
      <c r="AT121" s="2514"/>
      <c r="AU121" s="2514"/>
      <c r="AV121" s="2514"/>
      <c r="AW121" s="2514"/>
      <c r="AX121" s="2514"/>
      <c r="AY121" s="2514"/>
      <c r="AZ121" s="2530"/>
      <c r="BA121" s="2530"/>
      <c r="BB121" s="2530"/>
      <c r="BC121" s="2530"/>
      <c r="BD121" s="2530"/>
      <c r="BE121" s="2531"/>
      <c r="BF121" s="2514"/>
      <c r="BG121" s="2514"/>
      <c r="BH121" s="2514"/>
      <c r="BI121" s="2514"/>
      <c r="BJ121" s="2514"/>
      <c r="BK121" s="2514"/>
      <c r="BL121" s="2514"/>
      <c r="BM121" s="2514"/>
      <c r="BN121" s="2514"/>
      <c r="BO121" s="2530"/>
      <c r="BP121" s="2530"/>
      <c r="BQ121" s="2530"/>
      <c r="BR121" s="2530"/>
      <c r="BS121" s="2530"/>
      <c r="BT121" s="2518"/>
      <c r="BU121" s="2515"/>
      <c r="BV121" s="2515"/>
      <c r="BW121" s="2515"/>
      <c r="BX121" s="2515"/>
      <c r="BY121" s="2515"/>
      <c r="BZ121" s="2516"/>
      <c r="CA121" s="1567"/>
    </row>
    <row r="122" spans="1:79" ht="11.25" customHeight="1">
      <c r="A122" s="328"/>
      <c r="B122" s="758"/>
      <c r="C122" s="2511"/>
      <c r="D122" s="2540" t="s">
        <v>3410</v>
      </c>
      <c r="E122" s="2540"/>
      <c r="F122" s="2540"/>
      <c r="G122" s="2511"/>
      <c r="H122" s="2506"/>
      <c r="I122" s="2506"/>
      <c r="J122" s="2506"/>
      <c r="K122" s="2506"/>
      <c r="L122" s="2506"/>
      <c r="M122" s="2506"/>
      <c r="N122" s="2506"/>
      <c r="O122" s="2506"/>
      <c r="P122" s="2506"/>
      <c r="Q122" s="2506"/>
      <c r="R122" s="2506"/>
      <c r="S122" s="2506"/>
      <c r="T122" s="2506"/>
      <c r="U122" s="1546"/>
      <c r="V122" s="2517"/>
      <c r="W122" s="2540" t="s">
        <v>47</v>
      </c>
      <c r="X122" s="2540"/>
      <c r="Y122" s="2506"/>
      <c r="Z122" s="2506"/>
      <c r="AA122" s="2506"/>
      <c r="AB122" s="2506"/>
      <c r="AC122" s="2506"/>
      <c r="AD122" s="2506"/>
      <c r="AE122" s="2506"/>
      <c r="AF122" s="2506"/>
      <c r="AG122" s="2512"/>
      <c r="AH122" s="328"/>
      <c r="AI122" s="1567"/>
      <c r="AJ122" s="2513"/>
      <c r="AK122" s="2533" t="s">
        <v>3475</v>
      </c>
      <c r="AL122" s="2533"/>
      <c r="AM122" s="2534" t="s">
        <v>3476</v>
      </c>
      <c r="AN122" s="2534"/>
      <c r="AO122" s="2534"/>
      <c r="AP122" s="2534"/>
      <c r="AQ122" s="2534"/>
      <c r="AR122" s="2534"/>
      <c r="AS122" s="2514"/>
      <c r="AT122" s="2514"/>
      <c r="AU122" s="2514"/>
      <c r="AV122" s="2514"/>
      <c r="AW122" s="2514"/>
      <c r="AX122" s="2514"/>
      <c r="AY122" s="2514"/>
      <c r="AZ122" s="2514"/>
      <c r="BA122" s="2514"/>
      <c r="BB122" s="2514"/>
      <c r="BC122" s="2533" t="s">
        <v>3478</v>
      </c>
      <c r="BD122" s="2533"/>
      <c r="BE122" s="2534" t="s">
        <v>3479</v>
      </c>
      <c r="BF122" s="2514"/>
      <c r="BG122" s="2514"/>
      <c r="BH122" s="2514"/>
      <c r="BI122" s="2514"/>
      <c r="BJ122" s="2514"/>
      <c r="BK122" s="2514"/>
      <c r="BL122" s="2514"/>
      <c r="BM122" s="2514"/>
      <c r="BN122" s="2514"/>
      <c r="BO122" s="2514"/>
      <c r="BP122" s="2514"/>
      <c r="BQ122" s="2514"/>
      <c r="BR122" s="2514"/>
      <c r="BS122" s="2514"/>
      <c r="BT122" s="2518"/>
      <c r="BU122" s="2535" t="s">
        <v>3424</v>
      </c>
      <c r="BV122" s="2515"/>
      <c r="BW122" s="2515"/>
      <c r="BX122" s="2515"/>
      <c r="BY122" s="2515"/>
      <c r="BZ122" s="2516"/>
      <c r="CA122" s="1567"/>
    </row>
    <row r="123" spans="1:79" ht="2.25" customHeight="1">
      <c r="A123" s="328"/>
      <c r="B123" s="758"/>
      <c r="C123" s="2511"/>
      <c r="D123" s="2540"/>
      <c r="E123" s="2540"/>
      <c r="F123" s="2540"/>
      <c r="G123" s="2511"/>
      <c r="H123" s="2506"/>
      <c r="I123" s="2506"/>
      <c r="J123" s="2506"/>
      <c r="K123" s="2506"/>
      <c r="L123" s="2506"/>
      <c r="M123" s="2506"/>
      <c r="N123" s="2506"/>
      <c r="O123" s="2506"/>
      <c r="P123" s="2506"/>
      <c r="Q123" s="2506"/>
      <c r="R123" s="2506"/>
      <c r="S123" s="2506"/>
      <c r="T123" s="2506"/>
      <c r="U123" s="1546"/>
      <c r="V123" s="2517"/>
      <c r="W123" s="2540"/>
      <c r="X123" s="2540"/>
      <c r="Y123" s="2506"/>
      <c r="Z123" s="2506"/>
      <c r="AA123" s="2506"/>
      <c r="AB123" s="2506"/>
      <c r="AC123" s="2506"/>
      <c r="AD123" s="2506"/>
      <c r="AE123" s="2506"/>
      <c r="AF123" s="2506"/>
      <c r="AG123" s="2512"/>
      <c r="AH123" s="328"/>
      <c r="AI123" s="1567"/>
      <c r="AJ123" s="2513"/>
      <c r="AK123" s="2533"/>
      <c r="AL123" s="2533"/>
      <c r="AM123" s="2534"/>
      <c r="AN123" s="2534"/>
      <c r="AO123" s="2534"/>
      <c r="AP123" s="2534"/>
      <c r="AQ123" s="2534"/>
      <c r="AR123" s="2534"/>
      <c r="AS123" s="2514"/>
      <c r="AT123" s="2514"/>
      <c r="AU123" s="2514"/>
      <c r="AV123" s="2514"/>
      <c r="AW123" s="2514"/>
      <c r="AX123" s="2514"/>
      <c r="AY123" s="2514"/>
      <c r="AZ123" s="2514"/>
      <c r="BA123" s="2514"/>
      <c r="BB123" s="2514"/>
      <c r="BC123" s="2536"/>
      <c r="BD123" s="2536"/>
      <c r="BE123" s="2531"/>
      <c r="BF123" s="2514"/>
      <c r="BG123" s="2514"/>
      <c r="BH123" s="2514"/>
      <c r="BI123" s="2514"/>
      <c r="BJ123" s="2514"/>
      <c r="BK123" s="2514"/>
      <c r="BL123" s="2514"/>
      <c r="BM123" s="2514"/>
      <c r="BN123" s="2514"/>
      <c r="BO123" s="2514"/>
      <c r="BP123" s="2514"/>
      <c r="BQ123" s="2514"/>
      <c r="BR123" s="2514"/>
      <c r="BS123" s="2514"/>
      <c r="BT123" s="2518"/>
      <c r="BU123" s="2535"/>
      <c r="BV123" s="2515"/>
      <c r="BW123" s="2515"/>
      <c r="BX123" s="2515"/>
      <c r="BY123" s="2515"/>
      <c r="BZ123" s="2516"/>
      <c r="CA123" s="1567"/>
    </row>
    <row r="124" spans="1:79" ht="12.75" customHeight="1">
      <c r="A124" s="328"/>
      <c r="B124" s="757"/>
      <c r="C124" s="2506"/>
      <c r="D124" s="2506"/>
      <c r="E124" s="2507"/>
      <c r="F124" s="2507"/>
      <c r="G124" s="2506"/>
      <c r="H124" s="2506"/>
      <c r="I124" s="2506"/>
      <c r="J124" s="2506"/>
      <c r="K124" s="2506"/>
      <c r="L124" s="2506"/>
      <c r="M124" s="2506"/>
      <c r="N124" s="2506"/>
      <c r="O124" s="2506"/>
      <c r="P124" s="2506"/>
      <c r="Q124" s="2506"/>
      <c r="R124" s="2506"/>
      <c r="S124" s="2506"/>
      <c r="T124" s="2506"/>
      <c r="U124" s="1546"/>
      <c r="V124" s="2517"/>
      <c r="W124" s="2506"/>
      <c r="X124" s="2506"/>
      <c r="Y124" s="2506"/>
      <c r="Z124" s="2506"/>
      <c r="AA124" s="2506"/>
      <c r="AB124" s="2506"/>
      <c r="AC124" s="2506"/>
      <c r="AD124" s="2506"/>
      <c r="AE124" s="2506"/>
      <c r="AF124" s="2506"/>
      <c r="AG124" s="2512"/>
      <c r="AH124" s="328"/>
      <c r="AI124" s="1567"/>
      <c r="AJ124" s="2513"/>
      <c r="AK124" s="2534"/>
      <c r="AL124" s="2534"/>
      <c r="AM124" s="4074">
        <v>132305</v>
      </c>
      <c r="AN124" s="4074"/>
      <c r="AO124" s="2509">
        <v>1</v>
      </c>
      <c r="AP124" s="2715"/>
      <c r="AQ124" s="2506"/>
      <c r="AR124" s="2529" t="s">
        <v>1282</v>
      </c>
      <c r="AS124" s="2506"/>
      <c r="AT124" s="2506"/>
      <c r="AU124" s="2514"/>
      <c r="AV124" s="2514"/>
      <c r="AW124" s="2514"/>
      <c r="AX124" s="2514"/>
      <c r="AY124" s="2514"/>
      <c r="AZ124" s="2514"/>
      <c r="BA124" s="2514"/>
      <c r="BB124" s="2514"/>
      <c r="BC124" s="2514"/>
      <c r="BD124" s="2514"/>
      <c r="BE124" s="4074">
        <v>132405</v>
      </c>
      <c r="BF124" s="4074"/>
      <c r="BG124" s="2509">
        <v>1</v>
      </c>
      <c r="BH124" s="2715"/>
      <c r="BI124" s="2506"/>
      <c r="BJ124" s="2529" t="s">
        <v>3481</v>
      </c>
      <c r="BK124" s="2506"/>
      <c r="BL124" s="2506"/>
      <c r="BM124" s="2506"/>
      <c r="BN124" s="2529"/>
      <c r="BO124" s="2506"/>
      <c r="BP124" s="2506"/>
      <c r="BQ124" s="2506"/>
      <c r="BR124" s="2506"/>
      <c r="BS124" s="2514"/>
      <c r="BT124" s="2518"/>
      <c r="BU124" s="2515"/>
      <c r="BV124" s="2515"/>
      <c r="BW124" s="2515"/>
      <c r="BX124" s="4041">
        <v>132705</v>
      </c>
      <c r="BY124" s="4041"/>
      <c r="BZ124" s="2516"/>
      <c r="CA124" s="1567"/>
    </row>
    <row r="125" spans="1:79" ht="2.25" customHeight="1">
      <c r="A125" s="328"/>
      <c r="B125" s="757"/>
      <c r="C125" s="2506"/>
      <c r="D125" s="4075"/>
      <c r="E125" s="4076"/>
      <c r="F125" s="4076"/>
      <c r="G125" s="4076"/>
      <c r="H125" s="4076"/>
      <c r="I125" s="4076"/>
      <c r="J125" s="4076"/>
      <c r="K125" s="4076"/>
      <c r="L125" s="4076"/>
      <c r="M125" s="4076"/>
      <c r="N125" s="4076"/>
      <c r="O125" s="4076"/>
      <c r="P125" s="4076"/>
      <c r="Q125" s="4076"/>
      <c r="R125" s="4076"/>
      <c r="S125" s="4076"/>
      <c r="T125" s="4077"/>
      <c r="U125" s="1546"/>
      <c r="V125" s="2517"/>
      <c r="W125" s="2506"/>
      <c r="X125" s="2506"/>
      <c r="Y125" s="2506"/>
      <c r="Z125" s="2506"/>
      <c r="AA125" s="2506"/>
      <c r="AB125" s="2506"/>
      <c r="AC125" s="2506"/>
      <c r="AD125" s="2506"/>
      <c r="AE125" s="2506"/>
      <c r="AF125" s="2506"/>
      <c r="AG125" s="2512"/>
      <c r="AH125" s="328"/>
      <c r="AI125" s="1567"/>
      <c r="AJ125" s="2513"/>
      <c r="AK125" s="2534"/>
      <c r="AL125" s="2534"/>
      <c r="AM125" s="2508"/>
      <c r="AN125" s="2508"/>
      <c r="AO125" s="2537"/>
      <c r="AP125" s="2510"/>
      <c r="AQ125" s="2506"/>
      <c r="AR125" s="2511"/>
      <c r="AS125" s="2506"/>
      <c r="AT125" s="2506"/>
      <c r="AU125" s="2514"/>
      <c r="AV125" s="2514"/>
      <c r="AW125" s="2514"/>
      <c r="AX125" s="2514"/>
      <c r="AY125" s="2514"/>
      <c r="AZ125" s="2514"/>
      <c r="BA125" s="2514"/>
      <c r="BB125" s="2514"/>
      <c r="BC125" s="2514"/>
      <c r="BD125" s="2514"/>
      <c r="BE125" s="2508"/>
      <c r="BF125" s="2508"/>
      <c r="BG125" s="2537"/>
      <c r="BH125" s="2510"/>
      <c r="BI125" s="2506"/>
      <c r="BJ125" s="2511"/>
      <c r="BK125" s="2506"/>
      <c r="BL125" s="2506"/>
      <c r="BM125" s="2506"/>
      <c r="BN125" s="2511"/>
      <c r="BO125" s="2506"/>
      <c r="BP125" s="2506"/>
      <c r="BQ125" s="2506"/>
      <c r="BR125" s="2506"/>
      <c r="BS125" s="2514"/>
      <c r="BT125" s="2518"/>
      <c r="BU125" s="2515"/>
      <c r="BV125" s="2515"/>
      <c r="BW125" s="2515"/>
      <c r="BX125" s="4041"/>
      <c r="BY125" s="4041"/>
      <c r="BZ125" s="2516"/>
      <c r="CA125" s="1567"/>
    </row>
    <row r="126" spans="1:79" ht="9.75" customHeight="1">
      <c r="A126" s="328"/>
      <c r="B126" s="757"/>
      <c r="C126" s="2506"/>
      <c r="D126" s="4078"/>
      <c r="E126" s="4079"/>
      <c r="F126" s="4079"/>
      <c r="G126" s="4079"/>
      <c r="H126" s="4079"/>
      <c r="I126" s="4079"/>
      <c r="J126" s="4079"/>
      <c r="K126" s="4079"/>
      <c r="L126" s="4079"/>
      <c r="M126" s="4079"/>
      <c r="N126" s="4079"/>
      <c r="O126" s="4079"/>
      <c r="P126" s="4079"/>
      <c r="Q126" s="4079"/>
      <c r="R126" s="4079"/>
      <c r="S126" s="4079"/>
      <c r="T126" s="4080"/>
      <c r="U126" s="1546"/>
      <c r="V126" s="2517"/>
      <c r="W126" s="2529" t="s">
        <v>809</v>
      </c>
      <c r="X126" s="2529"/>
      <c r="Y126" s="2506"/>
      <c r="Z126" s="2506"/>
      <c r="AA126" s="2506"/>
      <c r="AB126" s="2506"/>
      <c r="AC126" s="2506"/>
      <c r="AD126" s="2506"/>
      <c r="AE126" s="2506"/>
      <c r="AF126" s="2506"/>
      <c r="AG126" s="2512"/>
      <c r="AH126" s="328"/>
      <c r="AI126" s="1567"/>
      <c r="AJ126" s="2513"/>
      <c r="AK126" s="2514"/>
      <c r="AL126" s="2514"/>
      <c r="AM126" s="2508"/>
      <c r="AN126" s="2508"/>
      <c r="AO126" s="2509">
        <v>2</v>
      </c>
      <c r="AP126" s="4084"/>
      <c r="AQ126" s="2506"/>
      <c r="AR126" s="2529" t="s">
        <v>3480</v>
      </c>
      <c r="AS126" s="2506"/>
      <c r="AT126" s="2506"/>
      <c r="AU126" s="2514"/>
      <c r="AV126" s="2514"/>
      <c r="AW126" s="2514"/>
      <c r="AX126" s="2514"/>
      <c r="AY126" s="2514"/>
      <c r="AZ126" s="2514"/>
      <c r="BA126" s="2514"/>
      <c r="BB126" s="2514"/>
      <c r="BC126" s="2514"/>
      <c r="BD126" s="2514"/>
      <c r="BE126" s="2508"/>
      <c r="BF126" s="2508"/>
      <c r="BG126" s="2509">
        <v>2</v>
      </c>
      <c r="BH126" s="4084"/>
      <c r="BI126" s="2506"/>
      <c r="BJ126" s="2529" t="s">
        <v>3482</v>
      </c>
      <c r="BK126" s="2506"/>
      <c r="BL126" s="2506"/>
      <c r="BM126" s="2506"/>
      <c r="BN126" s="2511"/>
      <c r="BO126" s="2506"/>
      <c r="BP126" s="2506"/>
      <c r="BQ126" s="2506"/>
      <c r="BR126" s="2506"/>
      <c r="BS126" s="2514"/>
      <c r="BT126" s="2518"/>
      <c r="BU126" s="2515"/>
      <c r="BV126" s="4086"/>
      <c r="BW126" s="4087"/>
      <c r="BX126" s="4087"/>
      <c r="BY126" s="4088"/>
      <c r="BZ126" s="2516"/>
      <c r="CA126" s="1567"/>
    </row>
    <row r="127" spans="1:79" ht="2.25" customHeight="1">
      <c r="A127" s="328"/>
      <c r="B127" s="757"/>
      <c r="C127" s="2506"/>
      <c r="D127" s="4078"/>
      <c r="E127" s="4079"/>
      <c r="F127" s="4079"/>
      <c r="G127" s="4079"/>
      <c r="H127" s="4079"/>
      <c r="I127" s="4079"/>
      <c r="J127" s="4079"/>
      <c r="K127" s="4079"/>
      <c r="L127" s="4079"/>
      <c r="M127" s="4079"/>
      <c r="N127" s="4079"/>
      <c r="O127" s="4079"/>
      <c r="P127" s="4079"/>
      <c r="Q127" s="4079"/>
      <c r="R127" s="4079"/>
      <c r="S127" s="4079"/>
      <c r="T127" s="4080"/>
      <c r="U127" s="1546"/>
      <c r="V127" s="2517"/>
      <c r="W127" s="2529"/>
      <c r="X127" s="2529"/>
      <c r="Y127" s="2506"/>
      <c r="Z127" s="2506"/>
      <c r="AA127" s="2506"/>
      <c r="AB127" s="2506"/>
      <c r="AC127" s="2506"/>
      <c r="AD127" s="2506"/>
      <c r="AE127" s="2506"/>
      <c r="AF127" s="2506"/>
      <c r="AG127" s="2512"/>
      <c r="AH127" s="328"/>
      <c r="AI127" s="1567"/>
      <c r="AJ127" s="2513"/>
      <c r="AK127" s="2514"/>
      <c r="AL127" s="2514"/>
      <c r="AM127" s="2514"/>
      <c r="AN127" s="2514"/>
      <c r="AO127" s="2514"/>
      <c r="AP127" s="4085"/>
      <c r="AQ127" s="2514"/>
      <c r="AR127" s="2514"/>
      <c r="AS127" s="2514"/>
      <c r="AT127" s="2514"/>
      <c r="AU127" s="2514"/>
      <c r="AV127" s="2514"/>
      <c r="AW127" s="2514"/>
      <c r="AX127" s="2514"/>
      <c r="AY127" s="2514"/>
      <c r="AZ127" s="2514"/>
      <c r="BA127" s="2514"/>
      <c r="BB127" s="2514"/>
      <c r="BC127" s="2538"/>
      <c r="BD127" s="2538"/>
      <c r="BE127" s="2538"/>
      <c r="BF127" s="2538"/>
      <c r="BG127" s="2538"/>
      <c r="BH127" s="4085"/>
      <c r="BI127" s="2538"/>
      <c r="BJ127" s="2538"/>
      <c r="BK127" s="2538"/>
      <c r="BL127" s="2538"/>
      <c r="BM127" s="2538"/>
      <c r="BN127" s="2538"/>
      <c r="BO127" s="2538"/>
      <c r="BP127" s="2538"/>
      <c r="BQ127" s="2538"/>
      <c r="BR127" s="2538"/>
      <c r="BS127" s="2538"/>
      <c r="BT127" s="2518"/>
      <c r="BU127" s="2515"/>
      <c r="BV127" s="4089"/>
      <c r="BW127" s="4090"/>
      <c r="BX127" s="4090"/>
      <c r="BY127" s="4091"/>
      <c r="BZ127" s="2516"/>
      <c r="CA127" s="1567"/>
    </row>
    <row r="128" spans="1:79" ht="9.75" customHeight="1">
      <c r="A128" s="328"/>
      <c r="B128" s="757"/>
      <c r="C128" s="2506"/>
      <c r="D128" s="4078"/>
      <c r="E128" s="4079"/>
      <c r="F128" s="4079"/>
      <c r="G128" s="4079"/>
      <c r="H128" s="4079"/>
      <c r="I128" s="4079"/>
      <c r="J128" s="4079"/>
      <c r="K128" s="4079"/>
      <c r="L128" s="4079"/>
      <c r="M128" s="4079"/>
      <c r="N128" s="4079"/>
      <c r="O128" s="4079"/>
      <c r="P128" s="4079"/>
      <c r="Q128" s="4079"/>
      <c r="R128" s="4079"/>
      <c r="S128" s="4079"/>
      <c r="T128" s="4080"/>
      <c r="U128" s="1546"/>
      <c r="V128" s="2517"/>
      <c r="W128" s="2540" t="s">
        <v>3411</v>
      </c>
      <c r="X128" s="2540"/>
      <c r="Y128" s="2506"/>
      <c r="Z128" s="2506"/>
      <c r="AA128" s="2506"/>
      <c r="AB128" s="2506"/>
      <c r="AC128" s="2506"/>
      <c r="AD128" s="2506"/>
      <c r="AE128" s="2506"/>
      <c r="AF128" s="2506"/>
      <c r="AG128" s="2512"/>
      <c r="AH128" s="328"/>
      <c r="AI128" s="1567"/>
      <c r="AJ128" s="2513"/>
      <c r="AK128" s="2514"/>
      <c r="AL128" s="2514"/>
      <c r="AM128" s="2514"/>
      <c r="AN128" s="2514"/>
      <c r="AO128" s="2514"/>
      <c r="AP128" s="2514"/>
      <c r="AQ128" s="2514"/>
      <c r="AR128" s="4043"/>
      <c r="AS128" s="4043"/>
      <c r="AT128" s="4043"/>
      <c r="AU128" s="4043"/>
      <c r="AV128" s="4043"/>
      <c r="AW128" s="4043"/>
      <c r="AX128" s="4043"/>
      <c r="AY128" s="4043"/>
      <c r="AZ128" s="4043"/>
      <c r="BA128" s="4043"/>
      <c r="BB128" s="2530"/>
      <c r="BC128" s="2529"/>
      <c r="BD128" s="2529"/>
      <c r="BE128" s="2514"/>
      <c r="BF128" s="2514"/>
      <c r="BG128" s="2514"/>
      <c r="BH128" s="2514"/>
      <c r="BI128" s="2514"/>
      <c r="BJ128" s="2514"/>
      <c r="BK128" s="2514"/>
      <c r="BL128" s="2514"/>
      <c r="BM128" s="2514"/>
      <c r="BN128" s="2514"/>
      <c r="BO128" s="2514"/>
      <c r="BP128" s="2514"/>
      <c r="BQ128" s="2514"/>
      <c r="BR128" s="2514"/>
      <c r="BS128" s="2514"/>
      <c r="BT128" s="2518"/>
      <c r="BU128" s="2515"/>
      <c r="BV128" s="4092"/>
      <c r="BW128" s="4093"/>
      <c r="BX128" s="4093"/>
      <c r="BY128" s="4094"/>
      <c r="BZ128" s="2516"/>
      <c r="CA128" s="1567"/>
    </row>
    <row r="129" spans="1:79" ht="11.25" customHeight="1">
      <c r="A129" s="328"/>
      <c r="B129" s="757"/>
      <c r="C129" s="2506"/>
      <c r="D129" s="4078"/>
      <c r="E129" s="4079"/>
      <c r="F129" s="4079"/>
      <c r="G129" s="4079"/>
      <c r="H129" s="4079"/>
      <c r="I129" s="4079"/>
      <c r="J129" s="4079"/>
      <c r="K129" s="4079"/>
      <c r="L129" s="4079"/>
      <c r="M129" s="4079"/>
      <c r="N129" s="4079"/>
      <c r="O129" s="4079"/>
      <c r="P129" s="4079"/>
      <c r="Q129" s="4079"/>
      <c r="R129" s="4079"/>
      <c r="S129" s="4079"/>
      <c r="T129" s="4080"/>
      <c r="U129" s="1546"/>
      <c r="V129" s="2517"/>
      <c r="W129" s="2540"/>
      <c r="X129" s="2540"/>
      <c r="Y129" s="2506"/>
      <c r="Z129" s="2506"/>
      <c r="AA129" s="2506"/>
      <c r="AB129" s="2506"/>
      <c r="AC129" s="2506"/>
      <c r="AD129" s="2506"/>
      <c r="AE129" s="2506"/>
      <c r="AF129" s="2506"/>
      <c r="AG129" s="2512"/>
      <c r="AH129" s="328"/>
      <c r="AI129" s="1567"/>
      <c r="AJ129" s="2513"/>
      <c r="AK129" s="2539"/>
      <c r="AL129" s="2539"/>
      <c r="AM129" s="2531"/>
      <c r="AN129" s="2531"/>
      <c r="AO129" s="2531"/>
      <c r="AP129" s="2531"/>
      <c r="AQ129" s="2531"/>
      <c r="AR129" s="4044"/>
      <c r="AS129" s="4044"/>
      <c r="AT129" s="4044"/>
      <c r="AU129" s="4044"/>
      <c r="AV129" s="4044"/>
      <c r="AW129" s="4044"/>
      <c r="AX129" s="4044"/>
      <c r="AY129" s="4044"/>
      <c r="AZ129" s="4044"/>
      <c r="BA129" s="4044"/>
      <c r="BB129" s="2514"/>
      <c r="BC129" s="2540"/>
      <c r="BD129" s="2540"/>
      <c r="BE129" s="2514"/>
      <c r="BF129" s="2514"/>
      <c r="BG129" s="2514"/>
      <c r="BH129" s="2514"/>
      <c r="BI129" s="2514"/>
      <c r="BJ129" s="2514"/>
      <c r="BK129" s="2514"/>
      <c r="BL129" s="2514"/>
      <c r="BM129" s="2514"/>
      <c r="BN129" s="2514"/>
      <c r="BO129" s="2514"/>
      <c r="BP129" s="2514"/>
      <c r="BQ129" s="2514"/>
      <c r="BR129" s="2514"/>
      <c r="BS129" s="2514"/>
      <c r="BT129" s="2518"/>
      <c r="BU129" s="2515"/>
      <c r="BV129" s="2515"/>
      <c r="BW129" s="2515"/>
      <c r="BX129" s="2515"/>
      <c r="BY129" s="2515"/>
      <c r="BZ129" s="2516"/>
      <c r="CA129" s="1567"/>
    </row>
    <row r="130" spans="1:79" ht="11.25" customHeight="1">
      <c r="A130" s="328"/>
      <c r="B130" s="757"/>
      <c r="C130" s="2506"/>
      <c r="D130" s="4078"/>
      <c r="E130" s="4079"/>
      <c r="F130" s="4079"/>
      <c r="G130" s="4079"/>
      <c r="H130" s="4079"/>
      <c r="I130" s="4079"/>
      <c r="J130" s="4079"/>
      <c r="K130" s="4079"/>
      <c r="L130" s="4079"/>
      <c r="M130" s="4079"/>
      <c r="N130" s="4079"/>
      <c r="O130" s="4079"/>
      <c r="P130" s="4079"/>
      <c r="Q130" s="4079"/>
      <c r="R130" s="4079"/>
      <c r="S130" s="4079"/>
      <c r="T130" s="4080"/>
      <c r="U130" s="1546"/>
      <c r="V130" s="2517"/>
      <c r="W130" s="2508">
        <v>132205</v>
      </c>
      <c r="X130" s="2508"/>
      <c r="Y130" s="2509">
        <v>1</v>
      </c>
      <c r="Z130" s="2715"/>
      <c r="AA130" s="2506"/>
      <c r="AB130" s="2511" t="s">
        <v>3466</v>
      </c>
      <c r="AC130" s="2506"/>
      <c r="AD130" s="2506"/>
      <c r="AE130" s="2506"/>
      <c r="AF130" s="2506"/>
      <c r="AG130" s="2512"/>
      <c r="AH130" s="328"/>
      <c r="AI130" s="1567"/>
      <c r="AJ130" s="2513"/>
      <c r="AK130" s="2531"/>
      <c r="AL130" s="2531"/>
      <c r="AM130" s="2531"/>
      <c r="AN130" s="2531"/>
      <c r="AO130" s="2531"/>
      <c r="AP130" s="2531"/>
      <c r="AQ130" s="2531"/>
      <c r="AR130" s="2531"/>
      <c r="AS130" s="2514"/>
      <c r="AT130" s="2514"/>
      <c r="AU130" s="2514"/>
      <c r="AV130" s="2514"/>
      <c r="AW130" s="2514"/>
      <c r="AX130" s="2514"/>
      <c r="AY130" s="2514"/>
      <c r="AZ130" s="2514"/>
      <c r="BA130" s="2514"/>
      <c r="BB130" s="2514"/>
      <c r="BC130" s="2541"/>
      <c r="BD130" s="2541"/>
      <c r="BE130" s="2542"/>
      <c r="BF130" s="2542"/>
      <c r="BG130" s="2542"/>
      <c r="BH130" s="2542"/>
      <c r="BI130" s="2542"/>
      <c r="BJ130" s="2542"/>
      <c r="BK130" s="2542"/>
      <c r="BL130" s="2542"/>
      <c r="BM130" s="2542"/>
      <c r="BN130" s="2542"/>
      <c r="BO130" s="2542"/>
      <c r="BP130" s="2542"/>
      <c r="BQ130" s="2542"/>
      <c r="BR130" s="2542"/>
      <c r="BS130" s="2542"/>
      <c r="BT130" s="2518"/>
      <c r="BU130" s="2515"/>
      <c r="BV130" s="2515"/>
      <c r="BW130" s="2515"/>
      <c r="BX130" s="2515"/>
      <c r="BY130" s="2515"/>
      <c r="BZ130" s="2516"/>
      <c r="CA130" s="1567"/>
    </row>
    <row r="131" spans="1:79" ht="11.25" customHeight="1">
      <c r="A131" s="328"/>
      <c r="B131" s="757"/>
      <c r="C131" s="2506"/>
      <c r="D131" s="4078"/>
      <c r="E131" s="4079"/>
      <c r="F131" s="4079"/>
      <c r="G131" s="4079"/>
      <c r="H131" s="4079"/>
      <c r="I131" s="4079"/>
      <c r="J131" s="4079"/>
      <c r="K131" s="4079"/>
      <c r="L131" s="4079"/>
      <c r="M131" s="4079"/>
      <c r="N131" s="4079"/>
      <c r="O131" s="4079"/>
      <c r="P131" s="4079"/>
      <c r="Q131" s="4079"/>
      <c r="R131" s="4079"/>
      <c r="S131" s="4079"/>
      <c r="T131" s="4080"/>
      <c r="U131" s="1546"/>
      <c r="V131" s="2517"/>
      <c r="W131" s="2508"/>
      <c r="X131" s="2508"/>
      <c r="Y131" s="2509">
        <v>2</v>
      </c>
      <c r="Z131" s="2715"/>
      <c r="AA131" s="2506"/>
      <c r="AB131" s="2511" t="s">
        <v>3467</v>
      </c>
      <c r="AC131" s="2506"/>
      <c r="AD131" s="2506"/>
      <c r="AE131" s="2506"/>
      <c r="AF131" s="2506"/>
      <c r="AG131" s="2512"/>
      <c r="AH131" s="328"/>
      <c r="AI131" s="1567"/>
      <c r="AJ131" s="2513"/>
      <c r="AK131" s="2530" t="s">
        <v>757</v>
      </c>
      <c r="AL131" s="2530"/>
      <c r="AM131" s="2530" t="s">
        <v>3418</v>
      </c>
      <c r="AN131" s="2514"/>
      <c r="AO131" s="2514"/>
      <c r="AP131" s="2514"/>
      <c r="AQ131" s="2514"/>
      <c r="AR131" s="2514"/>
      <c r="AS131" s="2514"/>
      <c r="AT131" s="2514"/>
      <c r="AU131" s="2514"/>
      <c r="AV131" s="2514"/>
      <c r="AW131" s="2514"/>
      <c r="AX131" s="2514"/>
      <c r="AY131" s="2514"/>
      <c r="AZ131" s="2514"/>
      <c r="BA131" s="2514"/>
      <c r="BB131" s="2514"/>
      <c r="BC131" s="2530" t="s">
        <v>758</v>
      </c>
      <c r="BD131" s="2530"/>
      <c r="BE131" s="2530" t="s">
        <v>3483</v>
      </c>
      <c r="BF131" s="2542"/>
      <c r="BG131" s="2542"/>
      <c r="BH131" s="2542"/>
      <c r="BI131" s="2542"/>
      <c r="BJ131" s="2542"/>
      <c r="BK131" s="2542"/>
      <c r="BL131" s="2542"/>
      <c r="BM131" s="2542"/>
      <c r="BN131" s="2542"/>
      <c r="BO131" s="2542"/>
      <c r="BP131" s="2542"/>
      <c r="BQ131" s="2542"/>
      <c r="BR131" s="2542"/>
      <c r="BS131" s="2542"/>
      <c r="BT131" s="2518"/>
      <c r="BU131" s="2532" t="s">
        <v>3421</v>
      </c>
      <c r="BV131" s="2515"/>
      <c r="BW131" s="2515"/>
      <c r="BX131" s="2515"/>
      <c r="BY131" s="2515"/>
      <c r="BZ131" s="2516"/>
      <c r="CA131" s="1567"/>
    </row>
    <row r="132" spans="1:79" ht="2.25" customHeight="1">
      <c r="A132" s="328"/>
      <c r="B132" s="757"/>
      <c r="C132" s="2506"/>
      <c r="D132" s="4081"/>
      <c r="E132" s="4082"/>
      <c r="F132" s="4082"/>
      <c r="G132" s="4082"/>
      <c r="H132" s="4082"/>
      <c r="I132" s="4082"/>
      <c r="J132" s="4082"/>
      <c r="K132" s="4082"/>
      <c r="L132" s="4082"/>
      <c r="M132" s="4082"/>
      <c r="N132" s="4082"/>
      <c r="O132" s="4082"/>
      <c r="P132" s="4082"/>
      <c r="Q132" s="4082"/>
      <c r="R132" s="4082"/>
      <c r="S132" s="4082"/>
      <c r="T132" s="4083"/>
      <c r="U132" s="1546"/>
      <c r="V132" s="2517"/>
      <c r="W132" s="2506"/>
      <c r="X132" s="2506"/>
      <c r="Y132" s="2506"/>
      <c r="Z132" s="2506"/>
      <c r="AA132" s="2506"/>
      <c r="AB132" s="2506"/>
      <c r="AC132" s="2506"/>
      <c r="AD132" s="2506"/>
      <c r="AE132" s="2506"/>
      <c r="AF132" s="2506"/>
      <c r="AG132" s="2512"/>
      <c r="AH132" s="328"/>
      <c r="AI132" s="1567"/>
      <c r="AJ132" s="2513"/>
      <c r="AK132" s="2514"/>
      <c r="AL132" s="2514"/>
      <c r="AM132" s="2514"/>
      <c r="AN132" s="2514"/>
      <c r="AO132" s="2514"/>
      <c r="AP132" s="2514"/>
      <c r="AQ132" s="2514"/>
      <c r="AR132" s="2514"/>
      <c r="AS132" s="2514"/>
      <c r="AT132" s="2514"/>
      <c r="AU132" s="2514"/>
      <c r="AV132" s="2514"/>
      <c r="AW132" s="2514"/>
      <c r="AX132" s="2514"/>
      <c r="AY132" s="2514"/>
      <c r="AZ132" s="2514"/>
      <c r="BA132" s="2514"/>
      <c r="BB132" s="2514"/>
      <c r="BC132" s="2514"/>
      <c r="BD132" s="2514"/>
      <c r="BE132" s="2531"/>
      <c r="BF132" s="2514"/>
      <c r="BG132" s="2514"/>
      <c r="BH132" s="2514"/>
      <c r="BI132" s="2514"/>
      <c r="BJ132" s="2514"/>
      <c r="BK132" s="2514"/>
      <c r="BL132" s="2514"/>
      <c r="BM132" s="2514"/>
      <c r="BN132" s="2514"/>
      <c r="BO132" s="2514"/>
      <c r="BP132" s="2514"/>
      <c r="BQ132" s="2514"/>
      <c r="BR132" s="2514"/>
      <c r="BS132" s="2514"/>
      <c r="BT132" s="2518"/>
      <c r="BU132" s="2515"/>
      <c r="BV132" s="2515"/>
      <c r="BW132" s="2515"/>
      <c r="BX132" s="2515"/>
      <c r="BY132" s="2515"/>
      <c r="BZ132" s="2516"/>
      <c r="CA132" s="1567"/>
    </row>
    <row r="133" spans="1:79" ht="11.25" customHeight="1">
      <c r="A133" s="328"/>
      <c r="B133" s="757"/>
      <c r="C133" s="2506"/>
      <c r="D133" s="2506"/>
      <c r="E133" s="2507"/>
      <c r="F133" s="2507"/>
      <c r="G133" s="2506"/>
      <c r="H133" s="2506"/>
      <c r="I133" s="2506"/>
      <c r="J133" s="2506"/>
      <c r="K133" s="2506"/>
      <c r="L133" s="2506"/>
      <c r="M133" s="2506"/>
      <c r="N133" s="2506"/>
      <c r="O133" s="2506"/>
      <c r="P133" s="2506"/>
      <c r="Q133" s="2506"/>
      <c r="R133" s="2506"/>
      <c r="S133" s="2506"/>
      <c r="T133" s="2506"/>
      <c r="U133" s="1546"/>
      <c r="V133" s="2517"/>
      <c r="W133" s="2506"/>
      <c r="X133" s="2506"/>
      <c r="Y133" s="2506"/>
      <c r="Z133" s="2506"/>
      <c r="AA133" s="2506"/>
      <c r="AB133" s="2506"/>
      <c r="AC133" s="2506"/>
      <c r="AD133" s="2506"/>
      <c r="AE133" s="2506"/>
      <c r="AF133" s="2506"/>
      <c r="AG133" s="2512"/>
      <c r="AH133" s="328"/>
      <c r="AI133" s="1567"/>
      <c r="AJ133" s="2513"/>
      <c r="AK133" s="2514"/>
      <c r="AL133" s="2514"/>
      <c r="AM133" s="2536" t="s">
        <v>3419</v>
      </c>
      <c r="AN133" s="2514"/>
      <c r="AO133" s="2514"/>
      <c r="AP133" s="2514"/>
      <c r="AQ133" s="2514"/>
      <c r="AR133" s="2514"/>
      <c r="AS133" s="2514"/>
      <c r="AT133" s="2514"/>
      <c r="AU133" s="2514"/>
      <c r="AV133" s="2514"/>
      <c r="AW133" s="2514"/>
      <c r="AX133" s="2514"/>
      <c r="AY133" s="2514"/>
      <c r="AZ133" s="2530"/>
      <c r="BA133" s="2530"/>
      <c r="BB133" s="2530"/>
      <c r="BC133" s="2529"/>
      <c r="BD133" s="2529"/>
      <c r="BE133" s="2536" t="s">
        <v>3484</v>
      </c>
      <c r="BF133" s="2514"/>
      <c r="BG133" s="2514"/>
      <c r="BH133" s="2514"/>
      <c r="BI133" s="2514"/>
      <c r="BJ133" s="2514"/>
      <c r="BK133" s="2514"/>
      <c r="BL133" s="2514"/>
      <c r="BM133" s="2514"/>
      <c r="BN133" s="2514"/>
      <c r="BO133" s="2514"/>
      <c r="BP133" s="2514"/>
      <c r="BQ133" s="2514"/>
      <c r="BR133" s="2514"/>
      <c r="BS133" s="2514"/>
      <c r="BT133" s="2518"/>
      <c r="BU133" s="2535" t="s">
        <v>3422</v>
      </c>
      <c r="BV133" s="2515"/>
      <c r="BW133" s="2515"/>
      <c r="BX133" s="2515"/>
      <c r="BY133" s="2515"/>
      <c r="BZ133" s="2516"/>
      <c r="CA133" s="1567"/>
    </row>
    <row r="134" spans="1:79" ht="11.25" customHeight="1">
      <c r="A134" s="328"/>
      <c r="B134" s="757"/>
      <c r="C134" s="2506"/>
      <c r="D134" s="2569" t="s">
        <v>49</v>
      </c>
      <c r="E134" s="2569"/>
      <c r="F134" s="2569"/>
      <c r="G134" s="2570"/>
      <c r="H134" s="4031"/>
      <c r="I134" s="4032"/>
      <c r="J134" s="4032"/>
      <c r="K134" s="4032"/>
      <c r="L134" s="4033"/>
      <c r="M134" s="2571"/>
      <c r="N134" s="2529" t="s">
        <v>3463</v>
      </c>
      <c r="O134" s="2571"/>
      <c r="P134" s="2571"/>
      <c r="Q134" s="2571"/>
      <c r="R134" s="2571"/>
      <c r="S134" s="2571"/>
      <c r="T134" s="2571"/>
      <c r="U134" s="1546"/>
      <c r="V134" s="2517"/>
      <c r="W134" s="2529" t="s">
        <v>3412</v>
      </c>
      <c r="X134" s="2529"/>
      <c r="Y134" s="2506"/>
      <c r="Z134" s="2506"/>
      <c r="AA134" s="2506"/>
      <c r="AB134" s="2506"/>
      <c r="AC134" s="2506"/>
      <c r="AD134" s="2506"/>
      <c r="AE134" s="2506"/>
      <c r="AF134" s="2506"/>
      <c r="AG134" s="2512"/>
      <c r="AH134" s="328"/>
      <c r="AI134" s="1567"/>
      <c r="AJ134" s="2513"/>
      <c r="AK134" s="2543"/>
      <c r="AL134" s="2543"/>
      <c r="AM134" s="2534"/>
      <c r="AN134" s="2534"/>
      <c r="AO134" s="2534"/>
      <c r="AP134" s="2534"/>
      <c r="AQ134" s="2534"/>
      <c r="AR134" s="2534"/>
      <c r="AS134" s="2514"/>
      <c r="AT134" s="2514"/>
      <c r="AU134" s="2514"/>
      <c r="AV134" s="2514"/>
      <c r="AW134" s="2514"/>
      <c r="AX134" s="2530"/>
      <c r="AY134" s="4040">
        <v>132505</v>
      </c>
      <c r="AZ134" s="4040"/>
      <c r="BA134" s="4040"/>
      <c r="BB134" s="2514"/>
      <c r="BC134" s="2529"/>
      <c r="BD134" s="2529"/>
      <c r="BE134" s="2529"/>
      <c r="BF134" s="2544"/>
      <c r="BG134" s="2545"/>
      <c r="BH134" s="2514"/>
      <c r="BI134" s="2514"/>
      <c r="BJ134" s="2514"/>
      <c r="BK134" s="2514"/>
      <c r="BL134" s="2514"/>
      <c r="BM134" s="2514"/>
      <c r="BN134" s="2530"/>
      <c r="BO134" s="2529"/>
      <c r="BP134" s="4040">
        <v>132605</v>
      </c>
      <c r="BQ134" s="4040"/>
      <c r="BR134" s="4040"/>
      <c r="BS134" s="2529"/>
      <c r="BT134" s="2518"/>
      <c r="BU134" s="2515"/>
      <c r="BV134" s="2515"/>
      <c r="BW134" s="2515"/>
      <c r="BX134" s="4041">
        <v>132805</v>
      </c>
      <c r="BY134" s="4041"/>
      <c r="BZ134" s="2516"/>
      <c r="CA134" s="1567"/>
    </row>
    <row r="135" spans="1:79" ht="2.25" customHeight="1">
      <c r="A135" s="328"/>
      <c r="B135" s="757"/>
      <c r="C135" s="2506"/>
      <c r="D135" s="2569"/>
      <c r="E135" s="2569"/>
      <c r="F135" s="2569"/>
      <c r="G135" s="2570"/>
      <c r="H135" s="4034"/>
      <c r="I135" s="4035"/>
      <c r="J135" s="4035"/>
      <c r="K135" s="4035"/>
      <c r="L135" s="4036"/>
      <c r="M135" s="2571"/>
      <c r="N135" s="2571"/>
      <c r="O135" s="2571"/>
      <c r="P135" s="2571"/>
      <c r="Q135" s="2571"/>
      <c r="R135" s="2571"/>
      <c r="S135" s="2571"/>
      <c r="T135" s="2571"/>
      <c r="U135" s="1546"/>
      <c r="V135" s="2517"/>
      <c r="W135" s="2529"/>
      <c r="X135" s="2529"/>
      <c r="Y135" s="2506"/>
      <c r="Z135" s="2506"/>
      <c r="AA135" s="2506"/>
      <c r="AB135" s="2506"/>
      <c r="AC135" s="2506"/>
      <c r="AD135" s="2506"/>
      <c r="AE135" s="2506"/>
      <c r="AF135" s="2506"/>
      <c r="AG135" s="2512"/>
      <c r="AH135" s="328"/>
      <c r="AI135" s="1567"/>
      <c r="AJ135" s="2513"/>
      <c r="AK135" s="2534"/>
      <c r="AL135" s="2534"/>
      <c r="AM135" s="2534"/>
      <c r="AN135" s="2534"/>
      <c r="AO135" s="2534"/>
      <c r="AP135" s="2534"/>
      <c r="AQ135" s="2534"/>
      <c r="AR135" s="2534"/>
      <c r="AS135" s="2514"/>
      <c r="AT135" s="2514"/>
      <c r="AU135" s="2514"/>
      <c r="AV135" s="2514"/>
      <c r="AW135" s="2514"/>
      <c r="AX135" s="2514"/>
      <c r="AY135" s="2514"/>
      <c r="AZ135" s="2514"/>
      <c r="BA135" s="2514"/>
      <c r="BB135" s="2514"/>
      <c r="BC135" s="2540"/>
      <c r="BD135" s="2540"/>
      <c r="BE135" s="2514"/>
      <c r="BF135" s="2514"/>
      <c r="BG135" s="2530"/>
      <c r="BH135" s="2546"/>
      <c r="BI135" s="2546"/>
      <c r="BJ135" s="2546"/>
      <c r="BK135" s="2546"/>
      <c r="BL135" s="2546"/>
      <c r="BM135" s="2546"/>
      <c r="BN135" s="2546"/>
      <c r="BO135" s="2546"/>
      <c r="BP135" s="2546"/>
      <c r="BQ135" s="2546"/>
      <c r="BR135" s="2546"/>
      <c r="BS135" s="2546"/>
      <c r="BT135" s="2518"/>
      <c r="BU135" s="2515"/>
      <c r="BV135" s="2515"/>
      <c r="BW135" s="2515"/>
      <c r="BX135" s="2515"/>
      <c r="BY135" s="2515"/>
      <c r="BZ135" s="2516"/>
      <c r="CA135" s="1567"/>
    </row>
    <row r="136" spans="1:79" ht="9.75" customHeight="1">
      <c r="A136" s="328"/>
      <c r="B136" s="757"/>
      <c r="C136" s="2506"/>
      <c r="D136" s="2572" t="s">
        <v>3472</v>
      </c>
      <c r="E136" s="2569"/>
      <c r="F136" s="2569"/>
      <c r="G136" s="2570"/>
      <c r="H136" s="4037"/>
      <c r="I136" s="4038"/>
      <c r="J136" s="4038"/>
      <c r="K136" s="4038"/>
      <c r="L136" s="4039"/>
      <c r="M136" s="2571"/>
      <c r="N136" s="2540" t="s">
        <v>3464</v>
      </c>
      <c r="O136" s="2571"/>
      <c r="P136" s="2571"/>
      <c r="Q136" s="2571"/>
      <c r="R136" s="2571"/>
      <c r="S136" s="4042" t="s">
        <v>4136</v>
      </c>
      <c r="T136" s="4042"/>
      <c r="U136" s="1546"/>
      <c r="V136" s="2517"/>
      <c r="W136" s="2540" t="s">
        <v>3413</v>
      </c>
      <c r="X136" s="2540"/>
      <c r="Y136" s="2506"/>
      <c r="Z136" s="2506"/>
      <c r="AA136" s="2506"/>
      <c r="AB136" s="2506"/>
      <c r="AC136" s="2506"/>
      <c r="AD136" s="2506"/>
      <c r="AE136" s="2506"/>
      <c r="AF136" s="2506"/>
      <c r="AG136" s="2512"/>
      <c r="AH136" s="328"/>
      <c r="AI136" s="1567"/>
      <c r="AJ136" s="2513"/>
      <c r="AK136" s="2534"/>
      <c r="AL136" s="2534"/>
      <c r="AM136" s="2547"/>
      <c r="AN136" s="4043"/>
      <c r="AO136" s="4043"/>
      <c r="AP136" s="4043"/>
      <c r="AQ136" s="4043"/>
      <c r="AR136" s="4043"/>
      <c r="AS136" s="4043"/>
      <c r="AT136" s="4043"/>
      <c r="AU136" s="4043"/>
      <c r="AV136" s="4043"/>
      <c r="AW136" s="4043"/>
      <c r="AX136" s="4043"/>
      <c r="AY136" s="4043"/>
      <c r="AZ136" s="4043"/>
      <c r="BA136" s="4043"/>
      <c r="BB136" s="2514"/>
      <c r="BC136" s="2548"/>
      <c r="BD136" s="2548"/>
      <c r="BE136" s="4045"/>
      <c r="BF136" s="4046"/>
      <c r="BG136" s="4046"/>
      <c r="BH136" s="4046"/>
      <c r="BI136" s="4046"/>
      <c r="BJ136" s="4046"/>
      <c r="BK136" s="4046"/>
      <c r="BL136" s="4046"/>
      <c r="BM136" s="4046"/>
      <c r="BN136" s="4046"/>
      <c r="BO136" s="4046"/>
      <c r="BP136" s="4046"/>
      <c r="BQ136" s="4046"/>
      <c r="BR136" s="4047"/>
      <c r="BS136" s="2534"/>
      <c r="BT136" s="2518"/>
      <c r="BU136" s="2515"/>
      <c r="BV136" s="4054"/>
      <c r="BW136" s="4055"/>
      <c r="BX136" s="4055"/>
      <c r="BY136" s="4056"/>
      <c r="BZ136" s="2516"/>
      <c r="CA136" s="1567"/>
    </row>
    <row r="137" spans="1:79" ht="3.75" customHeight="1">
      <c r="A137" s="328"/>
      <c r="B137" s="757"/>
      <c r="C137" s="2506"/>
      <c r="D137" s="2529"/>
      <c r="E137" s="2507"/>
      <c r="F137" s="2507"/>
      <c r="G137" s="2506"/>
      <c r="H137" s="2506"/>
      <c r="I137" s="2506"/>
      <c r="J137" s="2506"/>
      <c r="K137" s="2506"/>
      <c r="L137" s="2506"/>
      <c r="M137" s="2506"/>
      <c r="N137" s="2506"/>
      <c r="O137" s="2506"/>
      <c r="P137" s="2506"/>
      <c r="Q137" s="2506"/>
      <c r="R137" s="2506"/>
      <c r="S137" s="2506"/>
      <c r="T137" s="2506"/>
      <c r="U137" s="1546"/>
      <c r="V137" s="2517"/>
      <c r="W137" s="2540"/>
      <c r="X137" s="2540"/>
      <c r="Y137" s="2506"/>
      <c r="Z137" s="2506"/>
      <c r="AA137" s="2506"/>
      <c r="AB137" s="2506"/>
      <c r="AC137" s="2506"/>
      <c r="AD137" s="2506"/>
      <c r="AE137" s="2506"/>
      <c r="AF137" s="2506"/>
      <c r="AG137" s="2512"/>
      <c r="AH137" s="328"/>
      <c r="AI137" s="1567"/>
      <c r="AJ137" s="2513"/>
      <c r="AK137" s="2514"/>
      <c r="AL137" s="2514"/>
      <c r="AM137" s="2547"/>
      <c r="AN137" s="4043"/>
      <c r="AO137" s="4043"/>
      <c r="AP137" s="4043"/>
      <c r="AQ137" s="4043"/>
      <c r="AR137" s="4043"/>
      <c r="AS137" s="4043"/>
      <c r="AT137" s="4043"/>
      <c r="AU137" s="4043"/>
      <c r="AV137" s="4043"/>
      <c r="AW137" s="4043"/>
      <c r="AX137" s="4043"/>
      <c r="AY137" s="4043"/>
      <c r="AZ137" s="4043"/>
      <c r="BA137" s="4043"/>
      <c r="BB137" s="2514"/>
      <c r="BC137" s="2549"/>
      <c r="BD137" s="2549"/>
      <c r="BE137" s="4048"/>
      <c r="BF137" s="4049"/>
      <c r="BG137" s="4049"/>
      <c r="BH137" s="4049"/>
      <c r="BI137" s="4049"/>
      <c r="BJ137" s="4049"/>
      <c r="BK137" s="4049"/>
      <c r="BL137" s="4049"/>
      <c r="BM137" s="4049"/>
      <c r="BN137" s="4049"/>
      <c r="BO137" s="4049"/>
      <c r="BP137" s="4049"/>
      <c r="BQ137" s="4049"/>
      <c r="BR137" s="4050"/>
      <c r="BS137" s="2534"/>
      <c r="BT137" s="2518"/>
      <c r="BU137" s="2515"/>
      <c r="BV137" s="4057"/>
      <c r="BW137" s="4058"/>
      <c r="BX137" s="4058"/>
      <c r="BY137" s="4059"/>
      <c r="BZ137" s="2516"/>
      <c r="CA137" s="1567"/>
    </row>
    <row r="138" spans="1:79" ht="11.25" customHeight="1">
      <c r="A138" s="328"/>
      <c r="B138" s="757"/>
      <c r="C138" s="2506"/>
      <c r="D138" s="2569" t="s">
        <v>3473</v>
      </c>
      <c r="E138" s="2569"/>
      <c r="F138" s="2569"/>
      <c r="G138" s="2506"/>
      <c r="H138" s="4031"/>
      <c r="I138" s="4032"/>
      <c r="J138" s="4032"/>
      <c r="K138" s="4032"/>
      <c r="L138" s="4033"/>
      <c r="M138" s="2571"/>
      <c r="N138" s="4063"/>
      <c r="O138" s="4064"/>
      <c r="P138" s="4064"/>
      <c r="Q138" s="4064"/>
      <c r="R138" s="4064"/>
      <c r="S138" s="4064"/>
      <c r="T138" s="4065"/>
      <c r="U138" s="1546"/>
      <c r="V138" s="2517"/>
      <c r="W138" s="2508"/>
      <c r="X138" s="2508"/>
      <c r="Y138" s="2509">
        <v>3</v>
      </c>
      <c r="Z138" s="2715"/>
      <c r="AA138" s="2506"/>
      <c r="AB138" s="2511" t="s">
        <v>3466</v>
      </c>
      <c r="AC138" s="2506"/>
      <c r="AD138" s="2506"/>
      <c r="AE138" s="2506"/>
      <c r="AF138" s="2506"/>
      <c r="AG138" s="2512"/>
      <c r="AH138" s="328"/>
      <c r="AI138" s="1567"/>
      <c r="AJ138" s="2513"/>
      <c r="AK138" s="2514"/>
      <c r="AL138" s="2514"/>
      <c r="AM138" s="2547"/>
      <c r="AN138" s="4044"/>
      <c r="AO138" s="4044"/>
      <c r="AP138" s="4044"/>
      <c r="AQ138" s="4044"/>
      <c r="AR138" s="4044"/>
      <c r="AS138" s="4044"/>
      <c r="AT138" s="4044"/>
      <c r="AU138" s="4044"/>
      <c r="AV138" s="4044"/>
      <c r="AW138" s="4044"/>
      <c r="AX138" s="4044"/>
      <c r="AY138" s="4044"/>
      <c r="AZ138" s="4044"/>
      <c r="BA138" s="4044"/>
      <c r="BB138" s="2514"/>
      <c r="BC138" s="2514"/>
      <c r="BD138" s="2514"/>
      <c r="BE138" s="4051"/>
      <c r="BF138" s="4052"/>
      <c r="BG138" s="4052"/>
      <c r="BH138" s="4052"/>
      <c r="BI138" s="4052"/>
      <c r="BJ138" s="4052"/>
      <c r="BK138" s="4052"/>
      <c r="BL138" s="4052"/>
      <c r="BM138" s="4052"/>
      <c r="BN138" s="4052"/>
      <c r="BO138" s="4052"/>
      <c r="BP138" s="4052"/>
      <c r="BQ138" s="4052"/>
      <c r="BR138" s="4053"/>
      <c r="BS138" s="2514"/>
      <c r="BT138" s="2518"/>
      <c r="BU138" s="2515"/>
      <c r="BV138" s="4060"/>
      <c r="BW138" s="4061"/>
      <c r="BX138" s="4061"/>
      <c r="BY138" s="4062"/>
      <c r="BZ138" s="2516"/>
      <c r="CA138" s="1567"/>
    </row>
    <row r="139" spans="1:79" ht="3" customHeight="1">
      <c r="A139" s="328"/>
      <c r="B139" s="757"/>
      <c r="C139" s="2506"/>
      <c r="D139" s="2569"/>
      <c r="E139" s="2569"/>
      <c r="F139" s="2569"/>
      <c r="G139" s="2506"/>
      <c r="H139" s="4034"/>
      <c r="I139" s="4035"/>
      <c r="J139" s="4035"/>
      <c r="K139" s="4035"/>
      <c r="L139" s="4036"/>
      <c r="M139" s="2571"/>
      <c r="N139" s="4066"/>
      <c r="O139" s="4067"/>
      <c r="P139" s="4067"/>
      <c r="Q139" s="4067"/>
      <c r="R139" s="4067"/>
      <c r="S139" s="4067"/>
      <c r="T139" s="4068"/>
      <c r="U139" s="1546"/>
      <c r="V139" s="2517"/>
      <c r="W139" s="2508"/>
      <c r="X139" s="2508"/>
      <c r="Y139" s="2509"/>
      <c r="Z139" s="2510"/>
      <c r="AA139" s="2506"/>
      <c r="AB139" s="2511"/>
      <c r="AC139" s="2506"/>
      <c r="AD139" s="2506"/>
      <c r="AE139" s="2506"/>
      <c r="AF139" s="2506"/>
      <c r="AG139" s="2512"/>
      <c r="AH139" s="328"/>
      <c r="AI139" s="1567"/>
      <c r="AJ139" s="2513"/>
      <c r="AK139" s="2514"/>
      <c r="AL139" s="2514"/>
      <c r="AM139" s="2514"/>
      <c r="AN139" s="2514"/>
      <c r="AO139" s="2514"/>
      <c r="AP139" s="2514"/>
      <c r="AQ139" s="2514"/>
      <c r="AR139" s="2514"/>
      <c r="AS139" s="2514"/>
      <c r="AT139" s="2514"/>
      <c r="AU139" s="2514"/>
      <c r="AV139" s="2514"/>
      <c r="AW139" s="2514"/>
      <c r="AX139" s="2514"/>
      <c r="AY139" s="2514"/>
      <c r="AZ139" s="2514"/>
      <c r="BA139" s="2514"/>
      <c r="BB139" s="2514"/>
      <c r="BC139" s="2548"/>
      <c r="BD139" s="2548"/>
      <c r="BE139" s="2514"/>
      <c r="BF139" s="2514"/>
      <c r="BG139" s="2534"/>
      <c r="BH139" s="2534"/>
      <c r="BI139" s="2534"/>
      <c r="BJ139" s="2534"/>
      <c r="BK139" s="2534"/>
      <c r="BL139" s="2534"/>
      <c r="BM139" s="2534"/>
      <c r="BN139" s="2534"/>
      <c r="BO139" s="2534"/>
      <c r="BP139" s="2534"/>
      <c r="BQ139" s="2534"/>
      <c r="BR139" s="2534"/>
      <c r="BS139" s="2534"/>
      <c r="BT139" s="2518"/>
      <c r="BU139" s="2515"/>
      <c r="BV139" s="2515"/>
      <c r="BW139" s="2515"/>
      <c r="BX139" s="2515"/>
      <c r="BY139" s="2515"/>
      <c r="BZ139" s="2516"/>
      <c r="CA139" s="1567"/>
    </row>
    <row r="140" spans="1:79" ht="11.25" customHeight="1">
      <c r="A140" s="328"/>
      <c r="B140" s="757"/>
      <c r="C140" s="2506"/>
      <c r="D140" s="2573" t="s">
        <v>3474</v>
      </c>
      <c r="E140" s="2569"/>
      <c r="F140" s="2569"/>
      <c r="G140" s="2506"/>
      <c r="H140" s="4037"/>
      <c r="I140" s="4038"/>
      <c r="J140" s="4038"/>
      <c r="K140" s="4038"/>
      <c r="L140" s="4039"/>
      <c r="M140" s="2571"/>
      <c r="N140" s="4069"/>
      <c r="O140" s="4070"/>
      <c r="P140" s="4070"/>
      <c r="Q140" s="4070"/>
      <c r="R140" s="4070"/>
      <c r="S140" s="4070"/>
      <c r="T140" s="4071"/>
      <c r="U140" s="1546"/>
      <c r="V140" s="2517"/>
      <c r="W140" s="2508"/>
      <c r="X140" s="2508"/>
      <c r="Y140" s="2509">
        <v>4</v>
      </c>
      <c r="Z140" s="2715"/>
      <c r="AA140" s="2506"/>
      <c r="AB140" s="2511" t="s">
        <v>3467</v>
      </c>
      <c r="AC140" s="2506"/>
      <c r="AD140" s="2506"/>
      <c r="AE140" s="2506"/>
      <c r="AF140" s="2506"/>
      <c r="AG140" s="2512"/>
      <c r="AH140" s="328"/>
      <c r="AI140" s="1567"/>
      <c r="AJ140" s="2513"/>
      <c r="AK140" s="2514"/>
      <c r="AL140" s="2514"/>
      <c r="AM140" s="2514"/>
      <c r="AN140" s="2514"/>
      <c r="AO140" s="2514"/>
      <c r="AP140" s="2514"/>
      <c r="AQ140" s="2514"/>
      <c r="AR140" s="2514"/>
      <c r="AS140" s="2514"/>
      <c r="AT140" s="2514"/>
      <c r="AU140" s="2514"/>
      <c r="AV140" s="2514"/>
      <c r="AW140" s="2514"/>
      <c r="AX140" s="2514"/>
      <c r="AY140" s="2514"/>
      <c r="AZ140" s="2514"/>
      <c r="BA140" s="2514"/>
      <c r="BB140" s="2514"/>
      <c r="BC140" s="2548"/>
      <c r="BD140" s="2548"/>
      <c r="BE140" s="2514"/>
      <c r="BF140" s="2514"/>
      <c r="BG140" s="2534"/>
      <c r="BH140" s="2534"/>
      <c r="BI140" s="2534"/>
      <c r="BJ140" s="2534"/>
      <c r="BK140" s="2534"/>
      <c r="BL140" s="2534"/>
      <c r="BM140" s="2534"/>
      <c r="BN140" s="2534"/>
      <c r="BO140" s="2534"/>
      <c r="BP140" s="2534"/>
      <c r="BQ140" s="2534"/>
      <c r="BR140" s="2534"/>
      <c r="BS140" s="2534"/>
      <c r="BT140" s="2518"/>
      <c r="BU140" s="2515"/>
      <c r="BV140" s="2515"/>
      <c r="BW140" s="2515"/>
      <c r="BX140" s="2515"/>
      <c r="BY140" s="2515"/>
      <c r="BZ140" s="2516"/>
      <c r="CA140" s="1567"/>
    </row>
    <row r="141" spans="1:79" ht="5.25" customHeight="1">
      <c r="A141" s="328"/>
      <c r="B141" s="1867"/>
      <c r="C141" s="2574"/>
      <c r="D141" s="2574"/>
      <c r="E141" s="2575"/>
      <c r="F141" s="2575"/>
      <c r="G141" s="2574"/>
      <c r="H141" s="2574"/>
      <c r="I141" s="2574"/>
      <c r="J141" s="2574"/>
      <c r="K141" s="2574"/>
      <c r="L141" s="2574"/>
      <c r="M141" s="2574"/>
      <c r="N141" s="2574"/>
      <c r="O141" s="2574"/>
      <c r="P141" s="2574"/>
      <c r="Q141" s="2574"/>
      <c r="R141" s="2574"/>
      <c r="S141" s="2574"/>
      <c r="T141" s="2574"/>
      <c r="U141" s="2576"/>
      <c r="V141" s="2577"/>
      <c r="W141" s="2578"/>
      <c r="X141" s="2578"/>
      <c r="Y141" s="2579"/>
      <c r="Z141" s="2580"/>
      <c r="AA141" s="2574"/>
      <c r="AB141" s="2581"/>
      <c r="AC141" s="2574"/>
      <c r="AD141" s="2574"/>
      <c r="AE141" s="2574"/>
      <c r="AF141" s="2574"/>
      <c r="AG141" s="2582"/>
      <c r="AH141" s="328"/>
      <c r="AI141" s="1567"/>
      <c r="AJ141" s="1865"/>
      <c r="AK141" s="2550"/>
      <c r="AL141" s="2550"/>
      <c r="AM141" s="2550"/>
      <c r="AN141" s="2550"/>
      <c r="AO141" s="2550"/>
      <c r="AP141" s="2550"/>
      <c r="AQ141" s="2550"/>
      <c r="AR141" s="2550"/>
      <c r="AS141" s="2550"/>
      <c r="AT141" s="2550"/>
      <c r="AU141" s="2550"/>
      <c r="AV141" s="2550"/>
      <c r="AW141" s="2550"/>
      <c r="AX141" s="2550"/>
      <c r="AY141" s="2550"/>
      <c r="AZ141" s="2550"/>
      <c r="BA141" s="2550"/>
      <c r="BB141" s="2550"/>
      <c r="BC141" s="2550"/>
      <c r="BD141" s="2550"/>
      <c r="BE141" s="2550"/>
      <c r="BF141" s="2550"/>
      <c r="BG141" s="2550"/>
      <c r="BH141" s="2550"/>
      <c r="BI141" s="2550"/>
      <c r="BJ141" s="2550"/>
      <c r="BK141" s="2550"/>
      <c r="BL141" s="2550"/>
      <c r="BM141" s="2550"/>
      <c r="BN141" s="2550"/>
      <c r="BO141" s="2550"/>
      <c r="BP141" s="2550"/>
      <c r="BQ141" s="2550"/>
      <c r="BR141" s="2550"/>
      <c r="BS141" s="2550"/>
      <c r="BT141" s="2551"/>
      <c r="BU141" s="2552"/>
      <c r="BV141" s="2552"/>
      <c r="BW141" s="2552"/>
      <c r="BX141" s="2552"/>
      <c r="BY141" s="2552"/>
      <c r="BZ141" s="2553"/>
      <c r="CA141" s="1567"/>
    </row>
    <row r="142" spans="1:79" ht="5.25" customHeight="1">
      <c r="A142" s="328"/>
      <c r="B142" s="1866"/>
      <c r="C142" s="2560"/>
      <c r="D142" s="2561"/>
      <c r="E142" s="2562"/>
      <c r="F142" s="2562"/>
      <c r="G142" s="2560"/>
      <c r="H142" s="2563"/>
      <c r="I142" s="2563"/>
      <c r="J142" s="2563"/>
      <c r="K142" s="2563"/>
      <c r="L142" s="2563"/>
      <c r="M142" s="2563"/>
      <c r="N142" s="2563"/>
      <c r="O142" s="2563"/>
      <c r="P142" s="2563"/>
      <c r="Q142" s="2563"/>
      <c r="R142" s="2563"/>
      <c r="S142" s="4072"/>
      <c r="T142" s="4072"/>
      <c r="U142" s="2564"/>
      <c r="V142" s="2565"/>
      <c r="W142" s="2563"/>
      <c r="X142" s="2563"/>
      <c r="Y142" s="2563"/>
      <c r="Z142" s="2563"/>
      <c r="AA142" s="2563"/>
      <c r="AB142" s="2563"/>
      <c r="AC142" s="2563"/>
      <c r="AD142" s="2563"/>
      <c r="AE142" s="2563"/>
      <c r="AF142" s="2563"/>
      <c r="AG142" s="2566"/>
      <c r="AH142" s="328"/>
      <c r="AI142" s="1567"/>
      <c r="AJ142" s="2513"/>
      <c r="AK142" s="2514"/>
      <c r="AL142" s="2514"/>
      <c r="AM142" s="2514"/>
      <c r="AN142" s="2514"/>
      <c r="AO142" s="2514"/>
      <c r="AP142" s="2514"/>
      <c r="AQ142" s="2514"/>
      <c r="AR142" s="2514"/>
      <c r="AS142" s="2514"/>
      <c r="AT142" s="2514"/>
      <c r="AU142" s="2514"/>
      <c r="AV142" s="2514"/>
      <c r="AW142" s="2514"/>
      <c r="AX142" s="2514"/>
      <c r="AY142" s="2514"/>
      <c r="AZ142" s="2514"/>
      <c r="BA142" s="2514"/>
      <c r="BB142" s="2514"/>
      <c r="BC142" s="2514"/>
      <c r="BD142" s="2514"/>
      <c r="BE142" s="2514"/>
      <c r="BF142" s="2514"/>
      <c r="BG142" s="2514"/>
      <c r="BH142" s="2514"/>
      <c r="BI142" s="2514"/>
      <c r="BJ142" s="2514"/>
      <c r="BK142" s="2514"/>
      <c r="BL142" s="2514"/>
      <c r="BM142" s="2514"/>
      <c r="BN142" s="2514"/>
      <c r="BO142" s="2514"/>
      <c r="BP142" s="2514"/>
      <c r="BQ142" s="2514"/>
      <c r="BR142" s="2514"/>
      <c r="BS142" s="2514"/>
      <c r="BT142" s="2526"/>
      <c r="BU142" s="2527"/>
      <c r="BV142" s="2527"/>
      <c r="BW142" s="2527"/>
      <c r="BX142" s="2527"/>
      <c r="BY142" s="2527"/>
      <c r="BZ142" s="2528"/>
      <c r="CA142" s="1567"/>
    </row>
    <row r="143" spans="1:79" ht="11.25" customHeight="1">
      <c r="A143" s="328"/>
      <c r="B143" s="2567" t="s">
        <v>555</v>
      </c>
      <c r="C143" s="2511"/>
      <c r="D143" s="2529" t="s">
        <v>3471</v>
      </c>
      <c r="E143" s="2540"/>
      <c r="F143" s="2540"/>
      <c r="G143" s="2511"/>
      <c r="H143" s="2506"/>
      <c r="I143" s="2506"/>
      <c r="J143" s="2506"/>
      <c r="K143" s="2506"/>
      <c r="L143" s="2506"/>
      <c r="M143" s="2506"/>
      <c r="N143" s="2506"/>
      <c r="O143" s="2506"/>
      <c r="P143" s="2506"/>
      <c r="Q143" s="2506"/>
      <c r="R143" s="2506"/>
      <c r="S143" s="4073" t="s">
        <v>4137</v>
      </c>
      <c r="T143" s="4042"/>
      <c r="U143" s="1548"/>
      <c r="V143" s="2517"/>
      <c r="W143" s="2529" t="s">
        <v>46</v>
      </c>
      <c r="X143" s="2529"/>
      <c r="Y143" s="2506"/>
      <c r="Z143" s="2506"/>
      <c r="AA143" s="2506"/>
      <c r="AB143" s="2506"/>
      <c r="AC143" s="2506"/>
      <c r="AD143" s="2506"/>
      <c r="AE143" s="2506"/>
      <c r="AF143" s="2506"/>
      <c r="AG143" s="2512"/>
      <c r="AH143" s="328"/>
      <c r="AI143" s="1567"/>
      <c r="AJ143" s="2513"/>
      <c r="AK143" s="2529" t="s">
        <v>3477</v>
      </c>
      <c r="AL143" s="2529"/>
      <c r="AM143" s="2514"/>
      <c r="AN143" s="2514"/>
      <c r="AO143" s="2514"/>
      <c r="AP143" s="2514"/>
      <c r="AQ143" s="2514"/>
      <c r="AR143" s="2514"/>
      <c r="AS143" s="2514"/>
      <c r="AT143" s="2514"/>
      <c r="AU143" s="2514"/>
      <c r="AV143" s="2514"/>
      <c r="AW143" s="2514"/>
      <c r="AX143" s="2514"/>
      <c r="AY143" s="2514"/>
      <c r="AZ143" s="2530"/>
      <c r="BA143" s="2530"/>
      <c r="BB143" s="2530"/>
      <c r="BC143" s="2530"/>
      <c r="BD143" s="2530"/>
      <c r="BE143" s="2531"/>
      <c r="BF143" s="2514"/>
      <c r="BG143" s="2514"/>
      <c r="BH143" s="2514"/>
      <c r="BI143" s="2514"/>
      <c r="BJ143" s="2514"/>
      <c r="BK143" s="2514"/>
      <c r="BL143" s="2514"/>
      <c r="BM143" s="2514"/>
      <c r="BN143" s="2514"/>
      <c r="BO143" s="2530"/>
      <c r="BP143" s="2530"/>
      <c r="BQ143" s="2530"/>
      <c r="BR143" s="2530"/>
      <c r="BS143" s="2530"/>
      <c r="BT143" s="2518"/>
      <c r="BU143" s="2532" t="s">
        <v>3423</v>
      </c>
      <c r="BV143" s="2515"/>
      <c r="BW143" s="2515"/>
      <c r="BX143" s="2515"/>
      <c r="BY143" s="2515"/>
      <c r="BZ143" s="2516"/>
      <c r="CA143" s="1567"/>
    </row>
    <row r="144" spans="1:79" ht="2.25" customHeight="1">
      <c r="A144" s="328"/>
      <c r="B144" s="2567"/>
      <c r="C144" s="2511"/>
      <c r="D144" s="2529"/>
      <c r="E144" s="2540"/>
      <c r="F144" s="2540"/>
      <c r="G144" s="2511"/>
      <c r="H144" s="2506"/>
      <c r="I144" s="2506"/>
      <c r="J144" s="2506"/>
      <c r="K144" s="2506"/>
      <c r="L144" s="2506"/>
      <c r="M144" s="2506"/>
      <c r="N144" s="2506"/>
      <c r="O144" s="2506"/>
      <c r="P144" s="2506"/>
      <c r="Q144" s="2506"/>
      <c r="R144" s="2506"/>
      <c r="S144" s="2568"/>
      <c r="T144" s="2568"/>
      <c r="U144" s="1548"/>
      <c r="V144" s="2517"/>
      <c r="W144" s="2529"/>
      <c r="X144" s="2529"/>
      <c r="Y144" s="2506"/>
      <c r="Z144" s="2506"/>
      <c r="AA144" s="2506"/>
      <c r="AB144" s="2506"/>
      <c r="AC144" s="2506"/>
      <c r="AD144" s="2506"/>
      <c r="AE144" s="2506"/>
      <c r="AF144" s="2506"/>
      <c r="AG144" s="2512"/>
      <c r="AH144" s="328"/>
      <c r="AI144" s="1567"/>
      <c r="AJ144" s="2513"/>
      <c r="AK144" s="2529"/>
      <c r="AL144" s="2529"/>
      <c r="AM144" s="2514"/>
      <c r="AN144" s="2514"/>
      <c r="AO144" s="2514"/>
      <c r="AP144" s="2514"/>
      <c r="AQ144" s="2514"/>
      <c r="AR144" s="2514"/>
      <c r="AS144" s="2514"/>
      <c r="AT144" s="2514"/>
      <c r="AU144" s="2514"/>
      <c r="AV144" s="2514"/>
      <c r="AW144" s="2514"/>
      <c r="AX144" s="2514"/>
      <c r="AY144" s="2514"/>
      <c r="AZ144" s="2530"/>
      <c r="BA144" s="2530"/>
      <c r="BB144" s="2530"/>
      <c r="BC144" s="2530"/>
      <c r="BD144" s="2530"/>
      <c r="BE144" s="2531"/>
      <c r="BF144" s="2514"/>
      <c r="BG144" s="2514"/>
      <c r="BH144" s="2514"/>
      <c r="BI144" s="2514"/>
      <c r="BJ144" s="2514"/>
      <c r="BK144" s="2514"/>
      <c r="BL144" s="2514"/>
      <c r="BM144" s="2514"/>
      <c r="BN144" s="2514"/>
      <c r="BO144" s="2530"/>
      <c r="BP144" s="2530"/>
      <c r="BQ144" s="2530"/>
      <c r="BR144" s="2530"/>
      <c r="BS144" s="2530"/>
      <c r="BT144" s="2518"/>
      <c r="BU144" s="2515"/>
      <c r="BV144" s="2515"/>
      <c r="BW144" s="2515"/>
      <c r="BX144" s="2515"/>
      <c r="BY144" s="2515"/>
      <c r="BZ144" s="2516"/>
      <c r="CA144" s="1567"/>
    </row>
    <row r="145" spans="1:79" ht="11.25" customHeight="1">
      <c r="A145" s="328"/>
      <c r="B145" s="758"/>
      <c r="C145" s="2511"/>
      <c r="D145" s="2540" t="s">
        <v>3410</v>
      </c>
      <c r="E145" s="2540"/>
      <c r="F145" s="2540"/>
      <c r="G145" s="2511"/>
      <c r="H145" s="2506"/>
      <c r="I145" s="2506"/>
      <c r="J145" s="2506"/>
      <c r="K145" s="2506"/>
      <c r="L145" s="2506"/>
      <c r="M145" s="2506"/>
      <c r="N145" s="2506"/>
      <c r="O145" s="2506"/>
      <c r="P145" s="2506"/>
      <c r="Q145" s="2506"/>
      <c r="R145" s="2506"/>
      <c r="S145" s="2506"/>
      <c r="T145" s="2506"/>
      <c r="U145" s="1546"/>
      <c r="V145" s="2517"/>
      <c r="W145" s="2540" t="s">
        <v>47</v>
      </c>
      <c r="X145" s="2540"/>
      <c r="Y145" s="2506"/>
      <c r="Z145" s="2506"/>
      <c r="AA145" s="2506"/>
      <c r="AB145" s="2506"/>
      <c r="AC145" s="2506"/>
      <c r="AD145" s="2506"/>
      <c r="AE145" s="2506"/>
      <c r="AF145" s="2506"/>
      <c r="AG145" s="2512"/>
      <c r="AH145" s="328"/>
      <c r="AI145" s="1567"/>
      <c r="AJ145" s="2513"/>
      <c r="AK145" s="2533" t="s">
        <v>3475</v>
      </c>
      <c r="AL145" s="2533"/>
      <c r="AM145" s="2534" t="s">
        <v>3476</v>
      </c>
      <c r="AN145" s="2534"/>
      <c r="AO145" s="2534"/>
      <c r="AP145" s="2534"/>
      <c r="AQ145" s="2534"/>
      <c r="AR145" s="2534"/>
      <c r="AS145" s="2514"/>
      <c r="AT145" s="2514"/>
      <c r="AU145" s="2514"/>
      <c r="AV145" s="2514"/>
      <c r="AW145" s="2514"/>
      <c r="AX145" s="2514"/>
      <c r="AY145" s="2514"/>
      <c r="AZ145" s="2514"/>
      <c r="BA145" s="2514"/>
      <c r="BB145" s="2514"/>
      <c r="BC145" s="2533" t="s">
        <v>3478</v>
      </c>
      <c r="BD145" s="2533"/>
      <c r="BE145" s="2534" t="s">
        <v>3479</v>
      </c>
      <c r="BF145" s="2514"/>
      <c r="BG145" s="2514"/>
      <c r="BH145" s="2514"/>
      <c r="BI145" s="2514"/>
      <c r="BJ145" s="2514"/>
      <c r="BK145" s="2514"/>
      <c r="BL145" s="2514"/>
      <c r="BM145" s="2514"/>
      <c r="BN145" s="2514"/>
      <c r="BO145" s="2514"/>
      <c r="BP145" s="2514"/>
      <c r="BQ145" s="2514"/>
      <c r="BR145" s="2514"/>
      <c r="BS145" s="2514"/>
      <c r="BT145" s="2518"/>
      <c r="BU145" s="2535" t="s">
        <v>3424</v>
      </c>
      <c r="BV145" s="2515"/>
      <c r="BW145" s="2515"/>
      <c r="BX145" s="2515"/>
      <c r="BY145" s="2515"/>
      <c r="BZ145" s="2516"/>
      <c r="CA145" s="1567"/>
    </row>
    <row r="146" spans="1:79" ht="2.25" customHeight="1">
      <c r="A146" s="328"/>
      <c r="B146" s="758"/>
      <c r="C146" s="2511"/>
      <c r="D146" s="2540"/>
      <c r="E146" s="2540"/>
      <c r="F146" s="2540"/>
      <c r="G146" s="2511"/>
      <c r="H146" s="2506"/>
      <c r="I146" s="2506"/>
      <c r="J146" s="2506"/>
      <c r="K146" s="2506"/>
      <c r="L146" s="2506"/>
      <c r="M146" s="2506"/>
      <c r="N146" s="2506"/>
      <c r="O146" s="2506"/>
      <c r="P146" s="2506"/>
      <c r="Q146" s="2506"/>
      <c r="R146" s="2506"/>
      <c r="S146" s="2506"/>
      <c r="T146" s="2506"/>
      <c r="U146" s="1546"/>
      <c r="V146" s="2517"/>
      <c r="W146" s="2540"/>
      <c r="X146" s="2540"/>
      <c r="Y146" s="2506"/>
      <c r="Z146" s="2506"/>
      <c r="AA146" s="2506"/>
      <c r="AB146" s="2506"/>
      <c r="AC146" s="2506"/>
      <c r="AD146" s="2506"/>
      <c r="AE146" s="2506"/>
      <c r="AF146" s="2506"/>
      <c r="AG146" s="2512"/>
      <c r="AH146" s="328"/>
      <c r="AI146" s="1567"/>
      <c r="AJ146" s="2513"/>
      <c r="AK146" s="2533"/>
      <c r="AL146" s="2533"/>
      <c r="AM146" s="2534"/>
      <c r="AN146" s="2534"/>
      <c r="AO146" s="2534"/>
      <c r="AP146" s="2534"/>
      <c r="AQ146" s="2534"/>
      <c r="AR146" s="2534"/>
      <c r="AS146" s="2514"/>
      <c r="AT146" s="2514"/>
      <c r="AU146" s="2514"/>
      <c r="AV146" s="2514"/>
      <c r="AW146" s="2514"/>
      <c r="AX146" s="2514"/>
      <c r="AY146" s="2514"/>
      <c r="AZ146" s="2514"/>
      <c r="BA146" s="2514"/>
      <c r="BB146" s="2514"/>
      <c r="BC146" s="2536"/>
      <c r="BD146" s="2536"/>
      <c r="BE146" s="2531"/>
      <c r="BF146" s="2514"/>
      <c r="BG146" s="2514"/>
      <c r="BH146" s="2514"/>
      <c r="BI146" s="2514"/>
      <c r="BJ146" s="2514"/>
      <c r="BK146" s="2514"/>
      <c r="BL146" s="2514"/>
      <c r="BM146" s="2514"/>
      <c r="BN146" s="2514"/>
      <c r="BO146" s="2514"/>
      <c r="BP146" s="2514"/>
      <c r="BQ146" s="2514"/>
      <c r="BR146" s="2514"/>
      <c r="BS146" s="2514"/>
      <c r="BT146" s="2518"/>
      <c r="BU146" s="2535"/>
      <c r="BV146" s="2515"/>
      <c r="BW146" s="2515"/>
      <c r="BX146" s="2515"/>
      <c r="BY146" s="2515"/>
      <c r="BZ146" s="2516"/>
      <c r="CA146" s="1567"/>
    </row>
    <row r="147" spans="1:79" ht="12.75" customHeight="1">
      <c r="A147" s="328"/>
      <c r="B147" s="757"/>
      <c r="C147" s="2506"/>
      <c r="D147" s="2506"/>
      <c r="E147" s="2507"/>
      <c r="F147" s="2507"/>
      <c r="G147" s="2506"/>
      <c r="H147" s="2506"/>
      <c r="I147" s="2506"/>
      <c r="J147" s="2506"/>
      <c r="K147" s="2506"/>
      <c r="L147" s="2506"/>
      <c r="M147" s="2506"/>
      <c r="N147" s="2506"/>
      <c r="O147" s="2506"/>
      <c r="P147" s="2506"/>
      <c r="Q147" s="2506"/>
      <c r="R147" s="2506"/>
      <c r="S147" s="2506"/>
      <c r="T147" s="2506"/>
      <c r="U147" s="1546"/>
      <c r="V147" s="2517"/>
      <c r="W147" s="2506"/>
      <c r="X147" s="2506"/>
      <c r="Y147" s="2506"/>
      <c r="Z147" s="2506"/>
      <c r="AA147" s="2506"/>
      <c r="AB147" s="2506"/>
      <c r="AC147" s="2506"/>
      <c r="AD147" s="2506"/>
      <c r="AE147" s="2506"/>
      <c r="AF147" s="2506"/>
      <c r="AG147" s="2512"/>
      <c r="AH147" s="328"/>
      <c r="AI147" s="1567"/>
      <c r="AJ147" s="2513"/>
      <c r="AK147" s="2534"/>
      <c r="AL147" s="2534"/>
      <c r="AM147" s="4074">
        <v>132306</v>
      </c>
      <c r="AN147" s="4074"/>
      <c r="AO147" s="2509">
        <v>1</v>
      </c>
      <c r="AP147" s="2715"/>
      <c r="AQ147" s="2506"/>
      <c r="AR147" s="2529" t="s">
        <v>1282</v>
      </c>
      <c r="AS147" s="2506"/>
      <c r="AT147" s="2506"/>
      <c r="AU147" s="2514"/>
      <c r="AV147" s="2514"/>
      <c r="AW147" s="2514"/>
      <c r="AX147" s="2514"/>
      <c r="AY147" s="2514"/>
      <c r="AZ147" s="2514"/>
      <c r="BA147" s="2514"/>
      <c r="BB147" s="2514"/>
      <c r="BC147" s="2514"/>
      <c r="BD147" s="2514"/>
      <c r="BE147" s="4074">
        <v>132406</v>
      </c>
      <c r="BF147" s="4074"/>
      <c r="BG147" s="2509">
        <v>1</v>
      </c>
      <c r="BH147" s="2715"/>
      <c r="BI147" s="2506"/>
      <c r="BJ147" s="2529" t="s">
        <v>3481</v>
      </c>
      <c r="BK147" s="2506"/>
      <c r="BL147" s="2506"/>
      <c r="BM147" s="2506"/>
      <c r="BN147" s="2529"/>
      <c r="BO147" s="2506"/>
      <c r="BP147" s="2506"/>
      <c r="BQ147" s="2506"/>
      <c r="BR147" s="2506"/>
      <c r="BS147" s="2514"/>
      <c r="BT147" s="2518"/>
      <c r="BU147" s="2515"/>
      <c r="BV147" s="2515"/>
      <c r="BW147" s="2515"/>
      <c r="BX147" s="4041">
        <v>132706</v>
      </c>
      <c r="BY147" s="4041"/>
      <c r="BZ147" s="2516"/>
      <c r="CA147" s="1567"/>
    </row>
    <row r="148" spans="1:79" ht="2.25" customHeight="1">
      <c r="A148" s="328"/>
      <c r="B148" s="757"/>
      <c r="C148" s="2506"/>
      <c r="D148" s="4075"/>
      <c r="E148" s="4076"/>
      <c r="F148" s="4076"/>
      <c r="G148" s="4076"/>
      <c r="H148" s="4076"/>
      <c r="I148" s="4076"/>
      <c r="J148" s="4076"/>
      <c r="K148" s="4076"/>
      <c r="L148" s="4076"/>
      <c r="M148" s="4076"/>
      <c r="N148" s="4076"/>
      <c r="O148" s="4076"/>
      <c r="P148" s="4076"/>
      <c r="Q148" s="4076"/>
      <c r="R148" s="4076"/>
      <c r="S148" s="4076"/>
      <c r="T148" s="4077"/>
      <c r="U148" s="1546"/>
      <c r="V148" s="2517"/>
      <c r="W148" s="2506"/>
      <c r="X148" s="2506"/>
      <c r="Y148" s="2506"/>
      <c r="Z148" s="2506"/>
      <c r="AA148" s="2506"/>
      <c r="AB148" s="2506"/>
      <c r="AC148" s="2506"/>
      <c r="AD148" s="2506"/>
      <c r="AE148" s="2506"/>
      <c r="AF148" s="2506"/>
      <c r="AG148" s="2512"/>
      <c r="AH148" s="328"/>
      <c r="AI148" s="1567"/>
      <c r="AJ148" s="2513"/>
      <c r="AK148" s="2534"/>
      <c r="AL148" s="2534"/>
      <c r="AM148" s="2508"/>
      <c r="AN148" s="2508"/>
      <c r="AO148" s="2537"/>
      <c r="AP148" s="2510"/>
      <c r="AQ148" s="2506"/>
      <c r="AR148" s="2511"/>
      <c r="AS148" s="2506"/>
      <c r="AT148" s="2506"/>
      <c r="AU148" s="2514"/>
      <c r="AV148" s="2514"/>
      <c r="AW148" s="2514"/>
      <c r="AX148" s="2514"/>
      <c r="AY148" s="2514"/>
      <c r="AZ148" s="2514"/>
      <c r="BA148" s="2514"/>
      <c r="BB148" s="2514"/>
      <c r="BC148" s="2514"/>
      <c r="BD148" s="2514"/>
      <c r="BE148" s="2508"/>
      <c r="BF148" s="2508"/>
      <c r="BG148" s="2537"/>
      <c r="BH148" s="2510"/>
      <c r="BI148" s="2506"/>
      <c r="BJ148" s="2511"/>
      <c r="BK148" s="2506"/>
      <c r="BL148" s="2506"/>
      <c r="BM148" s="2506"/>
      <c r="BN148" s="2511"/>
      <c r="BO148" s="2506"/>
      <c r="BP148" s="2506"/>
      <c r="BQ148" s="2506"/>
      <c r="BR148" s="2506"/>
      <c r="BS148" s="2514"/>
      <c r="BT148" s="2518"/>
      <c r="BU148" s="2515"/>
      <c r="BV148" s="2515"/>
      <c r="BW148" s="2515"/>
      <c r="BX148" s="4041"/>
      <c r="BY148" s="4041"/>
      <c r="BZ148" s="2516"/>
      <c r="CA148" s="1567"/>
    </row>
    <row r="149" spans="1:79" ht="9.75" customHeight="1">
      <c r="A149" s="328"/>
      <c r="B149" s="757"/>
      <c r="C149" s="2506"/>
      <c r="D149" s="4078"/>
      <c r="E149" s="4079"/>
      <c r="F149" s="4079"/>
      <c r="G149" s="4079"/>
      <c r="H149" s="4079"/>
      <c r="I149" s="4079"/>
      <c r="J149" s="4079"/>
      <c r="K149" s="4079"/>
      <c r="L149" s="4079"/>
      <c r="M149" s="4079"/>
      <c r="N149" s="4079"/>
      <c r="O149" s="4079"/>
      <c r="P149" s="4079"/>
      <c r="Q149" s="4079"/>
      <c r="R149" s="4079"/>
      <c r="S149" s="4079"/>
      <c r="T149" s="4080"/>
      <c r="U149" s="1546"/>
      <c r="V149" s="2517"/>
      <c r="W149" s="2529" t="s">
        <v>809</v>
      </c>
      <c r="X149" s="2529"/>
      <c r="Y149" s="2506"/>
      <c r="Z149" s="2506"/>
      <c r="AA149" s="2506"/>
      <c r="AB149" s="2506"/>
      <c r="AC149" s="2506"/>
      <c r="AD149" s="2506"/>
      <c r="AE149" s="2506"/>
      <c r="AF149" s="2506"/>
      <c r="AG149" s="2512"/>
      <c r="AH149" s="328"/>
      <c r="AI149" s="1567"/>
      <c r="AJ149" s="2513"/>
      <c r="AK149" s="2514"/>
      <c r="AL149" s="2514"/>
      <c r="AM149" s="2508"/>
      <c r="AN149" s="2508"/>
      <c r="AO149" s="2509">
        <v>2</v>
      </c>
      <c r="AP149" s="4084"/>
      <c r="AQ149" s="2506"/>
      <c r="AR149" s="2529" t="s">
        <v>3480</v>
      </c>
      <c r="AS149" s="2506"/>
      <c r="AT149" s="2506"/>
      <c r="AU149" s="2514"/>
      <c r="AV149" s="2514"/>
      <c r="AW149" s="2514"/>
      <c r="AX149" s="2514"/>
      <c r="AY149" s="2514"/>
      <c r="AZ149" s="2514"/>
      <c r="BA149" s="2514"/>
      <c r="BB149" s="2514"/>
      <c r="BC149" s="2514"/>
      <c r="BD149" s="2514"/>
      <c r="BE149" s="2508"/>
      <c r="BF149" s="2508"/>
      <c r="BG149" s="2509">
        <v>2</v>
      </c>
      <c r="BH149" s="4084"/>
      <c r="BI149" s="2506"/>
      <c r="BJ149" s="2529" t="s">
        <v>3482</v>
      </c>
      <c r="BK149" s="2506"/>
      <c r="BL149" s="2506"/>
      <c r="BM149" s="2506"/>
      <c r="BN149" s="2511"/>
      <c r="BO149" s="2506"/>
      <c r="BP149" s="2506"/>
      <c r="BQ149" s="2506"/>
      <c r="BR149" s="2506"/>
      <c r="BS149" s="2514"/>
      <c r="BT149" s="2518"/>
      <c r="BU149" s="2515"/>
      <c r="BV149" s="4086"/>
      <c r="BW149" s="4087"/>
      <c r="BX149" s="4087"/>
      <c r="BY149" s="4088"/>
      <c r="BZ149" s="2516"/>
      <c r="CA149" s="1567"/>
    </row>
    <row r="150" spans="1:79" ht="2.25" customHeight="1">
      <c r="A150" s="328"/>
      <c r="B150" s="757"/>
      <c r="C150" s="2506"/>
      <c r="D150" s="4078"/>
      <c r="E150" s="4079"/>
      <c r="F150" s="4079"/>
      <c r="G150" s="4079"/>
      <c r="H150" s="4079"/>
      <c r="I150" s="4079"/>
      <c r="J150" s="4079"/>
      <c r="K150" s="4079"/>
      <c r="L150" s="4079"/>
      <c r="M150" s="4079"/>
      <c r="N150" s="4079"/>
      <c r="O150" s="4079"/>
      <c r="P150" s="4079"/>
      <c r="Q150" s="4079"/>
      <c r="R150" s="4079"/>
      <c r="S150" s="4079"/>
      <c r="T150" s="4080"/>
      <c r="U150" s="1546"/>
      <c r="V150" s="2517"/>
      <c r="W150" s="2529"/>
      <c r="X150" s="2529"/>
      <c r="Y150" s="2506"/>
      <c r="Z150" s="2506"/>
      <c r="AA150" s="2506"/>
      <c r="AB150" s="2506"/>
      <c r="AC150" s="2506"/>
      <c r="AD150" s="2506"/>
      <c r="AE150" s="2506"/>
      <c r="AF150" s="2506"/>
      <c r="AG150" s="2512"/>
      <c r="AH150" s="328"/>
      <c r="AI150" s="1567"/>
      <c r="AJ150" s="2513"/>
      <c r="AK150" s="2514"/>
      <c r="AL150" s="2514"/>
      <c r="AM150" s="2514"/>
      <c r="AN150" s="2514"/>
      <c r="AO150" s="2514"/>
      <c r="AP150" s="4085"/>
      <c r="AQ150" s="2514"/>
      <c r="AR150" s="2514"/>
      <c r="AS150" s="2514"/>
      <c r="AT150" s="2514"/>
      <c r="AU150" s="2514"/>
      <c r="AV150" s="2514"/>
      <c r="AW150" s="2514"/>
      <c r="AX150" s="2514"/>
      <c r="AY150" s="2514"/>
      <c r="AZ150" s="2514"/>
      <c r="BA150" s="2514"/>
      <c r="BB150" s="2514"/>
      <c r="BC150" s="2538"/>
      <c r="BD150" s="2538"/>
      <c r="BE150" s="2538"/>
      <c r="BF150" s="2538"/>
      <c r="BG150" s="2538"/>
      <c r="BH150" s="4085"/>
      <c r="BI150" s="2538"/>
      <c r="BJ150" s="2538"/>
      <c r="BK150" s="2538"/>
      <c r="BL150" s="2538"/>
      <c r="BM150" s="2538"/>
      <c r="BN150" s="2538"/>
      <c r="BO150" s="2538"/>
      <c r="BP150" s="2538"/>
      <c r="BQ150" s="2538"/>
      <c r="BR150" s="2538"/>
      <c r="BS150" s="2538"/>
      <c r="BT150" s="2518"/>
      <c r="BU150" s="2515"/>
      <c r="BV150" s="4089"/>
      <c r="BW150" s="4090"/>
      <c r="BX150" s="4090"/>
      <c r="BY150" s="4091"/>
      <c r="BZ150" s="2516"/>
      <c r="CA150" s="1567"/>
    </row>
    <row r="151" spans="1:79" ht="9.75" customHeight="1">
      <c r="A151" s="328"/>
      <c r="B151" s="757"/>
      <c r="C151" s="2506"/>
      <c r="D151" s="4078"/>
      <c r="E151" s="4079"/>
      <c r="F151" s="4079"/>
      <c r="G151" s="4079"/>
      <c r="H151" s="4079"/>
      <c r="I151" s="4079"/>
      <c r="J151" s="4079"/>
      <c r="K151" s="4079"/>
      <c r="L151" s="4079"/>
      <c r="M151" s="4079"/>
      <c r="N151" s="4079"/>
      <c r="O151" s="4079"/>
      <c r="P151" s="4079"/>
      <c r="Q151" s="4079"/>
      <c r="R151" s="4079"/>
      <c r="S151" s="4079"/>
      <c r="T151" s="4080"/>
      <c r="U151" s="1546"/>
      <c r="V151" s="2517"/>
      <c r="W151" s="2540" t="s">
        <v>3411</v>
      </c>
      <c r="X151" s="2540"/>
      <c r="Y151" s="2506"/>
      <c r="Z151" s="2506"/>
      <c r="AA151" s="2506"/>
      <c r="AB151" s="2506"/>
      <c r="AC151" s="2506"/>
      <c r="AD151" s="2506"/>
      <c r="AE151" s="2506"/>
      <c r="AF151" s="2506"/>
      <c r="AG151" s="2512"/>
      <c r="AH151" s="328"/>
      <c r="AI151" s="1567"/>
      <c r="AJ151" s="2513"/>
      <c r="AK151" s="2514"/>
      <c r="AL151" s="2514"/>
      <c r="AM151" s="2514"/>
      <c r="AN151" s="2514"/>
      <c r="AO151" s="2514"/>
      <c r="AP151" s="2514"/>
      <c r="AQ151" s="2514"/>
      <c r="AR151" s="4043"/>
      <c r="AS151" s="4043"/>
      <c r="AT151" s="4043"/>
      <c r="AU151" s="4043"/>
      <c r="AV151" s="4043"/>
      <c r="AW151" s="4043"/>
      <c r="AX151" s="4043"/>
      <c r="AY151" s="4043"/>
      <c r="AZ151" s="4043"/>
      <c r="BA151" s="4043"/>
      <c r="BB151" s="2530"/>
      <c r="BC151" s="2529"/>
      <c r="BD151" s="2529"/>
      <c r="BE151" s="2514"/>
      <c r="BF151" s="2514"/>
      <c r="BG151" s="2514"/>
      <c r="BH151" s="2514"/>
      <c r="BI151" s="2514"/>
      <c r="BJ151" s="2514"/>
      <c r="BK151" s="2514"/>
      <c r="BL151" s="2514"/>
      <c r="BM151" s="2514"/>
      <c r="BN151" s="2514"/>
      <c r="BO151" s="2514"/>
      <c r="BP151" s="2514"/>
      <c r="BQ151" s="2514"/>
      <c r="BR151" s="2514"/>
      <c r="BS151" s="2514"/>
      <c r="BT151" s="2518"/>
      <c r="BU151" s="2515"/>
      <c r="BV151" s="4092"/>
      <c r="BW151" s="4093"/>
      <c r="BX151" s="4093"/>
      <c r="BY151" s="4094"/>
      <c r="BZ151" s="2516"/>
      <c r="CA151" s="1567"/>
    </row>
    <row r="152" spans="1:79" ht="11.25" customHeight="1">
      <c r="A152" s="328"/>
      <c r="B152" s="757"/>
      <c r="C152" s="2506"/>
      <c r="D152" s="4078"/>
      <c r="E152" s="4079"/>
      <c r="F152" s="4079"/>
      <c r="G152" s="4079"/>
      <c r="H152" s="4079"/>
      <c r="I152" s="4079"/>
      <c r="J152" s="4079"/>
      <c r="K152" s="4079"/>
      <c r="L152" s="4079"/>
      <c r="M152" s="4079"/>
      <c r="N152" s="4079"/>
      <c r="O152" s="4079"/>
      <c r="P152" s="4079"/>
      <c r="Q152" s="4079"/>
      <c r="R152" s="4079"/>
      <c r="S152" s="4079"/>
      <c r="T152" s="4080"/>
      <c r="U152" s="1546"/>
      <c r="V152" s="2517"/>
      <c r="W152" s="2540"/>
      <c r="X152" s="2540"/>
      <c r="Y152" s="2506"/>
      <c r="Z152" s="2506"/>
      <c r="AA152" s="2506"/>
      <c r="AB152" s="2506"/>
      <c r="AC152" s="2506"/>
      <c r="AD152" s="2506"/>
      <c r="AE152" s="2506"/>
      <c r="AF152" s="2506"/>
      <c r="AG152" s="2512"/>
      <c r="AH152" s="328"/>
      <c r="AI152" s="1567"/>
      <c r="AJ152" s="2513"/>
      <c r="AK152" s="2539"/>
      <c r="AL152" s="2539"/>
      <c r="AM152" s="2531"/>
      <c r="AN152" s="2531"/>
      <c r="AO152" s="2531"/>
      <c r="AP152" s="2531"/>
      <c r="AQ152" s="2531"/>
      <c r="AR152" s="4044"/>
      <c r="AS152" s="4044"/>
      <c r="AT152" s="4044"/>
      <c r="AU152" s="4044"/>
      <c r="AV152" s="4044"/>
      <c r="AW152" s="4044"/>
      <c r="AX152" s="4044"/>
      <c r="AY152" s="4044"/>
      <c r="AZ152" s="4044"/>
      <c r="BA152" s="4044"/>
      <c r="BB152" s="2514"/>
      <c r="BC152" s="2540"/>
      <c r="BD152" s="2540"/>
      <c r="BE152" s="2514"/>
      <c r="BF152" s="2514"/>
      <c r="BG152" s="2514"/>
      <c r="BH152" s="2514"/>
      <c r="BI152" s="2514"/>
      <c r="BJ152" s="2514"/>
      <c r="BK152" s="2514"/>
      <c r="BL152" s="2514"/>
      <c r="BM152" s="2514"/>
      <c r="BN152" s="2514"/>
      <c r="BO152" s="2514"/>
      <c r="BP152" s="2514"/>
      <c r="BQ152" s="2514"/>
      <c r="BR152" s="2514"/>
      <c r="BS152" s="2514"/>
      <c r="BT152" s="2518"/>
      <c r="BU152" s="2515"/>
      <c r="BV152" s="2515"/>
      <c r="BW152" s="2515"/>
      <c r="BX152" s="2515"/>
      <c r="BY152" s="2515"/>
      <c r="BZ152" s="2516"/>
      <c r="CA152" s="1567"/>
    </row>
    <row r="153" spans="1:79" ht="11.25" customHeight="1">
      <c r="A153" s="328"/>
      <c r="B153" s="757"/>
      <c r="C153" s="2506"/>
      <c r="D153" s="4078"/>
      <c r="E153" s="4079"/>
      <c r="F153" s="4079"/>
      <c r="G153" s="4079"/>
      <c r="H153" s="4079"/>
      <c r="I153" s="4079"/>
      <c r="J153" s="4079"/>
      <c r="K153" s="4079"/>
      <c r="L153" s="4079"/>
      <c r="M153" s="4079"/>
      <c r="N153" s="4079"/>
      <c r="O153" s="4079"/>
      <c r="P153" s="4079"/>
      <c r="Q153" s="4079"/>
      <c r="R153" s="4079"/>
      <c r="S153" s="4079"/>
      <c r="T153" s="4080"/>
      <c r="U153" s="1546"/>
      <c r="V153" s="2517"/>
      <c r="W153" s="2508">
        <v>132206</v>
      </c>
      <c r="X153" s="2508"/>
      <c r="Y153" s="2509">
        <v>1</v>
      </c>
      <c r="Z153" s="2715"/>
      <c r="AA153" s="2506"/>
      <c r="AB153" s="2511" t="s">
        <v>3466</v>
      </c>
      <c r="AC153" s="2506"/>
      <c r="AD153" s="2506"/>
      <c r="AE153" s="2506"/>
      <c r="AF153" s="2506"/>
      <c r="AG153" s="2512"/>
      <c r="AH153" s="328"/>
      <c r="AI153" s="1567"/>
      <c r="AJ153" s="2513"/>
      <c r="AK153" s="2531"/>
      <c r="AL153" s="2531"/>
      <c r="AM153" s="2531"/>
      <c r="AN153" s="2531"/>
      <c r="AO153" s="2531"/>
      <c r="AP153" s="2531"/>
      <c r="AQ153" s="2531"/>
      <c r="AR153" s="2531"/>
      <c r="AS153" s="2514"/>
      <c r="AT153" s="2514"/>
      <c r="AU153" s="2514"/>
      <c r="AV153" s="2514"/>
      <c r="AW153" s="2514"/>
      <c r="AX153" s="2514"/>
      <c r="AY153" s="2514"/>
      <c r="AZ153" s="2514"/>
      <c r="BA153" s="2514"/>
      <c r="BB153" s="2514"/>
      <c r="BC153" s="2541"/>
      <c r="BD153" s="2541"/>
      <c r="BE153" s="2542"/>
      <c r="BF153" s="2542"/>
      <c r="BG153" s="2542"/>
      <c r="BH153" s="2542"/>
      <c r="BI153" s="2542"/>
      <c r="BJ153" s="2542"/>
      <c r="BK153" s="2542"/>
      <c r="BL153" s="2542"/>
      <c r="BM153" s="2542"/>
      <c r="BN153" s="2542"/>
      <c r="BO153" s="2542"/>
      <c r="BP153" s="2542"/>
      <c r="BQ153" s="2542"/>
      <c r="BR153" s="2542"/>
      <c r="BS153" s="2542"/>
      <c r="BT153" s="2518"/>
      <c r="BU153" s="2515"/>
      <c r="BV153" s="2515"/>
      <c r="BW153" s="2515"/>
      <c r="BX153" s="2515"/>
      <c r="BY153" s="2515"/>
      <c r="BZ153" s="2516"/>
      <c r="CA153" s="1567"/>
    </row>
    <row r="154" spans="1:79" ht="11.25" customHeight="1">
      <c r="A154" s="328"/>
      <c r="B154" s="757"/>
      <c r="C154" s="2506"/>
      <c r="D154" s="4078"/>
      <c r="E154" s="4079"/>
      <c r="F154" s="4079"/>
      <c r="G154" s="4079"/>
      <c r="H154" s="4079"/>
      <c r="I154" s="4079"/>
      <c r="J154" s="4079"/>
      <c r="K154" s="4079"/>
      <c r="L154" s="4079"/>
      <c r="M154" s="4079"/>
      <c r="N154" s="4079"/>
      <c r="O154" s="4079"/>
      <c r="P154" s="4079"/>
      <c r="Q154" s="4079"/>
      <c r="R154" s="4079"/>
      <c r="S154" s="4079"/>
      <c r="T154" s="4080"/>
      <c r="U154" s="1546"/>
      <c r="V154" s="2517"/>
      <c r="W154" s="2508"/>
      <c r="X154" s="2508"/>
      <c r="Y154" s="2509">
        <v>2</v>
      </c>
      <c r="Z154" s="2715"/>
      <c r="AA154" s="2506"/>
      <c r="AB154" s="2511" t="s">
        <v>3467</v>
      </c>
      <c r="AC154" s="2506"/>
      <c r="AD154" s="2506"/>
      <c r="AE154" s="2506"/>
      <c r="AF154" s="2506"/>
      <c r="AG154" s="2512"/>
      <c r="AH154" s="328"/>
      <c r="AI154" s="1567"/>
      <c r="AJ154" s="2513"/>
      <c r="AK154" s="2530" t="s">
        <v>757</v>
      </c>
      <c r="AL154" s="2530"/>
      <c r="AM154" s="2530" t="s">
        <v>3418</v>
      </c>
      <c r="AN154" s="2514"/>
      <c r="AO154" s="2514"/>
      <c r="AP154" s="2514"/>
      <c r="AQ154" s="2514"/>
      <c r="AR154" s="2514"/>
      <c r="AS154" s="2514"/>
      <c r="AT154" s="2514"/>
      <c r="AU154" s="2514"/>
      <c r="AV154" s="2514"/>
      <c r="AW154" s="2514"/>
      <c r="AX154" s="2514"/>
      <c r="AY154" s="2514"/>
      <c r="AZ154" s="2514"/>
      <c r="BA154" s="2514"/>
      <c r="BB154" s="2514"/>
      <c r="BC154" s="2530" t="s">
        <v>758</v>
      </c>
      <c r="BD154" s="2530"/>
      <c r="BE154" s="2530" t="s">
        <v>3483</v>
      </c>
      <c r="BF154" s="2542"/>
      <c r="BG154" s="2542"/>
      <c r="BH154" s="2542"/>
      <c r="BI154" s="2542"/>
      <c r="BJ154" s="2542"/>
      <c r="BK154" s="2542"/>
      <c r="BL154" s="2542"/>
      <c r="BM154" s="2542"/>
      <c r="BN154" s="2542"/>
      <c r="BO154" s="2542"/>
      <c r="BP154" s="2542"/>
      <c r="BQ154" s="2542"/>
      <c r="BR154" s="2542"/>
      <c r="BS154" s="2542"/>
      <c r="BT154" s="2518"/>
      <c r="BU154" s="2532" t="s">
        <v>3421</v>
      </c>
      <c r="BV154" s="2515"/>
      <c r="BW154" s="2515"/>
      <c r="BX154" s="2515"/>
      <c r="BY154" s="2515"/>
      <c r="BZ154" s="2516"/>
      <c r="CA154" s="1567"/>
    </row>
    <row r="155" spans="1:79" ht="2.25" customHeight="1">
      <c r="A155" s="328"/>
      <c r="B155" s="757"/>
      <c r="C155" s="2506"/>
      <c r="D155" s="4081"/>
      <c r="E155" s="4082"/>
      <c r="F155" s="4082"/>
      <c r="G155" s="4082"/>
      <c r="H155" s="4082"/>
      <c r="I155" s="4082"/>
      <c r="J155" s="4082"/>
      <c r="K155" s="4082"/>
      <c r="L155" s="4082"/>
      <c r="M155" s="4082"/>
      <c r="N155" s="4082"/>
      <c r="O155" s="4082"/>
      <c r="P155" s="4082"/>
      <c r="Q155" s="4082"/>
      <c r="R155" s="4082"/>
      <c r="S155" s="4082"/>
      <c r="T155" s="4083"/>
      <c r="U155" s="1546"/>
      <c r="V155" s="2517"/>
      <c r="W155" s="2506"/>
      <c r="X155" s="2506"/>
      <c r="Y155" s="2506"/>
      <c r="Z155" s="2506"/>
      <c r="AA155" s="2506"/>
      <c r="AB155" s="2506"/>
      <c r="AC155" s="2506"/>
      <c r="AD155" s="2506"/>
      <c r="AE155" s="2506"/>
      <c r="AF155" s="2506"/>
      <c r="AG155" s="2512"/>
      <c r="AH155" s="328"/>
      <c r="AI155" s="1567"/>
      <c r="AJ155" s="2513"/>
      <c r="AK155" s="2514"/>
      <c r="AL155" s="2514"/>
      <c r="AM155" s="2514"/>
      <c r="AN155" s="2514"/>
      <c r="AO155" s="2514"/>
      <c r="AP155" s="2514"/>
      <c r="AQ155" s="2514"/>
      <c r="AR155" s="2514"/>
      <c r="AS155" s="2514"/>
      <c r="AT155" s="2514"/>
      <c r="AU155" s="2514"/>
      <c r="AV155" s="2514"/>
      <c r="AW155" s="2514"/>
      <c r="AX155" s="2514"/>
      <c r="AY155" s="2514"/>
      <c r="AZ155" s="2514"/>
      <c r="BA155" s="2514"/>
      <c r="BB155" s="2514"/>
      <c r="BC155" s="2514"/>
      <c r="BD155" s="2514"/>
      <c r="BE155" s="2531"/>
      <c r="BF155" s="2514"/>
      <c r="BG155" s="2514"/>
      <c r="BH155" s="2514"/>
      <c r="BI155" s="2514"/>
      <c r="BJ155" s="2514"/>
      <c r="BK155" s="2514"/>
      <c r="BL155" s="2514"/>
      <c r="BM155" s="2514"/>
      <c r="BN155" s="2514"/>
      <c r="BO155" s="2514"/>
      <c r="BP155" s="2514"/>
      <c r="BQ155" s="2514"/>
      <c r="BR155" s="2514"/>
      <c r="BS155" s="2514"/>
      <c r="BT155" s="2518"/>
      <c r="BU155" s="2515"/>
      <c r="BV155" s="2515"/>
      <c r="BW155" s="2515"/>
      <c r="BX155" s="2515"/>
      <c r="BY155" s="2515"/>
      <c r="BZ155" s="2516"/>
      <c r="CA155" s="1567"/>
    </row>
    <row r="156" spans="1:79" ht="11.25" customHeight="1">
      <c r="A156" s="328"/>
      <c r="B156" s="757"/>
      <c r="C156" s="2506"/>
      <c r="D156" s="2506"/>
      <c r="E156" s="2507"/>
      <c r="F156" s="2507"/>
      <c r="G156" s="2506"/>
      <c r="H156" s="2506"/>
      <c r="I156" s="2506"/>
      <c r="J156" s="2506"/>
      <c r="K156" s="2506"/>
      <c r="L156" s="2506"/>
      <c r="M156" s="2506"/>
      <c r="N156" s="2506"/>
      <c r="O156" s="2506"/>
      <c r="P156" s="2506"/>
      <c r="Q156" s="2506"/>
      <c r="R156" s="2506"/>
      <c r="S156" s="2506"/>
      <c r="T156" s="2506"/>
      <c r="U156" s="1546"/>
      <c r="V156" s="2517"/>
      <c r="W156" s="2506"/>
      <c r="X156" s="2506"/>
      <c r="Y156" s="2506"/>
      <c r="Z156" s="2506"/>
      <c r="AA156" s="2506"/>
      <c r="AB156" s="2506"/>
      <c r="AC156" s="2506"/>
      <c r="AD156" s="2506"/>
      <c r="AE156" s="2506"/>
      <c r="AF156" s="2506"/>
      <c r="AG156" s="2512"/>
      <c r="AH156" s="328"/>
      <c r="AI156" s="1567"/>
      <c r="AJ156" s="2513"/>
      <c r="AK156" s="2514"/>
      <c r="AL156" s="2514"/>
      <c r="AM156" s="2536" t="s">
        <v>3419</v>
      </c>
      <c r="AN156" s="2514"/>
      <c r="AO156" s="2514"/>
      <c r="AP156" s="2514"/>
      <c r="AQ156" s="2514"/>
      <c r="AR156" s="2514"/>
      <c r="AS156" s="2514"/>
      <c r="AT156" s="2514"/>
      <c r="AU156" s="2514"/>
      <c r="AV156" s="2514"/>
      <c r="AW156" s="2514"/>
      <c r="AX156" s="2514"/>
      <c r="AY156" s="2514"/>
      <c r="AZ156" s="2530"/>
      <c r="BA156" s="2530"/>
      <c r="BB156" s="2530"/>
      <c r="BC156" s="2529"/>
      <c r="BD156" s="2529"/>
      <c r="BE156" s="2536" t="s">
        <v>3484</v>
      </c>
      <c r="BF156" s="2514"/>
      <c r="BG156" s="2514"/>
      <c r="BH156" s="2514"/>
      <c r="BI156" s="2514"/>
      <c r="BJ156" s="2514"/>
      <c r="BK156" s="2514"/>
      <c r="BL156" s="2514"/>
      <c r="BM156" s="2514"/>
      <c r="BN156" s="2514"/>
      <c r="BO156" s="2514"/>
      <c r="BP156" s="2514"/>
      <c r="BQ156" s="2514"/>
      <c r="BR156" s="2514"/>
      <c r="BS156" s="2514"/>
      <c r="BT156" s="2518"/>
      <c r="BU156" s="2535" t="s">
        <v>3422</v>
      </c>
      <c r="BV156" s="2515"/>
      <c r="BW156" s="2515"/>
      <c r="BX156" s="2515"/>
      <c r="BY156" s="2515"/>
      <c r="BZ156" s="2516"/>
      <c r="CA156" s="1567"/>
    </row>
    <row r="157" spans="1:79" ht="11.25" customHeight="1">
      <c r="A157" s="328"/>
      <c r="B157" s="757"/>
      <c r="C157" s="2506"/>
      <c r="D157" s="2569" t="s">
        <v>49</v>
      </c>
      <c r="E157" s="2569"/>
      <c r="F157" s="2569"/>
      <c r="G157" s="2570"/>
      <c r="H157" s="4031"/>
      <c r="I157" s="4032"/>
      <c r="J157" s="4032"/>
      <c r="K157" s="4032"/>
      <c r="L157" s="4033"/>
      <c r="M157" s="2571"/>
      <c r="N157" s="2529" t="s">
        <v>3463</v>
      </c>
      <c r="O157" s="2571"/>
      <c r="P157" s="2571"/>
      <c r="Q157" s="2571"/>
      <c r="R157" s="2571"/>
      <c r="S157" s="2571"/>
      <c r="T157" s="2571"/>
      <c r="U157" s="1546"/>
      <c r="V157" s="2517"/>
      <c r="W157" s="2529" t="s">
        <v>3412</v>
      </c>
      <c r="X157" s="2529"/>
      <c r="Y157" s="2506"/>
      <c r="Z157" s="2506"/>
      <c r="AA157" s="2506"/>
      <c r="AB157" s="2506"/>
      <c r="AC157" s="2506"/>
      <c r="AD157" s="2506"/>
      <c r="AE157" s="2506"/>
      <c r="AF157" s="2506"/>
      <c r="AG157" s="2512"/>
      <c r="AH157" s="328"/>
      <c r="AI157" s="1567"/>
      <c r="AJ157" s="2513"/>
      <c r="AK157" s="2543"/>
      <c r="AL157" s="2543"/>
      <c r="AM157" s="2534"/>
      <c r="AN157" s="2534"/>
      <c r="AO157" s="2534"/>
      <c r="AP157" s="2534"/>
      <c r="AQ157" s="2534"/>
      <c r="AR157" s="2534"/>
      <c r="AS157" s="2514"/>
      <c r="AT157" s="2514"/>
      <c r="AU157" s="2514"/>
      <c r="AV157" s="2514"/>
      <c r="AW157" s="2514"/>
      <c r="AX157" s="2530"/>
      <c r="AY157" s="4040">
        <v>132506</v>
      </c>
      <c r="AZ157" s="4040"/>
      <c r="BA157" s="4040"/>
      <c r="BB157" s="2514"/>
      <c r="BC157" s="2529"/>
      <c r="BD157" s="2529"/>
      <c r="BE157" s="2529"/>
      <c r="BF157" s="2544"/>
      <c r="BG157" s="2545"/>
      <c r="BH157" s="2514"/>
      <c r="BI157" s="2514"/>
      <c r="BJ157" s="2514"/>
      <c r="BK157" s="2514"/>
      <c r="BL157" s="2514"/>
      <c r="BM157" s="2514"/>
      <c r="BN157" s="2530"/>
      <c r="BO157" s="2529"/>
      <c r="BP157" s="4040">
        <v>132606</v>
      </c>
      <c r="BQ157" s="4040"/>
      <c r="BR157" s="4040"/>
      <c r="BS157" s="2529"/>
      <c r="BT157" s="2518"/>
      <c r="BU157" s="2515"/>
      <c r="BV157" s="2515"/>
      <c r="BW157" s="2515"/>
      <c r="BX157" s="4041">
        <v>132806</v>
      </c>
      <c r="BY157" s="4041"/>
      <c r="BZ157" s="2516"/>
      <c r="CA157" s="1567"/>
    </row>
    <row r="158" spans="1:79" ht="2.25" customHeight="1">
      <c r="A158" s="328"/>
      <c r="B158" s="757"/>
      <c r="C158" s="2506"/>
      <c r="D158" s="2569"/>
      <c r="E158" s="2569"/>
      <c r="F158" s="2569"/>
      <c r="G158" s="2570"/>
      <c r="H158" s="4034"/>
      <c r="I158" s="4035"/>
      <c r="J158" s="4035"/>
      <c r="K158" s="4035"/>
      <c r="L158" s="4036"/>
      <c r="M158" s="2571"/>
      <c r="N158" s="2571"/>
      <c r="O158" s="2571"/>
      <c r="P158" s="2571"/>
      <c r="Q158" s="2571"/>
      <c r="R158" s="2571"/>
      <c r="S158" s="2571"/>
      <c r="T158" s="2571"/>
      <c r="U158" s="1546"/>
      <c r="V158" s="2517"/>
      <c r="W158" s="2529"/>
      <c r="X158" s="2529"/>
      <c r="Y158" s="2506"/>
      <c r="Z158" s="2506"/>
      <c r="AA158" s="2506"/>
      <c r="AB158" s="2506"/>
      <c r="AC158" s="2506"/>
      <c r="AD158" s="2506"/>
      <c r="AE158" s="2506"/>
      <c r="AF158" s="2506"/>
      <c r="AG158" s="2512"/>
      <c r="AH158" s="328"/>
      <c r="AI158" s="1567"/>
      <c r="AJ158" s="2513"/>
      <c r="AK158" s="2534"/>
      <c r="AL158" s="2534"/>
      <c r="AM158" s="2534"/>
      <c r="AN158" s="2534"/>
      <c r="AO158" s="2534"/>
      <c r="AP158" s="2534"/>
      <c r="AQ158" s="2534"/>
      <c r="AR158" s="2534"/>
      <c r="AS158" s="2514"/>
      <c r="AT158" s="2514"/>
      <c r="AU158" s="2514"/>
      <c r="AV158" s="2514"/>
      <c r="AW158" s="2514"/>
      <c r="AX158" s="2514"/>
      <c r="AY158" s="2514"/>
      <c r="AZ158" s="2514"/>
      <c r="BA158" s="2514"/>
      <c r="BB158" s="2514"/>
      <c r="BC158" s="2540"/>
      <c r="BD158" s="2540"/>
      <c r="BE158" s="2514"/>
      <c r="BF158" s="2514"/>
      <c r="BG158" s="2530"/>
      <c r="BH158" s="2546"/>
      <c r="BI158" s="2546"/>
      <c r="BJ158" s="2546"/>
      <c r="BK158" s="2546"/>
      <c r="BL158" s="2546"/>
      <c r="BM158" s="2546"/>
      <c r="BN158" s="2546"/>
      <c r="BO158" s="2546"/>
      <c r="BP158" s="2546"/>
      <c r="BQ158" s="2546"/>
      <c r="BR158" s="2546"/>
      <c r="BS158" s="2546"/>
      <c r="BT158" s="2518"/>
      <c r="BU158" s="2515"/>
      <c r="BV158" s="2515"/>
      <c r="BW158" s="2515"/>
      <c r="BX158" s="2515"/>
      <c r="BY158" s="2515"/>
      <c r="BZ158" s="2516"/>
      <c r="CA158" s="1567"/>
    </row>
    <row r="159" spans="1:79" ht="9.75" customHeight="1">
      <c r="A159" s="328"/>
      <c r="B159" s="757"/>
      <c r="C159" s="2506"/>
      <c r="D159" s="2572" t="s">
        <v>3472</v>
      </c>
      <c r="E159" s="2569"/>
      <c r="F159" s="2569"/>
      <c r="G159" s="2570"/>
      <c r="H159" s="4037"/>
      <c r="I159" s="4038"/>
      <c r="J159" s="4038"/>
      <c r="K159" s="4038"/>
      <c r="L159" s="4039"/>
      <c r="M159" s="2571"/>
      <c r="N159" s="2540" t="s">
        <v>3464</v>
      </c>
      <c r="O159" s="2571"/>
      <c r="P159" s="2571"/>
      <c r="Q159" s="2571"/>
      <c r="R159" s="2571"/>
      <c r="S159" s="4042" t="s">
        <v>4138</v>
      </c>
      <c r="T159" s="4042"/>
      <c r="U159" s="1546"/>
      <c r="V159" s="2517"/>
      <c r="W159" s="2540" t="s">
        <v>3413</v>
      </c>
      <c r="X159" s="2540"/>
      <c r="Y159" s="2506"/>
      <c r="Z159" s="2506"/>
      <c r="AA159" s="2506"/>
      <c r="AB159" s="2506"/>
      <c r="AC159" s="2506"/>
      <c r="AD159" s="2506"/>
      <c r="AE159" s="2506"/>
      <c r="AF159" s="2506"/>
      <c r="AG159" s="2512"/>
      <c r="AH159" s="328"/>
      <c r="AI159" s="1567"/>
      <c r="AJ159" s="2513"/>
      <c r="AK159" s="2534"/>
      <c r="AL159" s="2534"/>
      <c r="AM159" s="2547"/>
      <c r="AN159" s="4043"/>
      <c r="AO159" s="4043"/>
      <c r="AP159" s="4043"/>
      <c r="AQ159" s="4043"/>
      <c r="AR159" s="4043"/>
      <c r="AS159" s="4043"/>
      <c r="AT159" s="4043"/>
      <c r="AU159" s="4043"/>
      <c r="AV159" s="4043"/>
      <c r="AW159" s="4043"/>
      <c r="AX159" s="4043"/>
      <c r="AY159" s="4043"/>
      <c r="AZ159" s="4043"/>
      <c r="BA159" s="4043"/>
      <c r="BB159" s="2514"/>
      <c r="BC159" s="2548"/>
      <c r="BD159" s="2548"/>
      <c r="BE159" s="4045"/>
      <c r="BF159" s="4046"/>
      <c r="BG159" s="4046"/>
      <c r="BH159" s="4046"/>
      <c r="BI159" s="4046"/>
      <c r="BJ159" s="4046"/>
      <c r="BK159" s="4046"/>
      <c r="BL159" s="4046"/>
      <c r="BM159" s="4046"/>
      <c r="BN159" s="4046"/>
      <c r="BO159" s="4046"/>
      <c r="BP159" s="4046"/>
      <c r="BQ159" s="4046"/>
      <c r="BR159" s="4047"/>
      <c r="BS159" s="2534"/>
      <c r="BT159" s="2518"/>
      <c r="BU159" s="2515"/>
      <c r="BV159" s="4054"/>
      <c r="BW159" s="4055"/>
      <c r="BX159" s="4055"/>
      <c r="BY159" s="4056"/>
      <c r="BZ159" s="2516"/>
      <c r="CA159" s="1567"/>
    </row>
    <row r="160" spans="1:79" ht="3.75" customHeight="1">
      <c r="A160" s="328"/>
      <c r="B160" s="757"/>
      <c r="C160" s="2506"/>
      <c r="D160" s="2529"/>
      <c r="E160" s="2507"/>
      <c r="F160" s="2507"/>
      <c r="G160" s="2506"/>
      <c r="H160" s="2506"/>
      <c r="I160" s="2506"/>
      <c r="J160" s="2506"/>
      <c r="K160" s="2506"/>
      <c r="L160" s="2506"/>
      <c r="M160" s="2506"/>
      <c r="N160" s="2506"/>
      <c r="O160" s="2506"/>
      <c r="P160" s="2506"/>
      <c r="Q160" s="2506"/>
      <c r="R160" s="2506"/>
      <c r="S160" s="2506"/>
      <c r="T160" s="2506"/>
      <c r="U160" s="1546"/>
      <c r="V160" s="2517"/>
      <c r="W160" s="2540"/>
      <c r="X160" s="2540"/>
      <c r="Y160" s="2506"/>
      <c r="Z160" s="2506"/>
      <c r="AA160" s="2506"/>
      <c r="AB160" s="2506"/>
      <c r="AC160" s="2506"/>
      <c r="AD160" s="2506"/>
      <c r="AE160" s="2506"/>
      <c r="AF160" s="2506"/>
      <c r="AG160" s="2512"/>
      <c r="AH160" s="328"/>
      <c r="AI160" s="1567"/>
      <c r="AJ160" s="2513"/>
      <c r="AK160" s="2514"/>
      <c r="AL160" s="2514"/>
      <c r="AM160" s="2547"/>
      <c r="AN160" s="4043"/>
      <c r="AO160" s="4043"/>
      <c r="AP160" s="4043"/>
      <c r="AQ160" s="4043"/>
      <c r="AR160" s="4043"/>
      <c r="AS160" s="4043"/>
      <c r="AT160" s="4043"/>
      <c r="AU160" s="4043"/>
      <c r="AV160" s="4043"/>
      <c r="AW160" s="4043"/>
      <c r="AX160" s="4043"/>
      <c r="AY160" s="4043"/>
      <c r="AZ160" s="4043"/>
      <c r="BA160" s="4043"/>
      <c r="BB160" s="2514"/>
      <c r="BC160" s="2549"/>
      <c r="BD160" s="2549"/>
      <c r="BE160" s="4048"/>
      <c r="BF160" s="4049"/>
      <c r="BG160" s="4049"/>
      <c r="BH160" s="4049"/>
      <c r="BI160" s="4049"/>
      <c r="BJ160" s="4049"/>
      <c r="BK160" s="4049"/>
      <c r="BL160" s="4049"/>
      <c r="BM160" s="4049"/>
      <c r="BN160" s="4049"/>
      <c r="BO160" s="4049"/>
      <c r="BP160" s="4049"/>
      <c r="BQ160" s="4049"/>
      <c r="BR160" s="4050"/>
      <c r="BS160" s="2534"/>
      <c r="BT160" s="2518"/>
      <c r="BU160" s="2515"/>
      <c r="BV160" s="4057"/>
      <c r="BW160" s="4058"/>
      <c r="BX160" s="4058"/>
      <c r="BY160" s="4059"/>
      <c r="BZ160" s="2516"/>
      <c r="CA160" s="1567"/>
    </row>
    <row r="161" spans="1:79" ht="11.25" customHeight="1">
      <c r="A161" s="328"/>
      <c r="B161" s="757"/>
      <c r="C161" s="2506"/>
      <c r="D161" s="2569" t="s">
        <v>3473</v>
      </c>
      <c r="E161" s="2569"/>
      <c r="F161" s="2569"/>
      <c r="G161" s="2506"/>
      <c r="H161" s="4031"/>
      <c r="I161" s="4032"/>
      <c r="J161" s="4032"/>
      <c r="K161" s="4032"/>
      <c r="L161" s="4033"/>
      <c r="M161" s="2571"/>
      <c r="N161" s="4063"/>
      <c r="O161" s="4064"/>
      <c r="P161" s="4064"/>
      <c r="Q161" s="4064"/>
      <c r="R161" s="4064"/>
      <c r="S161" s="4064"/>
      <c r="T161" s="4065"/>
      <c r="U161" s="1546"/>
      <c r="V161" s="2517"/>
      <c r="W161" s="2508"/>
      <c r="X161" s="2508"/>
      <c r="Y161" s="2509">
        <v>3</v>
      </c>
      <c r="Z161" s="2715"/>
      <c r="AA161" s="2506"/>
      <c r="AB161" s="2511" t="s">
        <v>3466</v>
      </c>
      <c r="AC161" s="2506"/>
      <c r="AD161" s="2506"/>
      <c r="AE161" s="2506"/>
      <c r="AF161" s="2506"/>
      <c r="AG161" s="2512"/>
      <c r="AH161" s="328"/>
      <c r="AI161" s="1567"/>
      <c r="AJ161" s="2513"/>
      <c r="AK161" s="2514"/>
      <c r="AL161" s="2514"/>
      <c r="AM161" s="2547"/>
      <c r="AN161" s="4044"/>
      <c r="AO161" s="4044"/>
      <c r="AP161" s="4044"/>
      <c r="AQ161" s="4044"/>
      <c r="AR161" s="4044"/>
      <c r="AS161" s="4044"/>
      <c r="AT161" s="4044"/>
      <c r="AU161" s="4044"/>
      <c r="AV161" s="4044"/>
      <c r="AW161" s="4044"/>
      <c r="AX161" s="4044"/>
      <c r="AY161" s="4044"/>
      <c r="AZ161" s="4044"/>
      <c r="BA161" s="4044"/>
      <c r="BB161" s="2514"/>
      <c r="BC161" s="2514"/>
      <c r="BD161" s="2514"/>
      <c r="BE161" s="4051"/>
      <c r="BF161" s="4052"/>
      <c r="BG161" s="4052"/>
      <c r="BH161" s="4052"/>
      <c r="BI161" s="4052"/>
      <c r="BJ161" s="4052"/>
      <c r="BK161" s="4052"/>
      <c r="BL161" s="4052"/>
      <c r="BM161" s="4052"/>
      <c r="BN161" s="4052"/>
      <c r="BO161" s="4052"/>
      <c r="BP161" s="4052"/>
      <c r="BQ161" s="4052"/>
      <c r="BR161" s="4053"/>
      <c r="BS161" s="2514"/>
      <c r="BT161" s="2518"/>
      <c r="BU161" s="2515"/>
      <c r="BV161" s="4060"/>
      <c r="BW161" s="4061"/>
      <c r="BX161" s="4061"/>
      <c r="BY161" s="4062"/>
      <c r="BZ161" s="2516"/>
      <c r="CA161" s="1567"/>
    </row>
    <row r="162" spans="1:79" ht="3" customHeight="1">
      <c r="A162" s="328"/>
      <c r="B162" s="757"/>
      <c r="C162" s="2506"/>
      <c r="D162" s="2569"/>
      <c r="E162" s="2569"/>
      <c r="F162" s="2569"/>
      <c r="G162" s="2506"/>
      <c r="H162" s="4034"/>
      <c r="I162" s="4035"/>
      <c r="J162" s="4035"/>
      <c r="K162" s="4035"/>
      <c r="L162" s="4036"/>
      <c r="M162" s="2571"/>
      <c r="N162" s="4066"/>
      <c r="O162" s="4067"/>
      <c r="P162" s="4067"/>
      <c r="Q162" s="4067"/>
      <c r="R162" s="4067"/>
      <c r="S162" s="4067"/>
      <c r="T162" s="4068"/>
      <c r="U162" s="1546"/>
      <c r="V162" s="2517"/>
      <c r="W162" s="2508"/>
      <c r="X162" s="2508"/>
      <c r="Y162" s="2509"/>
      <c r="Z162" s="2510"/>
      <c r="AA162" s="2506"/>
      <c r="AB162" s="2511"/>
      <c r="AC162" s="2506"/>
      <c r="AD162" s="2506"/>
      <c r="AE162" s="2506"/>
      <c r="AF162" s="2506"/>
      <c r="AG162" s="2512"/>
      <c r="AH162" s="328"/>
      <c r="AI162" s="1567"/>
      <c r="AJ162" s="2513"/>
      <c r="AK162" s="2514"/>
      <c r="AL162" s="2514"/>
      <c r="AM162" s="2514"/>
      <c r="AN162" s="2629" t="s">
        <v>1358</v>
      </c>
      <c r="AO162" s="2514"/>
      <c r="AP162" s="2514"/>
      <c r="AQ162" s="2514"/>
      <c r="AR162" s="2514"/>
      <c r="AS162" s="2514"/>
      <c r="AT162" s="2514"/>
      <c r="AU162" s="2514"/>
      <c r="AV162" s="2514"/>
      <c r="AW162" s="2514"/>
      <c r="AX162" s="2514"/>
      <c r="AY162" s="2514"/>
      <c r="AZ162" s="2514"/>
      <c r="BA162" s="2514"/>
      <c r="BB162" s="2514"/>
      <c r="BC162" s="2548"/>
      <c r="BD162" s="2548"/>
      <c r="BE162" s="2514"/>
      <c r="BF162" s="2514"/>
      <c r="BG162" s="2534"/>
      <c r="BH162" s="2534"/>
      <c r="BI162" s="2534"/>
      <c r="BJ162" s="2534"/>
      <c r="BK162" s="2534"/>
      <c r="BL162" s="2534"/>
      <c r="BM162" s="2534"/>
      <c r="BN162" s="2534"/>
      <c r="BO162" s="2534"/>
      <c r="BP162" s="2534"/>
      <c r="BQ162" s="2534"/>
      <c r="BR162" s="2534"/>
      <c r="BS162" s="2534"/>
      <c r="BT162" s="2518"/>
      <c r="BU162" s="2515"/>
      <c r="BV162" s="2515"/>
      <c r="BW162" s="2515"/>
      <c r="BX162" s="2515"/>
      <c r="BY162" s="2515"/>
      <c r="BZ162" s="2516"/>
      <c r="CA162" s="1567"/>
    </row>
    <row r="163" spans="1:79" ht="11.25" customHeight="1">
      <c r="A163" s="328"/>
      <c r="B163" s="757"/>
      <c r="C163" s="2506"/>
      <c r="D163" s="2573" t="s">
        <v>3474</v>
      </c>
      <c r="E163" s="2569"/>
      <c r="F163" s="2569"/>
      <c r="G163" s="2506"/>
      <c r="H163" s="4037"/>
      <c r="I163" s="4038"/>
      <c r="J163" s="4038"/>
      <c r="K163" s="4038"/>
      <c r="L163" s="4039"/>
      <c r="M163" s="2571"/>
      <c r="N163" s="4069"/>
      <c r="O163" s="4070"/>
      <c r="P163" s="4070"/>
      <c r="Q163" s="4070"/>
      <c r="R163" s="4070"/>
      <c r="S163" s="4070"/>
      <c r="T163" s="4071"/>
      <c r="U163" s="1546"/>
      <c r="V163" s="2517"/>
      <c r="W163" s="2508"/>
      <c r="X163" s="2508"/>
      <c r="Y163" s="2509">
        <v>4</v>
      </c>
      <c r="Z163" s="2715"/>
      <c r="AA163" s="2506"/>
      <c r="AB163" s="2511" t="s">
        <v>3467</v>
      </c>
      <c r="AC163" s="2506"/>
      <c r="AD163" s="2506"/>
      <c r="AE163" s="2506"/>
      <c r="AF163" s="2506"/>
      <c r="AG163" s="2512"/>
      <c r="AH163" s="328"/>
      <c r="AI163" s="1567"/>
      <c r="AJ163" s="2513"/>
      <c r="AK163" s="2514"/>
      <c r="AL163" s="2514"/>
      <c r="AM163" s="2514"/>
      <c r="AN163" s="2514"/>
      <c r="AO163" s="2514"/>
      <c r="AP163" s="2514"/>
      <c r="AQ163" s="2514"/>
      <c r="AR163" s="2514"/>
      <c r="AS163" s="2514"/>
      <c r="AT163" s="2514"/>
      <c r="AU163" s="2514"/>
      <c r="AV163" s="2514"/>
      <c r="AW163" s="2514"/>
      <c r="AX163" s="2514"/>
      <c r="AY163" s="2514"/>
      <c r="AZ163" s="2514"/>
      <c r="BA163" s="2514"/>
      <c r="BB163" s="2514"/>
      <c r="BC163" s="2548"/>
      <c r="BD163" s="2548"/>
      <c r="BE163" s="2514"/>
      <c r="BF163" s="2514"/>
      <c r="BG163" s="2534"/>
      <c r="BH163" s="2534"/>
      <c r="BI163" s="2534"/>
      <c r="BJ163" s="2534"/>
      <c r="BK163" s="2534"/>
      <c r="BL163" s="2534"/>
      <c r="BM163" s="2534"/>
      <c r="BN163" s="2534"/>
      <c r="BO163" s="2534"/>
      <c r="BP163" s="2534"/>
      <c r="BQ163" s="2534"/>
      <c r="BR163" s="2534"/>
      <c r="BS163" s="2534"/>
      <c r="BT163" s="2518"/>
      <c r="BU163" s="2515"/>
      <c r="BV163" s="2515"/>
      <c r="BW163" s="2515"/>
      <c r="BX163" s="2515"/>
      <c r="BY163" s="2515"/>
      <c r="BZ163" s="2516"/>
      <c r="CA163" s="1567"/>
    </row>
    <row r="164" spans="1:79" ht="5.25" customHeight="1">
      <c r="A164" s="328"/>
      <c r="B164" s="1867"/>
      <c r="C164" s="2574"/>
      <c r="D164" s="2574"/>
      <c r="E164" s="2575"/>
      <c r="F164" s="2575"/>
      <c r="G164" s="2574"/>
      <c r="H164" s="2574"/>
      <c r="I164" s="2574"/>
      <c r="J164" s="2574"/>
      <c r="K164" s="2574"/>
      <c r="L164" s="2574"/>
      <c r="M164" s="2574"/>
      <c r="N164" s="2574"/>
      <c r="O164" s="2574"/>
      <c r="P164" s="2574"/>
      <c r="Q164" s="2574"/>
      <c r="R164" s="2574"/>
      <c r="S164" s="2574"/>
      <c r="T164" s="2574"/>
      <c r="U164" s="2576"/>
      <c r="V164" s="2577"/>
      <c r="W164" s="2578"/>
      <c r="X164" s="2578"/>
      <c r="Y164" s="2579"/>
      <c r="Z164" s="2580"/>
      <c r="AA164" s="2574"/>
      <c r="AB164" s="2581"/>
      <c r="AC164" s="2574"/>
      <c r="AD164" s="2574"/>
      <c r="AE164" s="2574"/>
      <c r="AF164" s="2574"/>
      <c r="AG164" s="2582"/>
      <c r="AH164" s="328"/>
      <c r="AI164" s="1567"/>
      <c r="AJ164" s="1865"/>
      <c r="AK164" s="2550"/>
      <c r="AL164" s="2550"/>
      <c r="AM164" s="2550"/>
      <c r="AN164" s="2550"/>
      <c r="AO164" s="2550"/>
      <c r="AP164" s="2550"/>
      <c r="AQ164" s="2550"/>
      <c r="AR164" s="2550"/>
      <c r="AS164" s="2550"/>
      <c r="AT164" s="2550"/>
      <c r="AU164" s="2550"/>
      <c r="AV164" s="2550"/>
      <c r="AW164" s="2550"/>
      <c r="AX164" s="2550"/>
      <c r="AY164" s="2550"/>
      <c r="AZ164" s="2550"/>
      <c r="BA164" s="2550"/>
      <c r="BB164" s="2550"/>
      <c r="BC164" s="2550"/>
      <c r="BD164" s="2550"/>
      <c r="BE164" s="2550"/>
      <c r="BF164" s="2550"/>
      <c r="BG164" s="2550"/>
      <c r="BH164" s="2550"/>
      <c r="BI164" s="2550"/>
      <c r="BJ164" s="2550"/>
      <c r="BK164" s="2550"/>
      <c r="BL164" s="2550"/>
      <c r="BM164" s="2550"/>
      <c r="BN164" s="2550"/>
      <c r="BO164" s="2550"/>
      <c r="BP164" s="2550"/>
      <c r="BQ164" s="2550"/>
      <c r="BR164" s="2550"/>
      <c r="BS164" s="2550"/>
      <c r="BT164" s="2551"/>
      <c r="BU164" s="2552"/>
      <c r="BV164" s="2552"/>
      <c r="BW164" s="2552"/>
      <c r="BX164" s="2552"/>
      <c r="BY164" s="2552"/>
      <c r="BZ164" s="2553"/>
      <c r="CA164" s="1567"/>
    </row>
    <row r="165" spans="1:79" ht="5.25" customHeight="1">
      <c r="A165" s="328"/>
      <c r="B165" s="1866"/>
      <c r="C165" s="2560"/>
      <c r="D165" s="2561"/>
      <c r="E165" s="2562"/>
      <c r="F165" s="2562"/>
      <c r="G165" s="2560"/>
      <c r="H165" s="2563"/>
      <c r="I165" s="2563"/>
      <c r="J165" s="2563"/>
      <c r="K165" s="2563"/>
      <c r="L165" s="2563"/>
      <c r="M165" s="2563"/>
      <c r="N165" s="2563"/>
      <c r="O165" s="2563"/>
      <c r="P165" s="2563"/>
      <c r="Q165" s="2563"/>
      <c r="R165" s="2563"/>
      <c r="S165" s="4072"/>
      <c r="T165" s="4072"/>
      <c r="U165" s="2564"/>
      <c r="V165" s="2565"/>
      <c r="W165" s="2563"/>
      <c r="X165" s="2563"/>
      <c r="Y165" s="2563"/>
      <c r="Z165" s="2563"/>
      <c r="AA165" s="2563"/>
      <c r="AB165" s="2563"/>
      <c r="AC165" s="2563"/>
      <c r="AD165" s="2563"/>
      <c r="AE165" s="2563"/>
      <c r="AF165" s="2563"/>
      <c r="AG165" s="2566"/>
      <c r="AH165" s="328"/>
      <c r="AI165" s="1567"/>
      <c r="AJ165" s="2513"/>
      <c r="AK165" s="2514"/>
      <c r="AL165" s="2514"/>
      <c r="AM165" s="2514"/>
      <c r="AN165" s="2514"/>
      <c r="AO165" s="2514"/>
      <c r="AP165" s="2514"/>
      <c r="AQ165" s="2514"/>
      <c r="AR165" s="2514"/>
      <c r="AS165" s="2514"/>
      <c r="AT165" s="2514"/>
      <c r="AU165" s="2514"/>
      <c r="AV165" s="2514"/>
      <c r="AW165" s="2514"/>
      <c r="AX165" s="2514"/>
      <c r="AY165" s="2514"/>
      <c r="AZ165" s="2514"/>
      <c r="BA165" s="2514"/>
      <c r="BB165" s="2514"/>
      <c r="BC165" s="2514"/>
      <c r="BD165" s="2514"/>
      <c r="BE165" s="2514"/>
      <c r="BF165" s="2514"/>
      <c r="BG165" s="2514"/>
      <c r="BH165" s="2514"/>
      <c r="BI165" s="2514"/>
      <c r="BJ165" s="2514"/>
      <c r="BK165" s="2514"/>
      <c r="BL165" s="2514"/>
      <c r="BM165" s="2514"/>
      <c r="BN165" s="2514"/>
      <c r="BO165" s="2514"/>
      <c r="BP165" s="2514"/>
      <c r="BQ165" s="2514"/>
      <c r="BR165" s="2514"/>
      <c r="BS165" s="2514"/>
      <c r="BT165" s="2526"/>
      <c r="BU165" s="2527"/>
      <c r="BV165" s="2527"/>
      <c r="BW165" s="2527"/>
      <c r="BX165" s="2527"/>
      <c r="BY165" s="2527"/>
      <c r="BZ165" s="2528"/>
      <c r="CA165" s="1567"/>
    </row>
    <row r="166" spans="1:79" ht="11.25" customHeight="1">
      <c r="A166" s="328"/>
      <c r="B166" s="2567" t="s">
        <v>556</v>
      </c>
      <c r="C166" s="2511"/>
      <c r="D166" s="2529" t="s">
        <v>3471</v>
      </c>
      <c r="E166" s="2540"/>
      <c r="F166" s="2540"/>
      <c r="G166" s="2511"/>
      <c r="H166" s="2506"/>
      <c r="I166" s="2506"/>
      <c r="J166" s="2506"/>
      <c r="K166" s="2506"/>
      <c r="L166" s="2506"/>
      <c r="M166" s="2506"/>
      <c r="N166" s="2506"/>
      <c r="O166" s="2506"/>
      <c r="P166" s="2506"/>
      <c r="Q166" s="2506"/>
      <c r="R166" s="2506"/>
      <c r="S166" s="4073" t="s">
        <v>4139</v>
      </c>
      <c r="T166" s="4042"/>
      <c r="U166" s="1548"/>
      <c r="V166" s="2517"/>
      <c r="W166" s="2529" t="s">
        <v>46</v>
      </c>
      <c r="X166" s="2529"/>
      <c r="Y166" s="2506"/>
      <c r="Z166" s="2506"/>
      <c r="AA166" s="2506"/>
      <c r="AB166" s="2506"/>
      <c r="AC166" s="2506"/>
      <c r="AD166" s="2506"/>
      <c r="AE166" s="2506"/>
      <c r="AF166" s="2506"/>
      <c r="AG166" s="2512"/>
      <c r="AH166" s="328"/>
      <c r="AI166" s="1567"/>
      <c r="AJ166" s="2513"/>
      <c r="AK166" s="2529" t="s">
        <v>3477</v>
      </c>
      <c r="AL166" s="2529"/>
      <c r="AM166" s="2514"/>
      <c r="AN166" s="2514"/>
      <c r="AO166" s="2514"/>
      <c r="AP166" s="2514"/>
      <c r="AQ166" s="2514"/>
      <c r="AR166" s="2514"/>
      <c r="AS166" s="2514"/>
      <c r="AT166" s="2514"/>
      <c r="AU166" s="2514"/>
      <c r="AV166" s="2514"/>
      <c r="AW166" s="2514"/>
      <c r="AX166" s="2514"/>
      <c r="AY166" s="2514"/>
      <c r="AZ166" s="2530"/>
      <c r="BA166" s="2530"/>
      <c r="BB166" s="2530"/>
      <c r="BC166" s="2530"/>
      <c r="BD166" s="2530"/>
      <c r="BE166" s="2531"/>
      <c r="BF166" s="2514"/>
      <c r="BG166" s="2514"/>
      <c r="BH166" s="2514"/>
      <c r="BI166" s="2514"/>
      <c r="BJ166" s="2514"/>
      <c r="BK166" s="2514"/>
      <c r="BL166" s="2514"/>
      <c r="BM166" s="2514"/>
      <c r="BN166" s="2514"/>
      <c r="BO166" s="2530"/>
      <c r="BP166" s="2530"/>
      <c r="BQ166" s="2530"/>
      <c r="BR166" s="2530"/>
      <c r="BS166" s="2530"/>
      <c r="BT166" s="2518"/>
      <c r="BU166" s="2532" t="s">
        <v>3423</v>
      </c>
      <c r="BV166" s="2515"/>
      <c r="BW166" s="2515"/>
      <c r="BX166" s="2515"/>
      <c r="BY166" s="2515"/>
      <c r="BZ166" s="2516"/>
      <c r="CA166" s="1567"/>
    </row>
    <row r="167" spans="1:79" ht="2.25" customHeight="1">
      <c r="A167" s="328"/>
      <c r="B167" s="2567"/>
      <c r="C167" s="2511"/>
      <c r="D167" s="2529"/>
      <c r="E167" s="2540"/>
      <c r="F167" s="2540"/>
      <c r="G167" s="2511"/>
      <c r="H167" s="2506"/>
      <c r="I167" s="2506"/>
      <c r="J167" s="2506"/>
      <c r="K167" s="2506"/>
      <c r="L167" s="2506"/>
      <c r="M167" s="2506"/>
      <c r="N167" s="2506"/>
      <c r="O167" s="2506"/>
      <c r="P167" s="2506"/>
      <c r="Q167" s="2506"/>
      <c r="R167" s="2506"/>
      <c r="S167" s="2568"/>
      <c r="T167" s="2568"/>
      <c r="U167" s="1548"/>
      <c r="V167" s="2517"/>
      <c r="W167" s="2529"/>
      <c r="X167" s="2529"/>
      <c r="Y167" s="2506"/>
      <c r="Z167" s="2506"/>
      <c r="AA167" s="2506"/>
      <c r="AB167" s="2506"/>
      <c r="AC167" s="2506"/>
      <c r="AD167" s="2506"/>
      <c r="AE167" s="2506"/>
      <c r="AF167" s="2506"/>
      <c r="AG167" s="2512"/>
      <c r="AH167" s="328"/>
      <c r="AI167" s="1567"/>
      <c r="AJ167" s="2513"/>
      <c r="AK167" s="2529"/>
      <c r="AL167" s="2529"/>
      <c r="AM167" s="2514"/>
      <c r="AN167" s="2514"/>
      <c r="AO167" s="2514"/>
      <c r="AP167" s="2514"/>
      <c r="AQ167" s="2514"/>
      <c r="AR167" s="2514"/>
      <c r="AS167" s="2514"/>
      <c r="AT167" s="2514"/>
      <c r="AU167" s="2514"/>
      <c r="AV167" s="2514"/>
      <c r="AW167" s="2514"/>
      <c r="AX167" s="2514"/>
      <c r="AY167" s="2514"/>
      <c r="AZ167" s="2530"/>
      <c r="BA167" s="2530"/>
      <c r="BB167" s="2530"/>
      <c r="BC167" s="2530"/>
      <c r="BD167" s="2530"/>
      <c r="BE167" s="2531"/>
      <c r="BF167" s="2514"/>
      <c r="BG167" s="2514"/>
      <c r="BH167" s="2514"/>
      <c r="BI167" s="2514"/>
      <c r="BJ167" s="2514"/>
      <c r="BK167" s="2514"/>
      <c r="BL167" s="2514"/>
      <c r="BM167" s="2514"/>
      <c r="BN167" s="2514"/>
      <c r="BO167" s="2530"/>
      <c r="BP167" s="2530"/>
      <c r="BQ167" s="2530"/>
      <c r="BR167" s="2530"/>
      <c r="BS167" s="2530"/>
      <c r="BT167" s="2518"/>
      <c r="BU167" s="2515"/>
      <c r="BV167" s="2515"/>
      <c r="BW167" s="2515"/>
      <c r="BX167" s="2515"/>
      <c r="BY167" s="2515"/>
      <c r="BZ167" s="2516"/>
      <c r="CA167" s="1567"/>
    </row>
    <row r="168" spans="1:79" ht="11.25" customHeight="1">
      <c r="A168" s="328"/>
      <c r="B168" s="758"/>
      <c r="C168" s="2511"/>
      <c r="D168" s="2540" t="s">
        <v>3410</v>
      </c>
      <c r="E168" s="2540"/>
      <c r="F168" s="2540"/>
      <c r="G168" s="2511"/>
      <c r="H168" s="2506"/>
      <c r="I168" s="2506"/>
      <c r="J168" s="2506"/>
      <c r="K168" s="2506"/>
      <c r="L168" s="2506"/>
      <c r="M168" s="2506"/>
      <c r="N168" s="2506"/>
      <c r="O168" s="2506"/>
      <c r="P168" s="2506"/>
      <c r="Q168" s="2506"/>
      <c r="R168" s="2506"/>
      <c r="S168" s="2506"/>
      <c r="T168" s="2506"/>
      <c r="U168" s="1546"/>
      <c r="V168" s="2517"/>
      <c r="W168" s="2540" t="s">
        <v>47</v>
      </c>
      <c r="X168" s="2540"/>
      <c r="Y168" s="2506"/>
      <c r="Z168" s="2506"/>
      <c r="AA168" s="2506"/>
      <c r="AB168" s="2506"/>
      <c r="AC168" s="2506"/>
      <c r="AD168" s="2506"/>
      <c r="AE168" s="2506"/>
      <c r="AF168" s="2506"/>
      <c r="AG168" s="2512"/>
      <c r="AH168" s="328"/>
      <c r="AI168" s="1567"/>
      <c r="AJ168" s="2513"/>
      <c r="AK168" s="2533" t="s">
        <v>3475</v>
      </c>
      <c r="AL168" s="2533"/>
      <c r="AM168" s="2534" t="s">
        <v>3476</v>
      </c>
      <c r="AN168" s="2534"/>
      <c r="AO168" s="2534"/>
      <c r="AP168" s="2534"/>
      <c r="AQ168" s="2534"/>
      <c r="AR168" s="2534"/>
      <c r="AS168" s="2514"/>
      <c r="AT168" s="2514"/>
      <c r="AU168" s="2514"/>
      <c r="AV168" s="2514"/>
      <c r="AW168" s="2514"/>
      <c r="AX168" s="2514"/>
      <c r="AY168" s="2514"/>
      <c r="AZ168" s="2514"/>
      <c r="BA168" s="2514"/>
      <c r="BB168" s="2514"/>
      <c r="BC168" s="2533" t="s">
        <v>3478</v>
      </c>
      <c r="BD168" s="2533"/>
      <c r="BE168" s="2534" t="s">
        <v>3479</v>
      </c>
      <c r="BF168" s="2514"/>
      <c r="BG168" s="2514"/>
      <c r="BH168" s="2514"/>
      <c r="BI168" s="2514"/>
      <c r="BJ168" s="2514"/>
      <c r="BK168" s="2514"/>
      <c r="BL168" s="2514"/>
      <c r="BM168" s="2514"/>
      <c r="BN168" s="2514"/>
      <c r="BO168" s="2514"/>
      <c r="BP168" s="2514"/>
      <c r="BQ168" s="2514"/>
      <c r="BR168" s="2514"/>
      <c r="BS168" s="2514"/>
      <c r="BT168" s="2518"/>
      <c r="BU168" s="2535" t="s">
        <v>3424</v>
      </c>
      <c r="BV168" s="2515"/>
      <c r="BW168" s="2515"/>
      <c r="BX168" s="2515"/>
      <c r="BY168" s="2515"/>
      <c r="BZ168" s="2516"/>
      <c r="CA168" s="1567"/>
    </row>
    <row r="169" spans="1:79" ht="2.25" customHeight="1">
      <c r="A169" s="328"/>
      <c r="B169" s="758"/>
      <c r="C169" s="2511"/>
      <c r="D169" s="2540"/>
      <c r="E169" s="2540"/>
      <c r="F169" s="2540"/>
      <c r="G169" s="2511"/>
      <c r="H169" s="2506"/>
      <c r="I169" s="2506"/>
      <c r="J169" s="2506"/>
      <c r="K169" s="2506"/>
      <c r="L169" s="2506"/>
      <c r="M169" s="2506"/>
      <c r="N169" s="2506"/>
      <c r="O169" s="2506"/>
      <c r="P169" s="2506"/>
      <c r="Q169" s="2506"/>
      <c r="R169" s="2506"/>
      <c r="S169" s="2506"/>
      <c r="T169" s="2506"/>
      <c r="U169" s="1546"/>
      <c r="V169" s="2517"/>
      <c r="W169" s="2540"/>
      <c r="X169" s="2540"/>
      <c r="Y169" s="2506"/>
      <c r="Z169" s="2506"/>
      <c r="AA169" s="2506"/>
      <c r="AB169" s="2506"/>
      <c r="AC169" s="2506"/>
      <c r="AD169" s="2506"/>
      <c r="AE169" s="2506"/>
      <c r="AF169" s="2506"/>
      <c r="AG169" s="2512"/>
      <c r="AH169" s="328"/>
      <c r="AI169" s="1567"/>
      <c r="AJ169" s="2513"/>
      <c r="AK169" s="2533"/>
      <c r="AL169" s="2533"/>
      <c r="AM169" s="2534"/>
      <c r="AN169" s="2534"/>
      <c r="AO169" s="2534"/>
      <c r="AP169" s="2534"/>
      <c r="AQ169" s="2534"/>
      <c r="AR169" s="2534"/>
      <c r="AS169" s="2514"/>
      <c r="AT169" s="2514"/>
      <c r="AU169" s="2514"/>
      <c r="AV169" s="2514"/>
      <c r="AW169" s="2514"/>
      <c r="AX169" s="2514"/>
      <c r="AY169" s="2514"/>
      <c r="AZ169" s="2514"/>
      <c r="BA169" s="2514"/>
      <c r="BB169" s="2514"/>
      <c r="BC169" s="2536"/>
      <c r="BD169" s="2536"/>
      <c r="BE169" s="2531"/>
      <c r="BF169" s="2514"/>
      <c r="BG169" s="2514"/>
      <c r="BH169" s="2514"/>
      <c r="BI169" s="2514"/>
      <c r="BJ169" s="2514"/>
      <c r="BK169" s="2514"/>
      <c r="BL169" s="2514"/>
      <c r="BM169" s="2514"/>
      <c r="BN169" s="2514"/>
      <c r="BO169" s="2514"/>
      <c r="BP169" s="2514"/>
      <c r="BQ169" s="2514"/>
      <c r="BR169" s="2514"/>
      <c r="BS169" s="2514"/>
      <c r="BT169" s="2518"/>
      <c r="BU169" s="2535"/>
      <c r="BV169" s="2515"/>
      <c r="BW169" s="2515"/>
      <c r="BX169" s="2515"/>
      <c r="BY169" s="2515"/>
      <c r="BZ169" s="2516"/>
      <c r="CA169" s="1567"/>
    </row>
    <row r="170" spans="1:79" ht="12.75" customHeight="1">
      <c r="A170" s="328"/>
      <c r="B170" s="757"/>
      <c r="C170" s="2506"/>
      <c r="D170" s="2506"/>
      <c r="E170" s="2507"/>
      <c r="F170" s="2507"/>
      <c r="G170" s="2506"/>
      <c r="H170" s="2506"/>
      <c r="I170" s="2506"/>
      <c r="J170" s="2506"/>
      <c r="K170" s="2506"/>
      <c r="L170" s="2506"/>
      <c r="M170" s="2506"/>
      <c r="N170" s="2506"/>
      <c r="O170" s="2506"/>
      <c r="P170" s="2506"/>
      <c r="Q170" s="2506"/>
      <c r="R170" s="2506"/>
      <c r="S170" s="2506"/>
      <c r="T170" s="2506"/>
      <c r="U170" s="1546"/>
      <c r="V170" s="2517"/>
      <c r="W170" s="2506"/>
      <c r="X170" s="2506"/>
      <c r="Y170" s="2506"/>
      <c r="Z170" s="2506"/>
      <c r="AA170" s="2506"/>
      <c r="AB170" s="2506"/>
      <c r="AC170" s="2506"/>
      <c r="AD170" s="2506"/>
      <c r="AE170" s="2506"/>
      <c r="AF170" s="2506"/>
      <c r="AG170" s="2512"/>
      <c r="AH170" s="328"/>
      <c r="AI170" s="1567"/>
      <c r="AJ170" s="2513"/>
      <c r="AK170" s="2534"/>
      <c r="AL170" s="2534"/>
      <c r="AM170" s="4074">
        <v>132307</v>
      </c>
      <c r="AN170" s="4074"/>
      <c r="AO170" s="2509">
        <v>1</v>
      </c>
      <c r="AP170" s="2715"/>
      <c r="AQ170" s="2506"/>
      <c r="AR170" s="2529" t="s">
        <v>1282</v>
      </c>
      <c r="AS170" s="2506"/>
      <c r="AT170" s="2506"/>
      <c r="AU170" s="2514"/>
      <c r="AV170" s="2514"/>
      <c r="AW170" s="2514"/>
      <c r="AX170" s="2514"/>
      <c r="AY170" s="2514"/>
      <c r="AZ170" s="2514"/>
      <c r="BA170" s="2514"/>
      <c r="BB170" s="2514"/>
      <c r="BC170" s="2514"/>
      <c r="BD170" s="2514"/>
      <c r="BE170" s="4074">
        <v>132407</v>
      </c>
      <c r="BF170" s="4074"/>
      <c r="BG170" s="2509">
        <v>1</v>
      </c>
      <c r="BH170" s="2715"/>
      <c r="BI170" s="2506"/>
      <c r="BJ170" s="2529" t="s">
        <v>3481</v>
      </c>
      <c r="BK170" s="2506"/>
      <c r="BL170" s="2506"/>
      <c r="BM170" s="2506"/>
      <c r="BN170" s="2529"/>
      <c r="BO170" s="2506"/>
      <c r="BP170" s="2506"/>
      <c r="BQ170" s="2506"/>
      <c r="BR170" s="2506"/>
      <c r="BS170" s="2514"/>
      <c r="BT170" s="2518"/>
      <c r="BU170" s="2515"/>
      <c r="BV170" s="2515"/>
      <c r="BW170" s="2515"/>
      <c r="BX170" s="4041">
        <v>132707</v>
      </c>
      <c r="BY170" s="4041"/>
      <c r="BZ170" s="2516"/>
      <c r="CA170" s="1567"/>
    </row>
    <row r="171" spans="1:79" ht="2.25" customHeight="1">
      <c r="A171" s="328"/>
      <c r="B171" s="757"/>
      <c r="C171" s="2506"/>
      <c r="D171" s="4075"/>
      <c r="E171" s="4076"/>
      <c r="F171" s="4076"/>
      <c r="G171" s="4076"/>
      <c r="H171" s="4076"/>
      <c r="I171" s="4076"/>
      <c r="J171" s="4076"/>
      <c r="K171" s="4076"/>
      <c r="L171" s="4076"/>
      <c r="M171" s="4076"/>
      <c r="N171" s="4076"/>
      <c r="O171" s="4076"/>
      <c r="P171" s="4076"/>
      <c r="Q171" s="4076"/>
      <c r="R171" s="4076"/>
      <c r="S171" s="4076"/>
      <c r="T171" s="4077"/>
      <c r="U171" s="1546"/>
      <c r="V171" s="2517"/>
      <c r="W171" s="2506"/>
      <c r="X171" s="2506"/>
      <c r="Y171" s="2506"/>
      <c r="Z171" s="2506"/>
      <c r="AA171" s="2506"/>
      <c r="AB171" s="2506"/>
      <c r="AC171" s="2506"/>
      <c r="AD171" s="2506"/>
      <c r="AE171" s="2506"/>
      <c r="AF171" s="2506"/>
      <c r="AG171" s="2512"/>
      <c r="AH171" s="328"/>
      <c r="AI171" s="1567"/>
      <c r="AJ171" s="2513"/>
      <c r="AK171" s="2534"/>
      <c r="AL171" s="2534"/>
      <c r="AM171" s="2508"/>
      <c r="AN171" s="2508"/>
      <c r="AO171" s="2537"/>
      <c r="AP171" s="2510"/>
      <c r="AQ171" s="2506"/>
      <c r="AR171" s="2511"/>
      <c r="AS171" s="2506"/>
      <c r="AT171" s="2506"/>
      <c r="AU171" s="2514"/>
      <c r="AV171" s="2514"/>
      <c r="AW171" s="2514"/>
      <c r="AX171" s="2514"/>
      <c r="AY171" s="2514"/>
      <c r="AZ171" s="2514"/>
      <c r="BA171" s="2514"/>
      <c r="BB171" s="2514"/>
      <c r="BC171" s="2514"/>
      <c r="BD171" s="2514"/>
      <c r="BE171" s="2508"/>
      <c r="BF171" s="2508"/>
      <c r="BG171" s="2537"/>
      <c r="BH171" s="2510"/>
      <c r="BI171" s="2506"/>
      <c r="BJ171" s="2511"/>
      <c r="BK171" s="2506"/>
      <c r="BL171" s="2506"/>
      <c r="BM171" s="2506"/>
      <c r="BN171" s="2511"/>
      <c r="BO171" s="2506"/>
      <c r="BP171" s="2506"/>
      <c r="BQ171" s="2506"/>
      <c r="BR171" s="2506"/>
      <c r="BS171" s="2514"/>
      <c r="BT171" s="2518"/>
      <c r="BU171" s="2515"/>
      <c r="BV171" s="2515"/>
      <c r="BW171" s="2515"/>
      <c r="BX171" s="4041"/>
      <c r="BY171" s="4041"/>
      <c r="BZ171" s="2516"/>
      <c r="CA171" s="1567"/>
    </row>
    <row r="172" spans="1:79" ht="9.75" customHeight="1">
      <c r="A172" s="328"/>
      <c r="B172" s="757"/>
      <c r="C172" s="2506"/>
      <c r="D172" s="4078"/>
      <c r="E172" s="4079"/>
      <c r="F172" s="4079"/>
      <c r="G172" s="4079"/>
      <c r="H172" s="4079"/>
      <c r="I172" s="4079"/>
      <c r="J172" s="4079"/>
      <c r="K172" s="4079"/>
      <c r="L172" s="4079"/>
      <c r="M172" s="4079"/>
      <c r="N172" s="4079"/>
      <c r="O172" s="4079"/>
      <c r="P172" s="4079"/>
      <c r="Q172" s="4079"/>
      <c r="R172" s="4079"/>
      <c r="S172" s="4079"/>
      <c r="T172" s="4080"/>
      <c r="U172" s="1546"/>
      <c r="V172" s="2517"/>
      <c r="W172" s="2529" t="s">
        <v>809</v>
      </c>
      <c r="X172" s="2529"/>
      <c r="Y172" s="2506"/>
      <c r="Z172" s="2506"/>
      <c r="AA172" s="2506"/>
      <c r="AB172" s="2506"/>
      <c r="AC172" s="2506"/>
      <c r="AD172" s="2506"/>
      <c r="AE172" s="2506"/>
      <c r="AF172" s="2506"/>
      <c r="AG172" s="2512"/>
      <c r="AH172" s="328"/>
      <c r="AI172" s="1567"/>
      <c r="AJ172" s="2513"/>
      <c r="AK172" s="2514"/>
      <c r="AL172" s="2514"/>
      <c r="AM172" s="2508"/>
      <c r="AN172" s="2508"/>
      <c r="AO172" s="2509">
        <v>2</v>
      </c>
      <c r="AP172" s="4084"/>
      <c r="AQ172" s="2506"/>
      <c r="AR172" s="2529" t="s">
        <v>3480</v>
      </c>
      <c r="AS172" s="2506"/>
      <c r="AT172" s="2506"/>
      <c r="AU172" s="2514"/>
      <c r="AV172" s="2514"/>
      <c r="AW172" s="2514"/>
      <c r="AX172" s="2514"/>
      <c r="AY172" s="2514"/>
      <c r="AZ172" s="2514"/>
      <c r="BA172" s="2514"/>
      <c r="BB172" s="2514"/>
      <c r="BC172" s="2514"/>
      <c r="BD172" s="2514"/>
      <c r="BE172" s="2508"/>
      <c r="BF172" s="2508"/>
      <c r="BG172" s="2509">
        <v>2</v>
      </c>
      <c r="BH172" s="4084"/>
      <c r="BI172" s="2506"/>
      <c r="BJ172" s="2529" t="s">
        <v>3482</v>
      </c>
      <c r="BK172" s="2506"/>
      <c r="BL172" s="2506"/>
      <c r="BM172" s="2506"/>
      <c r="BN172" s="2511"/>
      <c r="BO172" s="2506"/>
      <c r="BP172" s="2506"/>
      <c r="BQ172" s="2506"/>
      <c r="BR172" s="2506"/>
      <c r="BS172" s="2514"/>
      <c r="BT172" s="2518"/>
      <c r="BU172" s="2515"/>
      <c r="BV172" s="4086"/>
      <c r="BW172" s="4087"/>
      <c r="BX172" s="4087"/>
      <c r="BY172" s="4088"/>
      <c r="BZ172" s="2516"/>
      <c r="CA172" s="1567"/>
    </row>
    <row r="173" spans="1:79" ht="2.25" customHeight="1">
      <c r="A173" s="328"/>
      <c r="B173" s="757"/>
      <c r="C173" s="2506"/>
      <c r="D173" s="4078"/>
      <c r="E173" s="4079"/>
      <c r="F173" s="4079"/>
      <c r="G173" s="4079"/>
      <c r="H173" s="4079"/>
      <c r="I173" s="4079"/>
      <c r="J173" s="4079"/>
      <c r="K173" s="4079"/>
      <c r="L173" s="4079"/>
      <c r="M173" s="4079"/>
      <c r="N173" s="4079"/>
      <c r="O173" s="4079"/>
      <c r="P173" s="4079"/>
      <c r="Q173" s="4079"/>
      <c r="R173" s="4079"/>
      <c r="S173" s="4079"/>
      <c r="T173" s="4080"/>
      <c r="U173" s="1546"/>
      <c r="V173" s="2517"/>
      <c r="W173" s="2529"/>
      <c r="X173" s="2529"/>
      <c r="Y173" s="2506"/>
      <c r="Z173" s="2506"/>
      <c r="AA173" s="2506"/>
      <c r="AB173" s="2506"/>
      <c r="AC173" s="2506"/>
      <c r="AD173" s="2506"/>
      <c r="AE173" s="2506"/>
      <c r="AF173" s="2506"/>
      <c r="AG173" s="2512"/>
      <c r="AH173" s="328"/>
      <c r="AI173" s="1567"/>
      <c r="AJ173" s="2513"/>
      <c r="AK173" s="2514"/>
      <c r="AL173" s="2514"/>
      <c r="AM173" s="2514"/>
      <c r="AN173" s="2514"/>
      <c r="AO173" s="2514"/>
      <c r="AP173" s="4085"/>
      <c r="AQ173" s="2514"/>
      <c r="AR173" s="2514"/>
      <c r="AS173" s="2514"/>
      <c r="AT173" s="2514"/>
      <c r="AU173" s="2514"/>
      <c r="AV173" s="2514"/>
      <c r="AW173" s="2514"/>
      <c r="AX173" s="2514"/>
      <c r="AY173" s="2514"/>
      <c r="AZ173" s="2514"/>
      <c r="BA173" s="2514"/>
      <c r="BB173" s="2514"/>
      <c r="BC173" s="2538"/>
      <c r="BD173" s="2538"/>
      <c r="BE173" s="2538"/>
      <c r="BF173" s="2538"/>
      <c r="BG173" s="2538"/>
      <c r="BH173" s="4085"/>
      <c r="BI173" s="2538"/>
      <c r="BJ173" s="2538"/>
      <c r="BK173" s="2538"/>
      <c r="BL173" s="2538"/>
      <c r="BM173" s="2538"/>
      <c r="BN173" s="2538"/>
      <c r="BO173" s="2538"/>
      <c r="BP173" s="2538"/>
      <c r="BQ173" s="2538"/>
      <c r="BR173" s="2538"/>
      <c r="BS173" s="2538"/>
      <c r="BT173" s="2518"/>
      <c r="BU173" s="2515"/>
      <c r="BV173" s="4089"/>
      <c r="BW173" s="4090"/>
      <c r="BX173" s="4090"/>
      <c r="BY173" s="4091"/>
      <c r="BZ173" s="2516"/>
      <c r="CA173" s="1567"/>
    </row>
    <row r="174" spans="1:79" ht="9.75" customHeight="1">
      <c r="A174" s="328"/>
      <c r="B174" s="757"/>
      <c r="C174" s="2506"/>
      <c r="D174" s="4078"/>
      <c r="E174" s="4079"/>
      <c r="F174" s="4079"/>
      <c r="G174" s="4079"/>
      <c r="H174" s="4079"/>
      <c r="I174" s="4079"/>
      <c r="J174" s="4079"/>
      <c r="K174" s="4079"/>
      <c r="L174" s="4079"/>
      <c r="M174" s="4079"/>
      <c r="N174" s="4079"/>
      <c r="O174" s="4079"/>
      <c r="P174" s="4079"/>
      <c r="Q174" s="4079"/>
      <c r="R174" s="4079"/>
      <c r="S174" s="4079"/>
      <c r="T174" s="4080"/>
      <c r="U174" s="1546"/>
      <c r="V174" s="2517"/>
      <c r="W174" s="2540" t="s">
        <v>3411</v>
      </c>
      <c r="X174" s="2540"/>
      <c r="Y174" s="2506"/>
      <c r="Z174" s="2506"/>
      <c r="AA174" s="2506"/>
      <c r="AB174" s="2506"/>
      <c r="AC174" s="2506"/>
      <c r="AD174" s="2506"/>
      <c r="AE174" s="2506"/>
      <c r="AF174" s="2506"/>
      <c r="AG174" s="2512"/>
      <c r="AH174" s="328"/>
      <c r="AI174" s="1567"/>
      <c r="AJ174" s="2513"/>
      <c r="AK174" s="2514"/>
      <c r="AL174" s="2514"/>
      <c r="AM174" s="2514"/>
      <c r="AN174" s="2514"/>
      <c r="AO174" s="2514"/>
      <c r="AP174" s="2514"/>
      <c r="AQ174" s="2514"/>
      <c r="AR174" s="4043"/>
      <c r="AS174" s="4043"/>
      <c r="AT174" s="4043"/>
      <c r="AU174" s="4043"/>
      <c r="AV174" s="4043"/>
      <c r="AW174" s="4043"/>
      <c r="AX174" s="4043"/>
      <c r="AY174" s="4043"/>
      <c r="AZ174" s="4043"/>
      <c r="BA174" s="4043"/>
      <c r="BB174" s="2530"/>
      <c r="BC174" s="2529"/>
      <c r="BD174" s="2529"/>
      <c r="BE174" s="2514"/>
      <c r="BF174" s="2514"/>
      <c r="BG174" s="2514"/>
      <c r="BH174" s="2514"/>
      <c r="BI174" s="2514"/>
      <c r="BJ174" s="2514"/>
      <c r="BK174" s="2514"/>
      <c r="BL174" s="2514"/>
      <c r="BM174" s="2514"/>
      <c r="BN174" s="2514"/>
      <c r="BO174" s="2514"/>
      <c r="BP174" s="2514"/>
      <c r="BQ174" s="2514"/>
      <c r="BR174" s="2514"/>
      <c r="BS174" s="2514"/>
      <c r="BT174" s="2518"/>
      <c r="BU174" s="2515"/>
      <c r="BV174" s="4092"/>
      <c r="BW174" s="4093"/>
      <c r="BX174" s="4093"/>
      <c r="BY174" s="4094"/>
      <c r="BZ174" s="2516"/>
      <c r="CA174" s="1567"/>
    </row>
    <row r="175" spans="1:79" ht="11.25" customHeight="1">
      <c r="A175" s="328"/>
      <c r="B175" s="757"/>
      <c r="C175" s="2506"/>
      <c r="D175" s="4078"/>
      <c r="E175" s="4079"/>
      <c r="F175" s="4079"/>
      <c r="G175" s="4079"/>
      <c r="H175" s="4079"/>
      <c r="I175" s="4079"/>
      <c r="J175" s="4079"/>
      <c r="K175" s="4079"/>
      <c r="L175" s="4079"/>
      <c r="M175" s="4079"/>
      <c r="N175" s="4079"/>
      <c r="O175" s="4079"/>
      <c r="P175" s="4079"/>
      <c r="Q175" s="4079"/>
      <c r="R175" s="4079"/>
      <c r="S175" s="4079"/>
      <c r="T175" s="4080"/>
      <c r="U175" s="1546"/>
      <c r="V175" s="2517"/>
      <c r="W175" s="2540"/>
      <c r="X175" s="2540"/>
      <c r="Y175" s="2506"/>
      <c r="Z175" s="2506"/>
      <c r="AA175" s="2506"/>
      <c r="AB175" s="2506"/>
      <c r="AC175" s="2506"/>
      <c r="AD175" s="2506"/>
      <c r="AE175" s="2506"/>
      <c r="AF175" s="2506"/>
      <c r="AG175" s="2512"/>
      <c r="AH175" s="328"/>
      <c r="AI175" s="1567"/>
      <c r="AJ175" s="2513"/>
      <c r="AK175" s="2539"/>
      <c r="AL175" s="2539"/>
      <c r="AM175" s="2531"/>
      <c r="AN175" s="2531"/>
      <c r="AO175" s="2531"/>
      <c r="AP175" s="2531"/>
      <c r="AQ175" s="2531"/>
      <c r="AR175" s="4044"/>
      <c r="AS175" s="4044"/>
      <c r="AT175" s="4044"/>
      <c r="AU175" s="4044"/>
      <c r="AV175" s="4044"/>
      <c r="AW175" s="4044"/>
      <c r="AX175" s="4044"/>
      <c r="AY175" s="4044"/>
      <c r="AZ175" s="4044"/>
      <c r="BA175" s="4044"/>
      <c r="BB175" s="2514"/>
      <c r="BC175" s="2540"/>
      <c r="BD175" s="2540"/>
      <c r="BE175" s="2514"/>
      <c r="BF175" s="2514"/>
      <c r="BG175" s="2514"/>
      <c r="BH175" s="2514"/>
      <c r="BI175" s="2514"/>
      <c r="BJ175" s="2514"/>
      <c r="BK175" s="2514"/>
      <c r="BL175" s="2514"/>
      <c r="BM175" s="2514"/>
      <c r="BN175" s="2514"/>
      <c r="BO175" s="2514"/>
      <c r="BP175" s="2514"/>
      <c r="BQ175" s="2514"/>
      <c r="BR175" s="2514"/>
      <c r="BS175" s="2514"/>
      <c r="BT175" s="2518"/>
      <c r="BU175" s="2515"/>
      <c r="BV175" s="2515"/>
      <c r="BW175" s="2515"/>
      <c r="BX175" s="2515"/>
      <c r="BY175" s="2515"/>
      <c r="BZ175" s="2516"/>
      <c r="CA175" s="1567"/>
    </row>
    <row r="176" spans="1:79" ht="11.25" customHeight="1">
      <c r="A176" s="328"/>
      <c r="B176" s="757"/>
      <c r="C176" s="2506"/>
      <c r="D176" s="4078"/>
      <c r="E176" s="4079"/>
      <c r="F176" s="4079"/>
      <c r="G176" s="4079"/>
      <c r="H176" s="4079"/>
      <c r="I176" s="4079"/>
      <c r="J176" s="4079"/>
      <c r="K176" s="4079"/>
      <c r="L176" s="4079"/>
      <c r="M176" s="4079"/>
      <c r="N176" s="4079"/>
      <c r="O176" s="4079"/>
      <c r="P176" s="4079"/>
      <c r="Q176" s="4079"/>
      <c r="R176" s="4079"/>
      <c r="S176" s="4079"/>
      <c r="T176" s="4080"/>
      <c r="U176" s="1546"/>
      <c r="V176" s="2517"/>
      <c r="W176" s="2508">
        <v>132207</v>
      </c>
      <c r="X176" s="2508"/>
      <c r="Y176" s="2509">
        <v>1</v>
      </c>
      <c r="Z176" s="2715"/>
      <c r="AA176" s="2506"/>
      <c r="AB176" s="2511" t="s">
        <v>3466</v>
      </c>
      <c r="AC176" s="2506"/>
      <c r="AD176" s="2506"/>
      <c r="AE176" s="2506"/>
      <c r="AF176" s="2506"/>
      <c r="AG176" s="2512"/>
      <c r="AH176" s="328"/>
      <c r="AI176" s="1567"/>
      <c r="AJ176" s="2513"/>
      <c r="AK176" s="2531"/>
      <c r="AL176" s="2531"/>
      <c r="AM176" s="2531"/>
      <c r="AN176" s="2531"/>
      <c r="AO176" s="2531"/>
      <c r="AP176" s="2531"/>
      <c r="AQ176" s="2531"/>
      <c r="AR176" s="2531"/>
      <c r="AS176" s="2514"/>
      <c r="AT176" s="2514"/>
      <c r="AU176" s="2514"/>
      <c r="AV176" s="2514"/>
      <c r="AW176" s="2514"/>
      <c r="AX176" s="2514"/>
      <c r="AY176" s="2514"/>
      <c r="AZ176" s="2514"/>
      <c r="BA176" s="2514"/>
      <c r="BB176" s="2514"/>
      <c r="BC176" s="2541"/>
      <c r="BD176" s="2541"/>
      <c r="BE176" s="2542"/>
      <c r="BF176" s="2542"/>
      <c r="BG176" s="2542"/>
      <c r="BH176" s="2542"/>
      <c r="BI176" s="2542"/>
      <c r="BJ176" s="2542"/>
      <c r="BK176" s="2542"/>
      <c r="BL176" s="2542"/>
      <c r="BM176" s="2542"/>
      <c r="BN176" s="2542"/>
      <c r="BO176" s="2542"/>
      <c r="BP176" s="2542"/>
      <c r="BQ176" s="2542"/>
      <c r="BR176" s="2542"/>
      <c r="BS176" s="2542"/>
      <c r="BT176" s="2518"/>
      <c r="BU176" s="2515"/>
      <c r="BV176" s="2515"/>
      <c r="BW176" s="2515"/>
      <c r="BX176" s="2515"/>
      <c r="BY176" s="2515"/>
      <c r="BZ176" s="2516"/>
      <c r="CA176" s="1567"/>
    </row>
    <row r="177" spans="1:79" ht="11.25" customHeight="1">
      <c r="A177" s="328"/>
      <c r="B177" s="757"/>
      <c r="C177" s="2506"/>
      <c r="D177" s="4078"/>
      <c r="E177" s="4079"/>
      <c r="F177" s="4079"/>
      <c r="G177" s="4079"/>
      <c r="H177" s="4079"/>
      <c r="I177" s="4079"/>
      <c r="J177" s="4079"/>
      <c r="K177" s="4079"/>
      <c r="L177" s="4079"/>
      <c r="M177" s="4079"/>
      <c r="N177" s="4079"/>
      <c r="O177" s="4079"/>
      <c r="P177" s="4079"/>
      <c r="Q177" s="4079"/>
      <c r="R177" s="4079"/>
      <c r="S177" s="4079"/>
      <c r="T177" s="4080"/>
      <c r="U177" s="1546"/>
      <c r="V177" s="2517"/>
      <c r="W177" s="2508"/>
      <c r="X177" s="2508"/>
      <c r="Y177" s="2509">
        <v>2</v>
      </c>
      <c r="Z177" s="2715"/>
      <c r="AA177" s="2506"/>
      <c r="AB177" s="2511" t="s">
        <v>3467</v>
      </c>
      <c r="AC177" s="2506"/>
      <c r="AD177" s="2506"/>
      <c r="AE177" s="2506"/>
      <c r="AF177" s="2506"/>
      <c r="AG177" s="2512"/>
      <c r="AH177" s="328"/>
      <c r="AI177" s="1567"/>
      <c r="AJ177" s="2513"/>
      <c r="AK177" s="2530" t="s">
        <v>757</v>
      </c>
      <c r="AL177" s="2530"/>
      <c r="AM177" s="2530" t="s">
        <v>3418</v>
      </c>
      <c r="AN177" s="2514"/>
      <c r="AO177" s="2514"/>
      <c r="AP177" s="2514"/>
      <c r="AQ177" s="2514"/>
      <c r="AR177" s="2514"/>
      <c r="AS177" s="2514"/>
      <c r="AT177" s="2514"/>
      <c r="AU177" s="2514"/>
      <c r="AV177" s="2514"/>
      <c r="AW177" s="2514"/>
      <c r="AX177" s="2514"/>
      <c r="AY177" s="2514"/>
      <c r="AZ177" s="2514"/>
      <c r="BA177" s="2514"/>
      <c r="BB177" s="2514"/>
      <c r="BC177" s="2530" t="s">
        <v>758</v>
      </c>
      <c r="BD177" s="2530"/>
      <c r="BE177" s="2530" t="s">
        <v>3483</v>
      </c>
      <c r="BF177" s="2542"/>
      <c r="BG177" s="2542"/>
      <c r="BH177" s="2542"/>
      <c r="BI177" s="2542"/>
      <c r="BJ177" s="2542"/>
      <c r="BK177" s="2542"/>
      <c r="BL177" s="2542"/>
      <c r="BM177" s="2542"/>
      <c r="BN177" s="2542"/>
      <c r="BO177" s="2542"/>
      <c r="BP177" s="2542"/>
      <c r="BQ177" s="2542"/>
      <c r="BR177" s="2542"/>
      <c r="BS177" s="2542"/>
      <c r="BT177" s="2518"/>
      <c r="BU177" s="2532" t="s">
        <v>3421</v>
      </c>
      <c r="BV177" s="2515"/>
      <c r="BW177" s="2515"/>
      <c r="BX177" s="2515"/>
      <c r="BY177" s="2515"/>
      <c r="BZ177" s="2516"/>
      <c r="CA177" s="1567"/>
    </row>
    <row r="178" spans="1:79" ht="2.25" customHeight="1">
      <c r="A178" s="328"/>
      <c r="B178" s="757"/>
      <c r="C178" s="2506"/>
      <c r="D178" s="4081"/>
      <c r="E178" s="4082"/>
      <c r="F178" s="4082"/>
      <c r="G178" s="4082"/>
      <c r="H178" s="4082"/>
      <c r="I178" s="4082"/>
      <c r="J178" s="4082"/>
      <c r="K178" s="4082"/>
      <c r="L178" s="4082"/>
      <c r="M178" s="4082"/>
      <c r="N178" s="4082"/>
      <c r="O178" s="4082"/>
      <c r="P178" s="4082"/>
      <c r="Q178" s="4082"/>
      <c r="R178" s="4082"/>
      <c r="S178" s="4082"/>
      <c r="T178" s="4083"/>
      <c r="U178" s="1546"/>
      <c r="V178" s="2517"/>
      <c r="W178" s="2506"/>
      <c r="X178" s="2506"/>
      <c r="Y178" s="2506"/>
      <c r="Z178" s="2506"/>
      <c r="AA178" s="2506"/>
      <c r="AB178" s="2506"/>
      <c r="AC178" s="2506"/>
      <c r="AD178" s="2506"/>
      <c r="AE178" s="2506"/>
      <c r="AF178" s="2506"/>
      <c r="AG178" s="2512"/>
      <c r="AH178" s="328"/>
      <c r="AI178" s="1567"/>
      <c r="AJ178" s="2513"/>
      <c r="AK178" s="2514"/>
      <c r="AL178" s="2514"/>
      <c r="AM178" s="2514"/>
      <c r="AN178" s="2514"/>
      <c r="AO178" s="2514"/>
      <c r="AP178" s="2514"/>
      <c r="AQ178" s="2514"/>
      <c r="AR178" s="2514"/>
      <c r="AS178" s="2514"/>
      <c r="AT178" s="2514"/>
      <c r="AU178" s="2514"/>
      <c r="AV178" s="2514"/>
      <c r="AW178" s="2514"/>
      <c r="AX178" s="2514"/>
      <c r="AY178" s="2514"/>
      <c r="AZ178" s="2514"/>
      <c r="BA178" s="2514"/>
      <c r="BB178" s="2514"/>
      <c r="BC178" s="2514"/>
      <c r="BD178" s="2514"/>
      <c r="BE178" s="2531"/>
      <c r="BF178" s="2514"/>
      <c r="BG178" s="2514"/>
      <c r="BH178" s="2514"/>
      <c r="BI178" s="2514"/>
      <c r="BJ178" s="2514"/>
      <c r="BK178" s="2514"/>
      <c r="BL178" s="2514"/>
      <c r="BM178" s="2514"/>
      <c r="BN178" s="2514"/>
      <c r="BO178" s="2514"/>
      <c r="BP178" s="2514"/>
      <c r="BQ178" s="2514"/>
      <c r="BR178" s="2514"/>
      <c r="BS178" s="2514"/>
      <c r="BT178" s="2518"/>
      <c r="BU178" s="2515"/>
      <c r="BV178" s="2515"/>
      <c r="BW178" s="2515"/>
      <c r="BX178" s="2515"/>
      <c r="BY178" s="2515"/>
      <c r="BZ178" s="2516"/>
      <c r="CA178" s="1567"/>
    </row>
    <row r="179" spans="1:79" ht="11.25" customHeight="1">
      <c r="A179" s="328"/>
      <c r="B179" s="757"/>
      <c r="C179" s="2506"/>
      <c r="D179" s="2506"/>
      <c r="E179" s="2507"/>
      <c r="F179" s="2507"/>
      <c r="G179" s="2506"/>
      <c r="H179" s="2506"/>
      <c r="I179" s="2506"/>
      <c r="J179" s="2506"/>
      <c r="K179" s="2506"/>
      <c r="L179" s="2506"/>
      <c r="M179" s="2506"/>
      <c r="N179" s="2506"/>
      <c r="O179" s="2506"/>
      <c r="P179" s="2506"/>
      <c r="Q179" s="2506"/>
      <c r="R179" s="2506"/>
      <c r="S179" s="2506"/>
      <c r="T179" s="2506"/>
      <c r="U179" s="1546"/>
      <c r="V179" s="2517"/>
      <c r="W179" s="2506"/>
      <c r="X179" s="2506"/>
      <c r="Y179" s="2506"/>
      <c r="Z179" s="2506"/>
      <c r="AA179" s="2506"/>
      <c r="AB179" s="2506"/>
      <c r="AC179" s="2506"/>
      <c r="AD179" s="2506"/>
      <c r="AE179" s="2506"/>
      <c r="AF179" s="2506"/>
      <c r="AG179" s="2512"/>
      <c r="AH179" s="328"/>
      <c r="AI179" s="1567"/>
      <c r="AJ179" s="2513"/>
      <c r="AK179" s="2514"/>
      <c r="AL179" s="2514"/>
      <c r="AM179" s="2536" t="s">
        <v>3419</v>
      </c>
      <c r="AN179" s="2514"/>
      <c r="AO179" s="2514"/>
      <c r="AP179" s="2514"/>
      <c r="AQ179" s="2514"/>
      <c r="AR179" s="2514"/>
      <c r="AS179" s="2514"/>
      <c r="AT179" s="2514"/>
      <c r="AU179" s="2514"/>
      <c r="AV179" s="2514"/>
      <c r="AW179" s="2514"/>
      <c r="AX179" s="2514"/>
      <c r="AY179" s="2514"/>
      <c r="AZ179" s="2530"/>
      <c r="BA179" s="2530"/>
      <c r="BB179" s="2530"/>
      <c r="BC179" s="2529"/>
      <c r="BD179" s="2529"/>
      <c r="BE179" s="2536" t="s">
        <v>3484</v>
      </c>
      <c r="BF179" s="2514"/>
      <c r="BG179" s="2514"/>
      <c r="BH179" s="2514"/>
      <c r="BI179" s="2514"/>
      <c r="BJ179" s="2514"/>
      <c r="BK179" s="2514"/>
      <c r="BL179" s="2514"/>
      <c r="BM179" s="2514"/>
      <c r="BN179" s="2514"/>
      <c r="BO179" s="2514"/>
      <c r="BP179" s="2514"/>
      <c r="BQ179" s="2514"/>
      <c r="BR179" s="2514"/>
      <c r="BS179" s="2514"/>
      <c r="BT179" s="2518"/>
      <c r="BU179" s="2535" t="s">
        <v>3422</v>
      </c>
      <c r="BV179" s="2515"/>
      <c r="BW179" s="2515"/>
      <c r="BX179" s="2515"/>
      <c r="BY179" s="2515"/>
      <c r="BZ179" s="2516"/>
      <c r="CA179" s="1567"/>
    </row>
    <row r="180" spans="1:79" ht="11.25" customHeight="1">
      <c r="A180" s="328"/>
      <c r="B180" s="757"/>
      <c r="C180" s="2506"/>
      <c r="D180" s="2569" t="s">
        <v>49</v>
      </c>
      <c r="E180" s="2569"/>
      <c r="F180" s="2569"/>
      <c r="G180" s="2570"/>
      <c r="H180" s="4031"/>
      <c r="I180" s="4032"/>
      <c r="J180" s="4032"/>
      <c r="K180" s="4032"/>
      <c r="L180" s="4033"/>
      <c r="M180" s="2571"/>
      <c r="N180" s="2529" t="s">
        <v>3463</v>
      </c>
      <c r="O180" s="2571"/>
      <c r="P180" s="2571"/>
      <c r="Q180" s="2571"/>
      <c r="R180" s="2571"/>
      <c r="S180" s="2571"/>
      <c r="T180" s="2571"/>
      <c r="U180" s="1546"/>
      <c r="V180" s="2517"/>
      <c r="W180" s="2529" t="s">
        <v>3412</v>
      </c>
      <c r="X180" s="2529"/>
      <c r="Y180" s="2506"/>
      <c r="Z180" s="2506"/>
      <c r="AA180" s="2506"/>
      <c r="AB180" s="2506"/>
      <c r="AC180" s="2506"/>
      <c r="AD180" s="2506"/>
      <c r="AE180" s="2506"/>
      <c r="AF180" s="2506"/>
      <c r="AG180" s="2512"/>
      <c r="AH180" s="328"/>
      <c r="AI180" s="1567"/>
      <c r="AJ180" s="2513"/>
      <c r="AK180" s="2543"/>
      <c r="AL180" s="2543"/>
      <c r="AM180" s="2534"/>
      <c r="AN180" s="2534"/>
      <c r="AO180" s="2534"/>
      <c r="AP180" s="2534"/>
      <c r="AQ180" s="2534"/>
      <c r="AR180" s="2534"/>
      <c r="AS180" s="2514"/>
      <c r="AT180" s="2514"/>
      <c r="AU180" s="2514"/>
      <c r="AV180" s="2514"/>
      <c r="AW180" s="2514"/>
      <c r="AX180" s="2530"/>
      <c r="AY180" s="4040">
        <v>132507</v>
      </c>
      <c r="AZ180" s="4040"/>
      <c r="BA180" s="4040"/>
      <c r="BB180" s="2514"/>
      <c r="BC180" s="2529"/>
      <c r="BD180" s="2529"/>
      <c r="BE180" s="2529"/>
      <c r="BF180" s="2544"/>
      <c r="BG180" s="2545"/>
      <c r="BH180" s="2514"/>
      <c r="BI180" s="2514"/>
      <c r="BJ180" s="2514"/>
      <c r="BK180" s="2514"/>
      <c r="BL180" s="2514"/>
      <c r="BM180" s="2514"/>
      <c r="BN180" s="2530"/>
      <c r="BO180" s="2529"/>
      <c r="BP180" s="4040">
        <v>132607</v>
      </c>
      <c r="BQ180" s="4040"/>
      <c r="BR180" s="4040"/>
      <c r="BS180" s="2529"/>
      <c r="BT180" s="2518"/>
      <c r="BU180" s="2515"/>
      <c r="BV180" s="2515"/>
      <c r="BW180" s="2515"/>
      <c r="BX180" s="4041">
        <v>132807</v>
      </c>
      <c r="BY180" s="4041"/>
      <c r="BZ180" s="2516"/>
      <c r="CA180" s="1567"/>
    </row>
    <row r="181" spans="1:79" ht="2.25" customHeight="1">
      <c r="A181" s="328"/>
      <c r="B181" s="757"/>
      <c r="C181" s="2506"/>
      <c r="D181" s="2569"/>
      <c r="E181" s="2569"/>
      <c r="F181" s="2569"/>
      <c r="G181" s="2570"/>
      <c r="H181" s="4034"/>
      <c r="I181" s="4035"/>
      <c r="J181" s="4035"/>
      <c r="K181" s="4035"/>
      <c r="L181" s="4036"/>
      <c r="M181" s="2571"/>
      <c r="N181" s="2571"/>
      <c r="O181" s="2571"/>
      <c r="P181" s="2571"/>
      <c r="Q181" s="2571"/>
      <c r="R181" s="2571"/>
      <c r="S181" s="2571"/>
      <c r="T181" s="2571"/>
      <c r="U181" s="1546"/>
      <c r="V181" s="2517"/>
      <c r="W181" s="2529"/>
      <c r="X181" s="2529"/>
      <c r="Y181" s="2506"/>
      <c r="Z181" s="2506"/>
      <c r="AA181" s="2506"/>
      <c r="AB181" s="2506"/>
      <c r="AC181" s="2506"/>
      <c r="AD181" s="2506"/>
      <c r="AE181" s="2506"/>
      <c r="AF181" s="2506"/>
      <c r="AG181" s="2512"/>
      <c r="AH181" s="328"/>
      <c r="AI181" s="1567"/>
      <c r="AJ181" s="2513"/>
      <c r="AK181" s="2534"/>
      <c r="AL181" s="2534"/>
      <c r="AM181" s="2534"/>
      <c r="AN181" s="2534"/>
      <c r="AO181" s="2534"/>
      <c r="AP181" s="2534"/>
      <c r="AQ181" s="2534"/>
      <c r="AR181" s="2534"/>
      <c r="AS181" s="2514"/>
      <c r="AT181" s="2514"/>
      <c r="AU181" s="2514"/>
      <c r="AV181" s="2514"/>
      <c r="AW181" s="2514"/>
      <c r="AX181" s="2514"/>
      <c r="AY181" s="2514"/>
      <c r="AZ181" s="2514"/>
      <c r="BA181" s="2514"/>
      <c r="BB181" s="2514"/>
      <c r="BC181" s="2540"/>
      <c r="BD181" s="2540"/>
      <c r="BE181" s="2514"/>
      <c r="BF181" s="2514"/>
      <c r="BG181" s="2530"/>
      <c r="BH181" s="2546"/>
      <c r="BI181" s="2546"/>
      <c r="BJ181" s="2546"/>
      <c r="BK181" s="2546"/>
      <c r="BL181" s="2546"/>
      <c r="BM181" s="2546"/>
      <c r="BN181" s="2546"/>
      <c r="BO181" s="2546"/>
      <c r="BP181" s="2546"/>
      <c r="BQ181" s="2546"/>
      <c r="BR181" s="2546"/>
      <c r="BS181" s="2546"/>
      <c r="BT181" s="2518"/>
      <c r="BU181" s="2515"/>
      <c r="BV181" s="2515"/>
      <c r="BW181" s="2515"/>
      <c r="BX181" s="2515"/>
      <c r="BY181" s="2515"/>
      <c r="BZ181" s="2516"/>
      <c r="CA181" s="1567"/>
    </row>
    <row r="182" spans="1:79" ht="9.75" customHeight="1">
      <c r="A182" s="328"/>
      <c r="B182" s="757"/>
      <c r="C182" s="2506"/>
      <c r="D182" s="2572" t="s">
        <v>3472</v>
      </c>
      <c r="E182" s="2569"/>
      <c r="F182" s="2569"/>
      <c r="G182" s="2570"/>
      <c r="H182" s="4037"/>
      <c r="I182" s="4038"/>
      <c r="J182" s="4038"/>
      <c r="K182" s="4038"/>
      <c r="L182" s="4039"/>
      <c r="M182" s="2571"/>
      <c r="N182" s="2540" t="s">
        <v>3464</v>
      </c>
      <c r="O182" s="2571"/>
      <c r="P182" s="2571"/>
      <c r="Q182" s="2571"/>
      <c r="R182" s="2571"/>
      <c r="S182" s="4042" t="s">
        <v>4140</v>
      </c>
      <c r="T182" s="4042"/>
      <c r="U182" s="1546"/>
      <c r="V182" s="2517"/>
      <c r="W182" s="2540" t="s">
        <v>3413</v>
      </c>
      <c r="X182" s="2540"/>
      <c r="Y182" s="2506"/>
      <c r="Z182" s="2506"/>
      <c r="AA182" s="2506"/>
      <c r="AB182" s="2506"/>
      <c r="AC182" s="2506"/>
      <c r="AD182" s="2506"/>
      <c r="AE182" s="2506"/>
      <c r="AF182" s="2506"/>
      <c r="AG182" s="2512"/>
      <c r="AH182" s="328"/>
      <c r="AI182" s="1567"/>
      <c r="AJ182" s="2513"/>
      <c r="AK182" s="2534"/>
      <c r="AL182" s="2534"/>
      <c r="AM182" s="2547"/>
      <c r="AN182" s="4043"/>
      <c r="AO182" s="4043"/>
      <c r="AP182" s="4043"/>
      <c r="AQ182" s="4043"/>
      <c r="AR182" s="4043"/>
      <c r="AS182" s="4043"/>
      <c r="AT182" s="4043"/>
      <c r="AU182" s="4043"/>
      <c r="AV182" s="4043"/>
      <c r="AW182" s="4043"/>
      <c r="AX182" s="4043"/>
      <c r="AY182" s="4043"/>
      <c r="AZ182" s="4043"/>
      <c r="BA182" s="4043"/>
      <c r="BB182" s="2514"/>
      <c r="BC182" s="2548"/>
      <c r="BD182" s="2548"/>
      <c r="BE182" s="4045"/>
      <c r="BF182" s="4046"/>
      <c r="BG182" s="4046"/>
      <c r="BH182" s="4046"/>
      <c r="BI182" s="4046"/>
      <c r="BJ182" s="4046"/>
      <c r="BK182" s="4046"/>
      <c r="BL182" s="4046"/>
      <c r="BM182" s="4046"/>
      <c r="BN182" s="4046"/>
      <c r="BO182" s="4046"/>
      <c r="BP182" s="4046"/>
      <c r="BQ182" s="4046"/>
      <c r="BR182" s="4047"/>
      <c r="BS182" s="2534"/>
      <c r="BT182" s="2518"/>
      <c r="BU182" s="2515"/>
      <c r="BV182" s="4054"/>
      <c r="BW182" s="4055"/>
      <c r="BX182" s="4055"/>
      <c r="BY182" s="4056"/>
      <c r="BZ182" s="2516"/>
      <c r="CA182" s="1567"/>
    </row>
    <row r="183" spans="1:79" ht="3.75" customHeight="1">
      <c r="A183" s="328"/>
      <c r="B183" s="757"/>
      <c r="C183" s="2506"/>
      <c r="D183" s="2529"/>
      <c r="E183" s="2507"/>
      <c r="F183" s="2507"/>
      <c r="G183" s="2506"/>
      <c r="H183" s="2506"/>
      <c r="I183" s="2506"/>
      <c r="J183" s="2506"/>
      <c r="K183" s="2506"/>
      <c r="L183" s="2506"/>
      <c r="M183" s="2506"/>
      <c r="N183" s="2506"/>
      <c r="O183" s="2506"/>
      <c r="P183" s="2506"/>
      <c r="Q183" s="2506"/>
      <c r="R183" s="2506"/>
      <c r="S183" s="2506"/>
      <c r="T183" s="2506"/>
      <c r="U183" s="1546"/>
      <c r="V183" s="2517"/>
      <c r="W183" s="2540"/>
      <c r="X183" s="2540"/>
      <c r="Y183" s="2506"/>
      <c r="Z183" s="2506"/>
      <c r="AA183" s="2506"/>
      <c r="AB183" s="2506"/>
      <c r="AC183" s="2506"/>
      <c r="AD183" s="2506"/>
      <c r="AE183" s="2506"/>
      <c r="AF183" s="2506"/>
      <c r="AG183" s="2512"/>
      <c r="AH183" s="328"/>
      <c r="AI183" s="1567"/>
      <c r="AJ183" s="2513"/>
      <c r="AK183" s="2514"/>
      <c r="AL183" s="2514"/>
      <c r="AM183" s="2547"/>
      <c r="AN183" s="4043"/>
      <c r="AO183" s="4043"/>
      <c r="AP183" s="4043"/>
      <c r="AQ183" s="4043"/>
      <c r="AR183" s="4043"/>
      <c r="AS183" s="4043"/>
      <c r="AT183" s="4043"/>
      <c r="AU183" s="4043"/>
      <c r="AV183" s="4043"/>
      <c r="AW183" s="4043"/>
      <c r="AX183" s="4043"/>
      <c r="AY183" s="4043"/>
      <c r="AZ183" s="4043"/>
      <c r="BA183" s="4043"/>
      <c r="BB183" s="2514"/>
      <c r="BC183" s="2549"/>
      <c r="BD183" s="2549"/>
      <c r="BE183" s="4048"/>
      <c r="BF183" s="4049"/>
      <c r="BG183" s="4049"/>
      <c r="BH183" s="4049"/>
      <c r="BI183" s="4049"/>
      <c r="BJ183" s="4049"/>
      <c r="BK183" s="4049"/>
      <c r="BL183" s="4049"/>
      <c r="BM183" s="4049"/>
      <c r="BN183" s="4049"/>
      <c r="BO183" s="4049"/>
      <c r="BP183" s="4049"/>
      <c r="BQ183" s="4049"/>
      <c r="BR183" s="4050"/>
      <c r="BS183" s="2534"/>
      <c r="BT183" s="2518"/>
      <c r="BU183" s="2515"/>
      <c r="BV183" s="4057"/>
      <c r="BW183" s="4058"/>
      <c r="BX183" s="4058"/>
      <c r="BY183" s="4059"/>
      <c r="BZ183" s="2516"/>
      <c r="CA183" s="1567"/>
    </row>
    <row r="184" spans="1:79" ht="11.25" customHeight="1">
      <c r="A184" s="328"/>
      <c r="B184" s="757"/>
      <c r="C184" s="2506"/>
      <c r="D184" s="2569" t="s">
        <v>3473</v>
      </c>
      <c r="E184" s="2569"/>
      <c r="F184" s="2569"/>
      <c r="G184" s="2506"/>
      <c r="H184" s="4031"/>
      <c r="I184" s="4032"/>
      <c r="J184" s="4032"/>
      <c r="K184" s="4032"/>
      <c r="L184" s="4033"/>
      <c r="M184" s="2571"/>
      <c r="N184" s="4063"/>
      <c r="O184" s="4064"/>
      <c r="P184" s="4064"/>
      <c r="Q184" s="4064"/>
      <c r="R184" s="4064"/>
      <c r="S184" s="4064"/>
      <c r="T184" s="4065"/>
      <c r="U184" s="1546"/>
      <c r="V184" s="2517"/>
      <c r="W184" s="2508"/>
      <c r="X184" s="2508"/>
      <c r="Y184" s="2509">
        <v>3</v>
      </c>
      <c r="Z184" s="2715"/>
      <c r="AA184" s="2506"/>
      <c r="AB184" s="2511" t="s">
        <v>3466</v>
      </c>
      <c r="AC184" s="2506"/>
      <c r="AD184" s="2506"/>
      <c r="AE184" s="2506"/>
      <c r="AF184" s="2506"/>
      <c r="AG184" s="2512"/>
      <c r="AH184" s="328"/>
      <c r="AI184" s="1567"/>
      <c r="AJ184" s="2513"/>
      <c r="AK184" s="2514"/>
      <c r="AL184" s="2514"/>
      <c r="AM184" s="2547"/>
      <c r="AN184" s="4044"/>
      <c r="AO184" s="4044"/>
      <c r="AP184" s="4044"/>
      <c r="AQ184" s="4044"/>
      <c r="AR184" s="4044"/>
      <c r="AS184" s="4044"/>
      <c r="AT184" s="4044"/>
      <c r="AU184" s="4044"/>
      <c r="AV184" s="4044"/>
      <c r="AW184" s="4044"/>
      <c r="AX184" s="4044"/>
      <c r="AY184" s="4044"/>
      <c r="AZ184" s="4044"/>
      <c r="BA184" s="4044"/>
      <c r="BB184" s="2514"/>
      <c r="BC184" s="2514"/>
      <c r="BD184" s="2514"/>
      <c r="BE184" s="4051"/>
      <c r="BF184" s="4052"/>
      <c r="BG184" s="4052"/>
      <c r="BH184" s="4052"/>
      <c r="BI184" s="4052"/>
      <c r="BJ184" s="4052"/>
      <c r="BK184" s="4052"/>
      <c r="BL184" s="4052"/>
      <c r="BM184" s="4052"/>
      <c r="BN184" s="4052"/>
      <c r="BO184" s="4052"/>
      <c r="BP184" s="4052"/>
      <c r="BQ184" s="4052"/>
      <c r="BR184" s="4053"/>
      <c r="BS184" s="2514"/>
      <c r="BT184" s="2518"/>
      <c r="BU184" s="2515"/>
      <c r="BV184" s="4060"/>
      <c r="BW184" s="4061"/>
      <c r="BX184" s="4061"/>
      <c r="BY184" s="4062"/>
      <c r="BZ184" s="2516"/>
      <c r="CA184" s="1567"/>
    </row>
    <row r="185" spans="1:79" ht="3" customHeight="1">
      <c r="A185" s="328"/>
      <c r="B185" s="757"/>
      <c r="C185" s="2506"/>
      <c r="D185" s="2569"/>
      <c r="E185" s="2569"/>
      <c r="F185" s="2569"/>
      <c r="G185" s="2506"/>
      <c r="H185" s="4034"/>
      <c r="I185" s="4035"/>
      <c r="J185" s="4035"/>
      <c r="K185" s="4035"/>
      <c r="L185" s="4036"/>
      <c r="M185" s="2571"/>
      <c r="N185" s="4066"/>
      <c r="O185" s="4067"/>
      <c r="P185" s="4067"/>
      <c r="Q185" s="4067"/>
      <c r="R185" s="4067"/>
      <c r="S185" s="4067"/>
      <c r="T185" s="4068"/>
      <c r="U185" s="1546"/>
      <c r="V185" s="2517"/>
      <c r="W185" s="2508"/>
      <c r="X185" s="2508"/>
      <c r="Y185" s="2509"/>
      <c r="Z185" s="2510"/>
      <c r="AA185" s="2506"/>
      <c r="AB185" s="2511"/>
      <c r="AC185" s="2506"/>
      <c r="AD185" s="2506"/>
      <c r="AE185" s="2506"/>
      <c r="AF185" s="2506"/>
      <c r="AG185" s="2512"/>
      <c r="AH185" s="328"/>
      <c r="AI185" s="1567"/>
      <c r="AJ185" s="2513"/>
      <c r="AK185" s="2514"/>
      <c r="AL185" s="2514"/>
      <c r="AM185" s="2514"/>
      <c r="AN185" s="2514"/>
      <c r="AO185" s="2514"/>
      <c r="AP185" s="2514"/>
      <c r="AQ185" s="2514"/>
      <c r="AR185" s="2514"/>
      <c r="AS185" s="2514"/>
      <c r="AT185" s="2514"/>
      <c r="AU185" s="2514"/>
      <c r="AV185" s="2514"/>
      <c r="AW185" s="2514"/>
      <c r="AX185" s="2514"/>
      <c r="AY185" s="2514"/>
      <c r="AZ185" s="2514"/>
      <c r="BA185" s="2514"/>
      <c r="BB185" s="2514"/>
      <c r="BC185" s="2548"/>
      <c r="BD185" s="2548"/>
      <c r="BE185" s="2514"/>
      <c r="BF185" s="2514"/>
      <c r="BG185" s="2534"/>
      <c r="BH185" s="2534"/>
      <c r="BI185" s="2534"/>
      <c r="BJ185" s="2534"/>
      <c r="BK185" s="2534"/>
      <c r="BL185" s="2534"/>
      <c r="BM185" s="2534"/>
      <c r="BN185" s="2534"/>
      <c r="BO185" s="2534"/>
      <c r="BP185" s="2534"/>
      <c r="BQ185" s="2534"/>
      <c r="BR185" s="2534"/>
      <c r="BS185" s="2534"/>
      <c r="BT185" s="2518"/>
      <c r="BU185" s="2515"/>
      <c r="BV185" s="2515"/>
      <c r="BW185" s="2515"/>
      <c r="BX185" s="2515"/>
      <c r="BY185" s="2515"/>
      <c r="BZ185" s="2516"/>
      <c r="CA185" s="1567"/>
    </row>
    <row r="186" spans="1:79" ht="11.25" customHeight="1">
      <c r="A186" s="328"/>
      <c r="B186" s="757"/>
      <c r="C186" s="2506"/>
      <c r="D186" s="2573" t="s">
        <v>3474</v>
      </c>
      <c r="E186" s="2569"/>
      <c r="F186" s="2569"/>
      <c r="G186" s="2506"/>
      <c r="H186" s="4037"/>
      <c r="I186" s="4038"/>
      <c r="J186" s="4038"/>
      <c r="K186" s="4038"/>
      <c r="L186" s="4039"/>
      <c r="M186" s="2571"/>
      <c r="N186" s="4069"/>
      <c r="O186" s="4070"/>
      <c r="P186" s="4070"/>
      <c r="Q186" s="4070"/>
      <c r="R186" s="4070"/>
      <c r="S186" s="4070"/>
      <c r="T186" s="4071"/>
      <c r="U186" s="1546"/>
      <c r="V186" s="2517"/>
      <c r="W186" s="2508"/>
      <c r="X186" s="2508"/>
      <c r="Y186" s="2509">
        <v>4</v>
      </c>
      <c r="Z186" s="2715"/>
      <c r="AA186" s="2506"/>
      <c r="AB186" s="2511" t="s">
        <v>3467</v>
      </c>
      <c r="AC186" s="2506"/>
      <c r="AD186" s="2506"/>
      <c r="AE186" s="2506"/>
      <c r="AF186" s="2506"/>
      <c r="AG186" s="2512"/>
      <c r="AH186" s="328"/>
      <c r="AI186" s="1567"/>
      <c r="AJ186" s="2513"/>
      <c r="AK186" s="2514"/>
      <c r="AL186" s="2514"/>
      <c r="AM186" s="2514"/>
      <c r="AN186" s="2514"/>
      <c r="AO186" s="2514"/>
      <c r="AP186" s="2514"/>
      <c r="AQ186" s="2514"/>
      <c r="AR186" s="2514"/>
      <c r="AS186" s="2514"/>
      <c r="AT186" s="2514"/>
      <c r="AU186" s="2514"/>
      <c r="AV186" s="2514"/>
      <c r="AW186" s="2514"/>
      <c r="AX186" s="2514"/>
      <c r="AY186" s="2514"/>
      <c r="AZ186" s="2514"/>
      <c r="BA186" s="2514"/>
      <c r="BB186" s="2514"/>
      <c r="BC186" s="2548"/>
      <c r="BD186" s="2548"/>
      <c r="BE186" s="2514"/>
      <c r="BF186" s="2514"/>
      <c r="BG186" s="2534"/>
      <c r="BH186" s="2534"/>
      <c r="BI186" s="2534"/>
      <c r="BJ186" s="2534"/>
      <c r="BK186" s="2534"/>
      <c r="BL186" s="2534"/>
      <c r="BM186" s="2534"/>
      <c r="BN186" s="2534"/>
      <c r="BO186" s="2534"/>
      <c r="BP186" s="2534"/>
      <c r="BQ186" s="2534"/>
      <c r="BR186" s="2534"/>
      <c r="BS186" s="2534"/>
      <c r="BT186" s="2518"/>
      <c r="BU186" s="2515"/>
      <c r="BV186" s="2515"/>
      <c r="BW186" s="2515"/>
      <c r="BX186" s="2515"/>
      <c r="BY186" s="2515"/>
      <c r="BZ186" s="2516"/>
      <c r="CA186" s="1567"/>
    </row>
    <row r="187" spans="1:79" ht="5.25" customHeight="1">
      <c r="A187" s="328"/>
      <c r="B187" s="1867"/>
      <c r="C187" s="2574"/>
      <c r="D187" s="2574"/>
      <c r="E187" s="2575"/>
      <c r="F187" s="2575"/>
      <c r="G187" s="2574"/>
      <c r="H187" s="2574"/>
      <c r="I187" s="2574"/>
      <c r="J187" s="2574"/>
      <c r="K187" s="2574"/>
      <c r="L187" s="2574"/>
      <c r="M187" s="2574"/>
      <c r="N187" s="2574"/>
      <c r="O187" s="2574"/>
      <c r="P187" s="2574"/>
      <c r="Q187" s="2574"/>
      <c r="R187" s="2574"/>
      <c r="S187" s="2574"/>
      <c r="T187" s="2574"/>
      <c r="U187" s="2576"/>
      <c r="V187" s="2577"/>
      <c r="W187" s="2578"/>
      <c r="X187" s="2578"/>
      <c r="Y187" s="2579"/>
      <c r="Z187" s="2580"/>
      <c r="AA187" s="2574"/>
      <c r="AB187" s="2581"/>
      <c r="AC187" s="2574"/>
      <c r="AD187" s="2574"/>
      <c r="AE187" s="2574"/>
      <c r="AF187" s="2574"/>
      <c r="AG187" s="2582"/>
      <c r="AH187" s="328"/>
      <c r="AI187" s="1567"/>
      <c r="AJ187" s="1865"/>
      <c r="AK187" s="2550"/>
      <c r="AL187" s="2550"/>
      <c r="AM187" s="2550"/>
      <c r="AN187" s="2550"/>
      <c r="AO187" s="2550"/>
      <c r="AP187" s="2550"/>
      <c r="AQ187" s="2550"/>
      <c r="AR187" s="2550"/>
      <c r="AS187" s="2550"/>
      <c r="AT187" s="2550"/>
      <c r="AU187" s="2550"/>
      <c r="AV187" s="2550"/>
      <c r="AW187" s="2550"/>
      <c r="AX187" s="2550"/>
      <c r="AY187" s="2550"/>
      <c r="AZ187" s="2550"/>
      <c r="BA187" s="2550"/>
      <c r="BB187" s="2550"/>
      <c r="BC187" s="2550"/>
      <c r="BD187" s="2550"/>
      <c r="BE187" s="2550"/>
      <c r="BF187" s="2550"/>
      <c r="BG187" s="2550"/>
      <c r="BH187" s="2550"/>
      <c r="BI187" s="2550"/>
      <c r="BJ187" s="2550"/>
      <c r="BK187" s="2550"/>
      <c r="BL187" s="2550"/>
      <c r="BM187" s="2550"/>
      <c r="BN187" s="2550"/>
      <c r="BO187" s="2550"/>
      <c r="BP187" s="2550"/>
      <c r="BQ187" s="2550"/>
      <c r="BR187" s="2550"/>
      <c r="BS187" s="2550"/>
      <c r="BT187" s="2551"/>
      <c r="BU187" s="2552"/>
      <c r="BV187" s="2552"/>
      <c r="BW187" s="2552"/>
      <c r="BX187" s="2552"/>
      <c r="BY187" s="2552"/>
      <c r="BZ187" s="2553"/>
      <c r="CA187" s="1567"/>
    </row>
    <row r="188" spans="1:79" ht="5.25" customHeight="1">
      <c r="A188" s="328"/>
      <c r="B188" s="1866"/>
      <c r="C188" s="2560"/>
      <c r="D188" s="2561"/>
      <c r="E188" s="2562"/>
      <c r="F188" s="2562"/>
      <c r="G188" s="2560"/>
      <c r="H188" s="2563"/>
      <c r="I188" s="2563"/>
      <c r="J188" s="2563"/>
      <c r="K188" s="2563"/>
      <c r="L188" s="2563"/>
      <c r="M188" s="2563"/>
      <c r="N188" s="2563"/>
      <c r="O188" s="2563"/>
      <c r="P188" s="2563"/>
      <c r="Q188" s="2563"/>
      <c r="R188" s="2563"/>
      <c r="S188" s="4072"/>
      <c r="T188" s="4072"/>
      <c r="U188" s="2564"/>
      <c r="V188" s="2565"/>
      <c r="W188" s="2563"/>
      <c r="X188" s="2563"/>
      <c r="Y188" s="2563"/>
      <c r="Z188" s="2563"/>
      <c r="AA188" s="2563"/>
      <c r="AB188" s="2563"/>
      <c r="AC188" s="2563"/>
      <c r="AD188" s="2563"/>
      <c r="AE188" s="2563"/>
      <c r="AF188" s="2563"/>
      <c r="AG188" s="2566"/>
      <c r="AH188" s="328"/>
      <c r="AI188" s="1567"/>
      <c r="AJ188" s="2513"/>
      <c r="AK188" s="2514"/>
      <c r="AL188" s="2514"/>
      <c r="AM188" s="2514"/>
      <c r="AN188" s="2514"/>
      <c r="AO188" s="2514"/>
      <c r="AP188" s="2514"/>
      <c r="AQ188" s="2514"/>
      <c r="AR188" s="2514"/>
      <c r="AS188" s="2514"/>
      <c r="AT188" s="2514"/>
      <c r="AU188" s="2514"/>
      <c r="AV188" s="2514"/>
      <c r="AW188" s="2514"/>
      <c r="AX188" s="2514"/>
      <c r="AY188" s="2514"/>
      <c r="AZ188" s="2514"/>
      <c r="BA188" s="2514"/>
      <c r="BB188" s="2514"/>
      <c r="BC188" s="2514"/>
      <c r="BD188" s="2514"/>
      <c r="BE188" s="2514"/>
      <c r="BF188" s="2514"/>
      <c r="BG188" s="2514"/>
      <c r="BH188" s="2514"/>
      <c r="BI188" s="2514"/>
      <c r="BJ188" s="2514"/>
      <c r="BK188" s="2514"/>
      <c r="BL188" s="2514"/>
      <c r="BM188" s="2514"/>
      <c r="BN188" s="2514"/>
      <c r="BO188" s="2514"/>
      <c r="BP188" s="2514"/>
      <c r="BQ188" s="2514"/>
      <c r="BR188" s="2514"/>
      <c r="BS188" s="2514"/>
      <c r="BT188" s="2526"/>
      <c r="BU188" s="2527"/>
      <c r="BV188" s="2527"/>
      <c r="BW188" s="2527"/>
      <c r="BX188" s="2527"/>
      <c r="BY188" s="2527"/>
      <c r="BZ188" s="2528"/>
      <c r="CA188" s="1567"/>
    </row>
    <row r="189" spans="1:79" ht="11.25" customHeight="1">
      <c r="A189" s="328"/>
      <c r="B189" s="2567" t="s">
        <v>557</v>
      </c>
      <c r="C189" s="2511"/>
      <c r="D189" s="2529" t="s">
        <v>3471</v>
      </c>
      <c r="E189" s="2540"/>
      <c r="F189" s="2540"/>
      <c r="G189" s="2511"/>
      <c r="H189" s="2506"/>
      <c r="I189" s="2506"/>
      <c r="J189" s="2506"/>
      <c r="K189" s="2506"/>
      <c r="L189" s="2506"/>
      <c r="M189" s="2506"/>
      <c r="N189" s="2506"/>
      <c r="O189" s="2506"/>
      <c r="P189" s="2506"/>
      <c r="Q189" s="2506"/>
      <c r="R189" s="2506"/>
      <c r="S189" s="4073" t="s">
        <v>4141</v>
      </c>
      <c r="T189" s="4042"/>
      <c r="U189" s="1548"/>
      <c r="V189" s="2517"/>
      <c r="W189" s="2529" t="s">
        <v>46</v>
      </c>
      <c r="X189" s="2529"/>
      <c r="Y189" s="2506"/>
      <c r="Z189" s="2506"/>
      <c r="AA189" s="2506"/>
      <c r="AB189" s="2506"/>
      <c r="AC189" s="2506"/>
      <c r="AD189" s="2506"/>
      <c r="AE189" s="2506"/>
      <c r="AF189" s="2506"/>
      <c r="AG189" s="2512"/>
      <c r="AH189" s="328"/>
      <c r="AI189" s="1567"/>
      <c r="AJ189" s="2513"/>
      <c r="AK189" s="2529" t="s">
        <v>3477</v>
      </c>
      <c r="AL189" s="2529"/>
      <c r="AM189" s="2514"/>
      <c r="AN189" s="2514"/>
      <c r="AO189" s="2514"/>
      <c r="AP189" s="2514"/>
      <c r="AQ189" s="2514"/>
      <c r="AR189" s="2514"/>
      <c r="AS189" s="2514"/>
      <c r="AT189" s="2514"/>
      <c r="AU189" s="2514"/>
      <c r="AV189" s="2514"/>
      <c r="AW189" s="2514"/>
      <c r="AX189" s="2514"/>
      <c r="AY189" s="2514"/>
      <c r="AZ189" s="2530"/>
      <c r="BA189" s="2530"/>
      <c r="BB189" s="2530"/>
      <c r="BC189" s="2530"/>
      <c r="BD189" s="2530"/>
      <c r="BE189" s="2531"/>
      <c r="BF189" s="2514"/>
      <c r="BG189" s="2514"/>
      <c r="BH189" s="2514"/>
      <c r="BI189" s="2514"/>
      <c r="BJ189" s="2514"/>
      <c r="BK189" s="2514"/>
      <c r="BL189" s="2514"/>
      <c r="BM189" s="2514"/>
      <c r="BN189" s="2514"/>
      <c r="BO189" s="2530"/>
      <c r="BP189" s="2530"/>
      <c r="BQ189" s="2530"/>
      <c r="BR189" s="2530"/>
      <c r="BS189" s="2530"/>
      <c r="BT189" s="2518"/>
      <c r="BU189" s="2532" t="s">
        <v>3423</v>
      </c>
      <c r="BV189" s="2515"/>
      <c r="BW189" s="2515"/>
      <c r="BX189" s="2515"/>
      <c r="BY189" s="2515"/>
      <c r="BZ189" s="2516"/>
      <c r="CA189" s="1567"/>
    </row>
    <row r="190" spans="1:79" ht="2.25" customHeight="1">
      <c r="A190" s="328"/>
      <c r="B190" s="2567"/>
      <c r="C190" s="2511"/>
      <c r="D190" s="2529"/>
      <c r="E190" s="2540"/>
      <c r="F190" s="2540"/>
      <c r="G190" s="2511"/>
      <c r="H190" s="2506"/>
      <c r="I190" s="2506"/>
      <c r="J190" s="2506"/>
      <c r="K190" s="2506"/>
      <c r="L190" s="2506"/>
      <c r="M190" s="2506"/>
      <c r="N190" s="2506"/>
      <c r="O190" s="2506"/>
      <c r="P190" s="2506"/>
      <c r="Q190" s="2506"/>
      <c r="R190" s="2506"/>
      <c r="S190" s="2568"/>
      <c r="T190" s="2568"/>
      <c r="U190" s="1548"/>
      <c r="V190" s="2517"/>
      <c r="W190" s="2529"/>
      <c r="X190" s="2529"/>
      <c r="Y190" s="2506"/>
      <c r="Z190" s="2506"/>
      <c r="AA190" s="2506"/>
      <c r="AB190" s="2506"/>
      <c r="AC190" s="2506"/>
      <c r="AD190" s="2506"/>
      <c r="AE190" s="2506"/>
      <c r="AF190" s="2506"/>
      <c r="AG190" s="2512"/>
      <c r="AH190" s="328"/>
      <c r="AI190" s="1567"/>
      <c r="AJ190" s="2513"/>
      <c r="AK190" s="2529"/>
      <c r="AL190" s="2529"/>
      <c r="AM190" s="2514"/>
      <c r="AN190" s="2514"/>
      <c r="AO190" s="2514"/>
      <c r="AP190" s="2514"/>
      <c r="AQ190" s="2514"/>
      <c r="AR190" s="2514"/>
      <c r="AS190" s="2514"/>
      <c r="AT190" s="2514"/>
      <c r="AU190" s="2514"/>
      <c r="AV190" s="2514"/>
      <c r="AW190" s="2514"/>
      <c r="AX190" s="2514"/>
      <c r="AY190" s="2514"/>
      <c r="AZ190" s="2530"/>
      <c r="BA190" s="2530"/>
      <c r="BB190" s="2530"/>
      <c r="BC190" s="2530"/>
      <c r="BD190" s="2530"/>
      <c r="BE190" s="2531"/>
      <c r="BF190" s="2514"/>
      <c r="BG190" s="2514"/>
      <c r="BH190" s="2514"/>
      <c r="BI190" s="2514"/>
      <c r="BJ190" s="2514"/>
      <c r="BK190" s="2514"/>
      <c r="BL190" s="2514"/>
      <c r="BM190" s="2514"/>
      <c r="BN190" s="2514"/>
      <c r="BO190" s="2530"/>
      <c r="BP190" s="2530"/>
      <c r="BQ190" s="2530"/>
      <c r="BR190" s="2530"/>
      <c r="BS190" s="2530"/>
      <c r="BT190" s="2518"/>
      <c r="BU190" s="2515"/>
      <c r="BV190" s="2515"/>
      <c r="BW190" s="2515"/>
      <c r="BX190" s="2515"/>
      <c r="BY190" s="2515"/>
      <c r="BZ190" s="2516"/>
      <c r="CA190" s="1567"/>
    </row>
    <row r="191" spans="1:79" ht="11.25" customHeight="1">
      <c r="A191" s="328"/>
      <c r="B191" s="758"/>
      <c r="C191" s="2511"/>
      <c r="D191" s="2540" t="s">
        <v>3410</v>
      </c>
      <c r="E191" s="2540"/>
      <c r="F191" s="2540"/>
      <c r="G191" s="2511"/>
      <c r="H191" s="2506"/>
      <c r="I191" s="2506"/>
      <c r="J191" s="2506"/>
      <c r="K191" s="2506"/>
      <c r="L191" s="2506"/>
      <c r="M191" s="2506"/>
      <c r="N191" s="2506"/>
      <c r="O191" s="2506"/>
      <c r="P191" s="2506"/>
      <c r="Q191" s="2506"/>
      <c r="R191" s="2506"/>
      <c r="S191" s="2506"/>
      <c r="T191" s="2506"/>
      <c r="U191" s="1546"/>
      <c r="V191" s="2517"/>
      <c r="W191" s="2540" t="s">
        <v>47</v>
      </c>
      <c r="X191" s="2540"/>
      <c r="Y191" s="2506"/>
      <c r="Z191" s="2506"/>
      <c r="AA191" s="2506"/>
      <c r="AB191" s="2506"/>
      <c r="AC191" s="2506"/>
      <c r="AD191" s="2506"/>
      <c r="AE191" s="2506"/>
      <c r="AF191" s="2506"/>
      <c r="AG191" s="2512"/>
      <c r="AH191" s="328"/>
      <c r="AI191" s="1567"/>
      <c r="AJ191" s="2513"/>
      <c r="AK191" s="2533" t="s">
        <v>3475</v>
      </c>
      <c r="AL191" s="2533"/>
      <c r="AM191" s="2534" t="s">
        <v>3476</v>
      </c>
      <c r="AN191" s="2534"/>
      <c r="AO191" s="2534"/>
      <c r="AP191" s="2534"/>
      <c r="AQ191" s="2534"/>
      <c r="AR191" s="2534"/>
      <c r="AS191" s="2514"/>
      <c r="AT191" s="2514"/>
      <c r="AU191" s="2514"/>
      <c r="AV191" s="2514"/>
      <c r="AW191" s="2514"/>
      <c r="AX191" s="2514"/>
      <c r="AY191" s="2514"/>
      <c r="AZ191" s="2514"/>
      <c r="BA191" s="2514"/>
      <c r="BB191" s="2514"/>
      <c r="BC191" s="2533" t="s">
        <v>3478</v>
      </c>
      <c r="BD191" s="2533"/>
      <c r="BE191" s="2534" t="s">
        <v>3479</v>
      </c>
      <c r="BF191" s="2514"/>
      <c r="BG191" s="2514"/>
      <c r="BH191" s="2514"/>
      <c r="BI191" s="2514"/>
      <c r="BJ191" s="2514"/>
      <c r="BK191" s="2514"/>
      <c r="BL191" s="2514"/>
      <c r="BM191" s="2514"/>
      <c r="BN191" s="2514"/>
      <c r="BO191" s="2514"/>
      <c r="BP191" s="2514"/>
      <c r="BQ191" s="2514"/>
      <c r="BR191" s="2514"/>
      <c r="BS191" s="2514"/>
      <c r="BT191" s="2518"/>
      <c r="BU191" s="2535" t="s">
        <v>3424</v>
      </c>
      <c r="BV191" s="2515"/>
      <c r="BW191" s="2515"/>
      <c r="BX191" s="2515"/>
      <c r="BY191" s="2515"/>
      <c r="BZ191" s="2516"/>
      <c r="CA191" s="1567"/>
    </row>
    <row r="192" spans="1:79" ht="2.25" customHeight="1">
      <c r="A192" s="328"/>
      <c r="B192" s="758"/>
      <c r="C192" s="2511"/>
      <c r="D192" s="2540"/>
      <c r="E192" s="2540"/>
      <c r="F192" s="2540"/>
      <c r="G192" s="2511"/>
      <c r="H192" s="2506"/>
      <c r="I192" s="2506"/>
      <c r="J192" s="2506"/>
      <c r="K192" s="2506"/>
      <c r="L192" s="2506"/>
      <c r="M192" s="2506"/>
      <c r="N192" s="2506"/>
      <c r="O192" s="2506"/>
      <c r="P192" s="2506"/>
      <c r="Q192" s="2506"/>
      <c r="R192" s="2506"/>
      <c r="S192" s="2506"/>
      <c r="T192" s="2506"/>
      <c r="U192" s="1546"/>
      <c r="V192" s="2517"/>
      <c r="W192" s="2540"/>
      <c r="X192" s="2540"/>
      <c r="Y192" s="2506"/>
      <c r="Z192" s="2506"/>
      <c r="AA192" s="2506"/>
      <c r="AB192" s="2506"/>
      <c r="AC192" s="2506"/>
      <c r="AD192" s="2506"/>
      <c r="AE192" s="2506"/>
      <c r="AF192" s="2506"/>
      <c r="AG192" s="2512"/>
      <c r="AH192" s="328"/>
      <c r="AI192" s="1567"/>
      <c r="AJ192" s="2513"/>
      <c r="AK192" s="2533"/>
      <c r="AL192" s="2533"/>
      <c r="AM192" s="2534"/>
      <c r="AN192" s="2534"/>
      <c r="AO192" s="2534"/>
      <c r="AP192" s="2534"/>
      <c r="AQ192" s="2534"/>
      <c r="AR192" s="2534"/>
      <c r="AS192" s="2514"/>
      <c r="AT192" s="2514"/>
      <c r="AU192" s="2514"/>
      <c r="AV192" s="2514"/>
      <c r="AW192" s="2514"/>
      <c r="AX192" s="2514"/>
      <c r="AY192" s="2514"/>
      <c r="AZ192" s="2514"/>
      <c r="BA192" s="2514"/>
      <c r="BB192" s="2514"/>
      <c r="BC192" s="2536"/>
      <c r="BD192" s="2536"/>
      <c r="BE192" s="2531"/>
      <c r="BF192" s="2514"/>
      <c r="BG192" s="2514"/>
      <c r="BH192" s="2514"/>
      <c r="BI192" s="2514"/>
      <c r="BJ192" s="2514"/>
      <c r="BK192" s="2514"/>
      <c r="BL192" s="2514"/>
      <c r="BM192" s="2514"/>
      <c r="BN192" s="2514"/>
      <c r="BO192" s="2514"/>
      <c r="BP192" s="2514"/>
      <c r="BQ192" s="2514"/>
      <c r="BR192" s="2514"/>
      <c r="BS192" s="2514"/>
      <c r="BT192" s="2518"/>
      <c r="BU192" s="2535"/>
      <c r="BV192" s="2515"/>
      <c r="BW192" s="2515"/>
      <c r="BX192" s="2515"/>
      <c r="BY192" s="2515"/>
      <c r="BZ192" s="2516"/>
      <c r="CA192" s="1567"/>
    </row>
    <row r="193" spans="1:79" ht="12.75" customHeight="1">
      <c r="A193" s="328"/>
      <c r="B193" s="757"/>
      <c r="C193" s="2506"/>
      <c r="D193" s="2506"/>
      <c r="E193" s="2507"/>
      <c r="F193" s="2507"/>
      <c r="G193" s="2506"/>
      <c r="H193" s="2506"/>
      <c r="I193" s="2506"/>
      <c r="J193" s="2506"/>
      <c r="K193" s="2506"/>
      <c r="L193" s="2506"/>
      <c r="M193" s="2506"/>
      <c r="N193" s="2506"/>
      <c r="O193" s="2506"/>
      <c r="P193" s="2506"/>
      <c r="Q193" s="2506"/>
      <c r="R193" s="2506"/>
      <c r="S193" s="2506"/>
      <c r="T193" s="2506"/>
      <c r="U193" s="1546"/>
      <c r="V193" s="2517"/>
      <c r="W193" s="2506"/>
      <c r="X193" s="2506"/>
      <c r="Y193" s="2506"/>
      <c r="Z193" s="2506"/>
      <c r="AA193" s="2506"/>
      <c r="AB193" s="2506"/>
      <c r="AC193" s="2506"/>
      <c r="AD193" s="2506"/>
      <c r="AE193" s="2506"/>
      <c r="AF193" s="2506"/>
      <c r="AG193" s="2512"/>
      <c r="AH193" s="328"/>
      <c r="AI193" s="1567"/>
      <c r="AJ193" s="2513"/>
      <c r="AK193" s="2534"/>
      <c r="AL193" s="2534"/>
      <c r="AM193" s="4074">
        <v>132308</v>
      </c>
      <c r="AN193" s="4074"/>
      <c r="AO193" s="2509">
        <v>1</v>
      </c>
      <c r="AP193" s="2715"/>
      <c r="AQ193" s="2506"/>
      <c r="AR193" s="2529" t="s">
        <v>1282</v>
      </c>
      <c r="AS193" s="2506"/>
      <c r="AT193" s="2506"/>
      <c r="AU193" s="2514"/>
      <c r="AV193" s="2514"/>
      <c r="AW193" s="2514"/>
      <c r="AX193" s="2514"/>
      <c r="AY193" s="2514"/>
      <c r="AZ193" s="2514"/>
      <c r="BA193" s="2514"/>
      <c r="BB193" s="2514"/>
      <c r="BC193" s="2514"/>
      <c r="BD193" s="2514"/>
      <c r="BE193" s="4074">
        <v>132408</v>
      </c>
      <c r="BF193" s="4074"/>
      <c r="BG193" s="2509">
        <v>1</v>
      </c>
      <c r="BH193" s="2715"/>
      <c r="BI193" s="2506"/>
      <c r="BJ193" s="2529" t="s">
        <v>3481</v>
      </c>
      <c r="BK193" s="2506"/>
      <c r="BL193" s="2506"/>
      <c r="BM193" s="2506"/>
      <c r="BN193" s="2529"/>
      <c r="BO193" s="2506"/>
      <c r="BP193" s="2506"/>
      <c r="BQ193" s="2506"/>
      <c r="BR193" s="2506"/>
      <c r="BS193" s="2514"/>
      <c r="BT193" s="2518"/>
      <c r="BU193" s="2515"/>
      <c r="BV193" s="2515"/>
      <c r="BW193" s="2515"/>
      <c r="BX193" s="4041">
        <v>132708</v>
      </c>
      <c r="BY193" s="4041"/>
      <c r="BZ193" s="2516"/>
      <c r="CA193" s="1567"/>
    </row>
    <row r="194" spans="1:79" ht="2.25" customHeight="1">
      <c r="A194" s="328"/>
      <c r="B194" s="757"/>
      <c r="C194" s="2506"/>
      <c r="D194" s="4075"/>
      <c r="E194" s="4076"/>
      <c r="F194" s="4076"/>
      <c r="G194" s="4076"/>
      <c r="H194" s="4076"/>
      <c r="I194" s="4076"/>
      <c r="J194" s="4076"/>
      <c r="K194" s="4076"/>
      <c r="L194" s="4076"/>
      <c r="M194" s="4076"/>
      <c r="N194" s="4076"/>
      <c r="O194" s="4076"/>
      <c r="P194" s="4076"/>
      <c r="Q194" s="4076"/>
      <c r="R194" s="4076"/>
      <c r="S194" s="4076"/>
      <c r="T194" s="4077"/>
      <c r="U194" s="1546"/>
      <c r="V194" s="2517"/>
      <c r="W194" s="2506"/>
      <c r="X194" s="2506"/>
      <c r="Y194" s="2506"/>
      <c r="Z194" s="2506"/>
      <c r="AA194" s="2506"/>
      <c r="AB194" s="2506"/>
      <c r="AC194" s="2506"/>
      <c r="AD194" s="2506"/>
      <c r="AE194" s="2506"/>
      <c r="AF194" s="2506"/>
      <c r="AG194" s="2512"/>
      <c r="AH194" s="328"/>
      <c r="AI194" s="1567"/>
      <c r="AJ194" s="2513"/>
      <c r="AK194" s="2534"/>
      <c r="AL194" s="2534"/>
      <c r="AM194" s="2508"/>
      <c r="AN194" s="2508"/>
      <c r="AO194" s="2537"/>
      <c r="AP194" s="2510"/>
      <c r="AQ194" s="2506"/>
      <c r="AR194" s="2511"/>
      <c r="AS194" s="2506"/>
      <c r="AT194" s="2506"/>
      <c r="AU194" s="2514"/>
      <c r="AV194" s="2514"/>
      <c r="AW194" s="2514"/>
      <c r="AX194" s="2514"/>
      <c r="AY194" s="2514"/>
      <c r="AZ194" s="2514"/>
      <c r="BA194" s="2514"/>
      <c r="BB194" s="2514"/>
      <c r="BC194" s="2514"/>
      <c r="BD194" s="2514"/>
      <c r="BE194" s="2508"/>
      <c r="BF194" s="2508"/>
      <c r="BG194" s="2537"/>
      <c r="BH194" s="2510"/>
      <c r="BI194" s="2506"/>
      <c r="BJ194" s="2511"/>
      <c r="BK194" s="2506"/>
      <c r="BL194" s="2506"/>
      <c r="BM194" s="2506"/>
      <c r="BN194" s="2511"/>
      <c r="BO194" s="2506"/>
      <c r="BP194" s="2506"/>
      <c r="BQ194" s="2506"/>
      <c r="BR194" s="2506"/>
      <c r="BS194" s="2514"/>
      <c r="BT194" s="2518"/>
      <c r="BU194" s="2515"/>
      <c r="BV194" s="2515"/>
      <c r="BW194" s="2515"/>
      <c r="BX194" s="4041"/>
      <c r="BY194" s="4041"/>
      <c r="BZ194" s="2516"/>
      <c r="CA194" s="1567"/>
    </row>
    <row r="195" spans="1:79" ht="9.75" customHeight="1">
      <c r="A195" s="328"/>
      <c r="B195" s="757"/>
      <c r="C195" s="2506"/>
      <c r="D195" s="4078"/>
      <c r="E195" s="4079"/>
      <c r="F195" s="4079"/>
      <c r="G195" s="4079"/>
      <c r="H195" s="4079"/>
      <c r="I195" s="4079"/>
      <c r="J195" s="4079"/>
      <c r="K195" s="4079"/>
      <c r="L195" s="4079"/>
      <c r="M195" s="4079"/>
      <c r="N195" s="4079"/>
      <c r="O195" s="4079"/>
      <c r="P195" s="4079"/>
      <c r="Q195" s="4079"/>
      <c r="R195" s="4079"/>
      <c r="S195" s="4079"/>
      <c r="T195" s="4080"/>
      <c r="U195" s="1546"/>
      <c r="V195" s="2517"/>
      <c r="W195" s="2529" t="s">
        <v>809</v>
      </c>
      <c r="X195" s="2529"/>
      <c r="Y195" s="2506"/>
      <c r="Z195" s="2506"/>
      <c r="AA195" s="2506"/>
      <c r="AB195" s="2506"/>
      <c r="AC195" s="2506"/>
      <c r="AD195" s="2506"/>
      <c r="AE195" s="2506"/>
      <c r="AF195" s="2506"/>
      <c r="AG195" s="2512"/>
      <c r="AH195" s="328"/>
      <c r="AI195" s="1567"/>
      <c r="AJ195" s="2513"/>
      <c r="AK195" s="2514"/>
      <c r="AL195" s="2514"/>
      <c r="AM195" s="2508"/>
      <c r="AN195" s="2508"/>
      <c r="AO195" s="2509">
        <v>2</v>
      </c>
      <c r="AP195" s="4084"/>
      <c r="AQ195" s="2506"/>
      <c r="AR195" s="2529" t="s">
        <v>3480</v>
      </c>
      <c r="AS195" s="2506"/>
      <c r="AT195" s="2506"/>
      <c r="AU195" s="2514"/>
      <c r="AV195" s="2514"/>
      <c r="AW195" s="2514"/>
      <c r="AX195" s="2514"/>
      <c r="AY195" s="2514"/>
      <c r="AZ195" s="2514"/>
      <c r="BA195" s="2514"/>
      <c r="BB195" s="2514"/>
      <c r="BC195" s="2514"/>
      <c r="BD195" s="2514"/>
      <c r="BE195" s="2508"/>
      <c r="BF195" s="2508"/>
      <c r="BG195" s="2509">
        <v>2</v>
      </c>
      <c r="BH195" s="4084"/>
      <c r="BI195" s="2506"/>
      <c r="BJ195" s="2529" t="s">
        <v>3482</v>
      </c>
      <c r="BK195" s="2506"/>
      <c r="BL195" s="2506"/>
      <c r="BM195" s="2506"/>
      <c r="BN195" s="2511"/>
      <c r="BO195" s="2506"/>
      <c r="BP195" s="2506"/>
      <c r="BQ195" s="2506"/>
      <c r="BR195" s="2506"/>
      <c r="BS195" s="2514"/>
      <c r="BT195" s="2518"/>
      <c r="BU195" s="2515"/>
      <c r="BV195" s="4086"/>
      <c r="BW195" s="4087"/>
      <c r="BX195" s="4087"/>
      <c r="BY195" s="4088"/>
      <c r="BZ195" s="2516"/>
      <c r="CA195" s="1567"/>
    </row>
    <row r="196" spans="1:79" ht="2.25" customHeight="1">
      <c r="A196" s="328"/>
      <c r="B196" s="757"/>
      <c r="C196" s="2506"/>
      <c r="D196" s="4078"/>
      <c r="E196" s="4079"/>
      <c r="F196" s="4079"/>
      <c r="G196" s="4079"/>
      <c r="H196" s="4079"/>
      <c r="I196" s="4079"/>
      <c r="J196" s="4079"/>
      <c r="K196" s="4079"/>
      <c r="L196" s="4079"/>
      <c r="M196" s="4079"/>
      <c r="N196" s="4079"/>
      <c r="O196" s="4079"/>
      <c r="P196" s="4079"/>
      <c r="Q196" s="4079"/>
      <c r="R196" s="4079"/>
      <c r="S196" s="4079"/>
      <c r="T196" s="4080"/>
      <c r="U196" s="1546"/>
      <c r="V196" s="2517"/>
      <c r="W196" s="2529"/>
      <c r="X196" s="2529"/>
      <c r="Y196" s="2506"/>
      <c r="Z196" s="2506"/>
      <c r="AA196" s="2506"/>
      <c r="AB196" s="2506"/>
      <c r="AC196" s="2506"/>
      <c r="AD196" s="2506"/>
      <c r="AE196" s="2506"/>
      <c r="AF196" s="2506"/>
      <c r="AG196" s="2512"/>
      <c r="AH196" s="328"/>
      <c r="AI196" s="1567"/>
      <c r="AJ196" s="2513"/>
      <c r="AK196" s="2514"/>
      <c r="AL196" s="2514"/>
      <c r="AM196" s="2514"/>
      <c r="AN196" s="2514"/>
      <c r="AO196" s="2514"/>
      <c r="AP196" s="4085"/>
      <c r="AQ196" s="2514"/>
      <c r="AR196" s="2514"/>
      <c r="AS196" s="2514"/>
      <c r="AT196" s="2514"/>
      <c r="AU196" s="2514"/>
      <c r="AV196" s="2514"/>
      <c r="AW196" s="2514"/>
      <c r="AX196" s="2514"/>
      <c r="AY196" s="2514"/>
      <c r="AZ196" s="2514"/>
      <c r="BA196" s="2514"/>
      <c r="BB196" s="2514"/>
      <c r="BC196" s="2538"/>
      <c r="BD196" s="2538"/>
      <c r="BE196" s="2538"/>
      <c r="BF196" s="2538"/>
      <c r="BG196" s="2538"/>
      <c r="BH196" s="4085"/>
      <c r="BI196" s="2538"/>
      <c r="BJ196" s="2538"/>
      <c r="BK196" s="2538"/>
      <c r="BL196" s="2538"/>
      <c r="BM196" s="2538"/>
      <c r="BN196" s="2538"/>
      <c r="BO196" s="2538"/>
      <c r="BP196" s="2538"/>
      <c r="BQ196" s="2538"/>
      <c r="BR196" s="2538"/>
      <c r="BS196" s="2538"/>
      <c r="BT196" s="2518"/>
      <c r="BU196" s="2515"/>
      <c r="BV196" s="4089"/>
      <c r="BW196" s="4090"/>
      <c r="BX196" s="4090"/>
      <c r="BY196" s="4091"/>
      <c r="BZ196" s="2516"/>
      <c r="CA196" s="1567"/>
    </row>
    <row r="197" spans="1:79" ht="9.75" customHeight="1">
      <c r="A197" s="328"/>
      <c r="B197" s="757"/>
      <c r="C197" s="2506"/>
      <c r="D197" s="4078"/>
      <c r="E197" s="4079"/>
      <c r="F197" s="4079"/>
      <c r="G197" s="4079"/>
      <c r="H197" s="4079"/>
      <c r="I197" s="4079"/>
      <c r="J197" s="4079"/>
      <c r="K197" s="4079"/>
      <c r="L197" s="4079"/>
      <c r="M197" s="4079"/>
      <c r="N197" s="4079"/>
      <c r="O197" s="4079"/>
      <c r="P197" s="4079"/>
      <c r="Q197" s="4079"/>
      <c r="R197" s="4079"/>
      <c r="S197" s="4079"/>
      <c r="T197" s="4080"/>
      <c r="U197" s="1546"/>
      <c r="V197" s="2517"/>
      <c r="W197" s="2540" t="s">
        <v>3411</v>
      </c>
      <c r="X197" s="2540"/>
      <c r="Y197" s="2506"/>
      <c r="Z197" s="2506"/>
      <c r="AA197" s="2506"/>
      <c r="AB197" s="2506"/>
      <c r="AC197" s="2506"/>
      <c r="AD197" s="2506"/>
      <c r="AE197" s="2506"/>
      <c r="AF197" s="2506"/>
      <c r="AG197" s="2512"/>
      <c r="AH197" s="328"/>
      <c r="AI197" s="1567"/>
      <c r="AJ197" s="2513"/>
      <c r="AK197" s="2514"/>
      <c r="AL197" s="2514"/>
      <c r="AM197" s="2514"/>
      <c r="AN197" s="2514"/>
      <c r="AO197" s="2514"/>
      <c r="AP197" s="2514"/>
      <c r="AQ197" s="2514"/>
      <c r="AR197" s="4043"/>
      <c r="AS197" s="4043"/>
      <c r="AT197" s="4043"/>
      <c r="AU197" s="4043"/>
      <c r="AV197" s="4043"/>
      <c r="AW197" s="4043"/>
      <c r="AX197" s="4043"/>
      <c r="AY197" s="4043"/>
      <c r="AZ197" s="4043"/>
      <c r="BA197" s="4043"/>
      <c r="BB197" s="2530"/>
      <c r="BC197" s="2529"/>
      <c r="BD197" s="2529"/>
      <c r="BE197" s="2514"/>
      <c r="BF197" s="2514"/>
      <c r="BG197" s="2514"/>
      <c r="BH197" s="2514"/>
      <c r="BI197" s="2514"/>
      <c r="BJ197" s="2514"/>
      <c r="BK197" s="2514"/>
      <c r="BL197" s="2514"/>
      <c r="BM197" s="2514"/>
      <c r="BN197" s="2514"/>
      <c r="BO197" s="2514"/>
      <c r="BP197" s="2514"/>
      <c r="BQ197" s="2514"/>
      <c r="BR197" s="2514"/>
      <c r="BS197" s="2514"/>
      <c r="BT197" s="2518"/>
      <c r="BU197" s="2515"/>
      <c r="BV197" s="4092"/>
      <c r="BW197" s="4093"/>
      <c r="BX197" s="4093"/>
      <c r="BY197" s="4094"/>
      <c r="BZ197" s="2516"/>
      <c r="CA197" s="1567"/>
    </row>
    <row r="198" spans="1:79" ht="11.25" customHeight="1">
      <c r="A198" s="328"/>
      <c r="B198" s="757"/>
      <c r="C198" s="2506"/>
      <c r="D198" s="4078"/>
      <c r="E198" s="4079"/>
      <c r="F198" s="4079"/>
      <c r="G198" s="4079"/>
      <c r="H198" s="4079"/>
      <c r="I198" s="4079"/>
      <c r="J198" s="4079"/>
      <c r="K198" s="4079"/>
      <c r="L198" s="4079"/>
      <c r="M198" s="4079"/>
      <c r="N198" s="4079"/>
      <c r="O198" s="4079"/>
      <c r="P198" s="4079"/>
      <c r="Q198" s="4079"/>
      <c r="R198" s="4079"/>
      <c r="S198" s="4079"/>
      <c r="T198" s="4080"/>
      <c r="U198" s="1546"/>
      <c r="V198" s="2517"/>
      <c r="W198" s="2540"/>
      <c r="X198" s="2540"/>
      <c r="Y198" s="2506"/>
      <c r="Z198" s="2506"/>
      <c r="AA198" s="2506"/>
      <c r="AB198" s="2506"/>
      <c r="AC198" s="2506"/>
      <c r="AD198" s="2506"/>
      <c r="AE198" s="2506"/>
      <c r="AF198" s="2506"/>
      <c r="AG198" s="2512"/>
      <c r="AH198" s="328"/>
      <c r="AI198" s="1567"/>
      <c r="AJ198" s="2513"/>
      <c r="AK198" s="2539"/>
      <c r="AL198" s="2539"/>
      <c r="AM198" s="2531"/>
      <c r="AN198" s="2531"/>
      <c r="AO198" s="2531"/>
      <c r="AP198" s="2531"/>
      <c r="AQ198" s="2531"/>
      <c r="AR198" s="4044"/>
      <c r="AS198" s="4044"/>
      <c r="AT198" s="4044"/>
      <c r="AU198" s="4044"/>
      <c r="AV198" s="4044"/>
      <c r="AW198" s="4044"/>
      <c r="AX198" s="4044"/>
      <c r="AY198" s="4044"/>
      <c r="AZ198" s="4044"/>
      <c r="BA198" s="4044"/>
      <c r="BB198" s="2514"/>
      <c r="BC198" s="2540"/>
      <c r="BD198" s="2540"/>
      <c r="BE198" s="2514"/>
      <c r="BF198" s="2514"/>
      <c r="BG198" s="2514"/>
      <c r="BH198" s="2514"/>
      <c r="BI198" s="2514"/>
      <c r="BJ198" s="2514"/>
      <c r="BK198" s="2514"/>
      <c r="BL198" s="2514"/>
      <c r="BM198" s="2514"/>
      <c r="BN198" s="2514"/>
      <c r="BO198" s="2514"/>
      <c r="BP198" s="2514"/>
      <c r="BQ198" s="2514"/>
      <c r="BR198" s="2514"/>
      <c r="BS198" s="2514"/>
      <c r="BT198" s="2518"/>
      <c r="BU198" s="2515"/>
      <c r="BV198" s="2515"/>
      <c r="BW198" s="2515"/>
      <c r="BX198" s="2515"/>
      <c r="BY198" s="2515"/>
      <c r="BZ198" s="2516"/>
      <c r="CA198" s="1567"/>
    </row>
    <row r="199" spans="1:79" ht="11.25" customHeight="1">
      <c r="A199" s="328"/>
      <c r="B199" s="757"/>
      <c r="C199" s="2506"/>
      <c r="D199" s="4078"/>
      <c r="E199" s="4079"/>
      <c r="F199" s="4079"/>
      <c r="G199" s="4079"/>
      <c r="H199" s="4079"/>
      <c r="I199" s="4079"/>
      <c r="J199" s="4079"/>
      <c r="K199" s="4079"/>
      <c r="L199" s="4079"/>
      <c r="M199" s="4079"/>
      <c r="N199" s="4079"/>
      <c r="O199" s="4079"/>
      <c r="P199" s="4079"/>
      <c r="Q199" s="4079"/>
      <c r="R199" s="4079"/>
      <c r="S199" s="4079"/>
      <c r="T199" s="4080"/>
      <c r="U199" s="1546"/>
      <c r="V199" s="2517"/>
      <c r="W199" s="2508">
        <v>132208</v>
      </c>
      <c r="X199" s="2508"/>
      <c r="Y199" s="2509">
        <v>1</v>
      </c>
      <c r="Z199" s="2715"/>
      <c r="AA199" s="2506"/>
      <c r="AB199" s="2511" t="s">
        <v>3466</v>
      </c>
      <c r="AC199" s="2506"/>
      <c r="AD199" s="2506"/>
      <c r="AE199" s="2506"/>
      <c r="AF199" s="2506"/>
      <c r="AG199" s="2512"/>
      <c r="AH199" s="328"/>
      <c r="AI199" s="1567"/>
      <c r="AJ199" s="2513"/>
      <c r="AK199" s="2531"/>
      <c r="AL199" s="2531"/>
      <c r="AM199" s="2531"/>
      <c r="AN199" s="2531"/>
      <c r="AO199" s="2531"/>
      <c r="AP199" s="2531"/>
      <c r="AQ199" s="2531"/>
      <c r="AR199" s="2531"/>
      <c r="AS199" s="2514"/>
      <c r="AT199" s="2514"/>
      <c r="AU199" s="2514"/>
      <c r="AV199" s="2514"/>
      <c r="AW199" s="2514"/>
      <c r="AX199" s="2514"/>
      <c r="AY199" s="2514"/>
      <c r="AZ199" s="2514"/>
      <c r="BA199" s="2514"/>
      <c r="BB199" s="2514"/>
      <c r="BC199" s="2541"/>
      <c r="BD199" s="2541"/>
      <c r="BE199" s="2542"/>
      <c r="BF199" s="2542"/>
      <c r="BG199" s="2542"/>
      <c r="BH199" s="2542"/>
      <c r="BI199" s="2542"/>
      <c r="BJ199" s="2542"/>
      <c r="BK199" s="2542"/>
      <c r="BL199" s="2542"/>
      <c r="BM199" s="2542"/>
      <c r="BN199" s="2542"/>
      <c r="BO199" s="2542"/>
      <c r="BP199" s="2542"/>
      <c r="BQ199" s="2542"/>
      <c r="BR199" s="2542"/>
      <c r="BS199" s="2542"/>
      <c r="BT199" s="2518"/>
      <c r="BU199" s="2515"/>
      <c r="BV199" s="2515"/>
      <c r="BW199" s="2515"/>
      <c r="BX199" s="2515"/>
      <c r="BY199" s="2515"/>
      <c r="BZ199" s="2516"/>
      <c r="CA199" s="1567"/>
    </row>
    <row r="200" spans="1:79" ht="11.25" customHeight="1">
      <c r="A200" s="328"/>
      <c r="B200" s="757"/>
      <c r="C200" s="2506"/>
      <c r="D200" s="4078"/>
      <c r="E200" s="4079"/>
      <c r="F200" s="4079"/>
      <c r="G200" s="4079"/>
      <c r="H200" s="4079"/>
      <c r="I200" s="4079"/>
      <c r="J200" s="4079"/>
      <c r="K200" s="4079"/>
      <c r="L200" s="4079"/>
      <c r="M200" s="4079"/>
      <c r="N200" s="4079"/>
      <c r="O200" s="4079"/>
      <c r="P200" s="4079"/>
      <c r="Q200" s="4079"/>
      <c r="R200" s="4079"/>
      <c r="S200" s="4079"/>
      <c r="T200" s="4080"/>
      <c r="U200" s="1546"/>
      <c r="V200" s="2517"/>
      <c r="W200" s="2508"/>
      <c r="X200" s="2508"/>
      <c r="Y200" s="2509">
        <v>2</v>
      </c>
      <c r="Z200" s="2715"/>
      <c r="AA200" s="2506"/>
      <c r="AB200" s="2511" t="s">
        <v>3467</v>
      </c>
      <c r="AC200" s="2506"/>
      <c r="AD200" s="2506"/>
      <c r="AE200" s="2506"/>
      <c r="AF200" s="2506"/>
      <c r="AG200" s="2512"/>
      <c r="AH200" s="328"/>
      <c r="AI200" s="1567"/>
      <c r="AJ200" s="2513"/>
      <c r="AK200" s="2530" t="s">
        <v>757</v>
      </c>
      <c r="AL200" s="2530"/>
      <c r="AM200" s="2530" t="s">
        <v>3418</v>
      </c>
      <c r="AN200" s="2514"/>
      <c r="AO200" s="2514"/>
      <c r="AP200" s="2514"/>
      <c r="AQ200" s="2514"/>
      <c r="AR200" s="2514"/>
      <c r="AS200" s="2514"/>
      <c r="AT200" s="2514"/>
      <c r="AU200" s="2514"/>
      <c r="AV200" s="2514"/>
      <c r="AW200" s="2514"/>
      <c r="AX200" s="2514"/>
      <c r="AY200" s="2514"/>
      <c r="AZ200" s="2514"/>
      <c r="BA200" s="2514"/>
      <c r="BB200" s="2514"/>
      <c r="BC200" s="2530" t="s">
        <v>758</v>
      </c>
      <c r="BD200" s="2530"/>
      <c r="BE200" s="2530" t="s">
        <v>3483</v>
      </c>
      <c r="BF200" s="2542"/>
      <c r="BG200" s="2542"/>
      <c r="BH200" s="2542"/>
      <c r="BI200" s="2542"/>
      <c r="BJ200" s="2542"/>
      <c r="BK200" s="2542"/>
      <c r="BL200" s="2542"/>
      <c r="BM200" s="2542"/>
      <c r="BN200" s="2542"/>
      <c r="BO200" s="2542"/>
      <c r="BP200" s="2542"/>
      <c r="BQ200" s="2542"/>
      <c r="BR200" s="2542"/>
      <c r="BS200" s="2542"/>
      <c r="BT200" s="2518"/>
      <c r="BU200" s="2532" t="s">
        <v>3421</v>
      </c>
      <c r="BV200" s="2515"/>
      <c r="BW200" s="2515"/>
      <c r="BX200" s="2515"/>
      <c r="BY200" s="2515"/>
      <c r="BZ200" s="2516"/>
      <c r="CA200" s="1567"/>
    </row>
    <row r="201" spans="1:79" ht="2.25" customHeight="1">
      <c r="A201" s="328"/>
      <c r="B201" s="757"/>
      <c r="C201" s="2506"/>
      <c r="D201" s="4081"/>
      <c r="E201" s="4082"/>
      <c r="F201" s="4082"/>
      <c r="G201" s="4082"/>
      <c r="H201" s="4082"/>
      <c r="I201" s="4082"/>
      <c r="J201" s="4082"/>
      <c r="K201" s="4082"/>
      <c r="L201" s="4082"/>
      <c r="M201" s="4082"/>
      <c r="N201" s="4082"/>
      <c r="O201" s="4082"/>
      <c r="P201" s="4082"/>
      <c r="Q201" s="4082"/>
      <c r="R201" s="4082"/>
      <c r="S201" s="4082"/>
      <c r="T201" s="4083"/>
      <c r="U201" s="1546"/>
      <c r="V201" s="2517"/>
      <c r="W201" s="2506"/>
      <c r="X201" s="2506"/>
      <c r="Y201" s="2506"/>
      <c r="Z201" s="2506"/>
      <c r="AA201" s="2506"/>
      <c r="AB201" s="2506"/>
      <c r="AC201" s="2506"/>
      <c r="AD201" s="2506"/>
      <c r="AE201" s="2506"/>
      <c r="AF201" s="2506"/>
      <c r="AG201" s="2512"/>
      <c r="AH201" s="328"/>
      <c r="AI201" s="1567"/>
      <c r="AJ201" s="2513"/>
      <c r="AK201" s="2514"/>
      <c r="AL201" s="2514"/>
      <c r="AM201" s="2514"/>
      <c r="AN201" s="2514"/>
      <c r="AO201" s="2514"/>
      <c r="AP201" s="2514"/>
      <c r="AQ201" s="2514"/>
      <c r="AR201" s="2514"/>
      <c r="AS201" s="2514"/>
      <c r="AT201" s="2514"/>
      <c r="AU201" s="2514"/>
      <c r="AV201" s="2514"/>
      <c r="AW201" s="2514"/>
      <c r="AX201" s="2514"/>
      <c r="AY201" s="2514"/>
      <c r="AZ201" s="2514"/>
      <c r="BA201" s="2514"/>
      <c r="BB201" s="2514"/>
      <c r="BC201" s="2514"/>
      <c r="BD201" s="2514"/>
      <c r="BE201" s="2531"/>
      <c r="BF201" s="2514"/>
      <c r="BG201" s="2514"/>
      <c r="BH201" s="2514"/>
      <c r="BI201" s="2514"/>
      <c r="BJ201" s="2514"/>
      <c r="BK201" s="2514"/>
      <c r="BL201" s="2514"/>
      <c r="BM201" s="2514"/>
      <c r="BN201" s="2514"/>
      <c r="BO201" s="2514"/>
      <c r="BP201" s="2514"/>
      <c r="BQ201" s="2514"/>
      <c r="BR201" s="2514"/>
      <c r="BS201" s="2514"/>
      <c r="BT201" s="2518"/>
      <c r="BU201" s="2515"/>
      <c r="BV201" s="2515"/>
      <c r="BW201" s="2515"/>
      <c r="BX201" s="2515"/>
      <c r="BY201" s="2515"/>
      <c r="BZ201" s="2516"/>
      <c r="CA201" s="1567"/>
    </row>
    <row r="202" spans="1:79" ht="11.25" customHeight="1">
      <c r="A202" s="328"/>
      <c r="B202" s="757"/>
      <c r="C202" s="2506"/>
      <c r="D202" s="2506"/>
      <c r="E202" s="2507"/>
      <c r="F202" s="2507"/>
      <c r="G202" s="2506"/>
      <c r="H202" s="2506"/>
      <c r="I202" s="2506"/>
      <c r="J202" s="2506"/>
      <c r="K202" s="2506"/>
      <c r="L202" s="2506"/>
      <c r="M202" s="2506"/>
      <c r="N202" s="2506"/>
      <c r="O202" s="2506"/>
      <c r="P202" s="2506"/>
      <c r="Q202" s="2506"/>
      <c r="R202" s="2506"/>
      <c r="S202" s="2506"/>
      <c r="T202" s="2506"/>
      <c r="U202" s="1546"/>
      <c r="V202" s="2517"/>
      <c r="W202" s="2506"/>
      <c r="X202" s="2506"/>
      <c r="Y202" s="2506"/>
      <c r="Z202" s="2506"/>
      <c r="AA202" s="2506"/>
      <c r="AB202" s="2506"/>
      <c r="AC202" s="2506"/>
      <c r="AD202" s="2506"/>
      <c r="AE202" s="2506"/>
      <c r="AF202" s="2506"/>
      <c r="AG202" s="2512"/>
      <c r="AH202" s="328"/>
      <c r="AI202" s="1567"/>
      <c r="AJ202" s="2513"/>
      <c r="AK202" s="2514"/>
      <c r="AL202" s="2514"/>
      <c r="AM202" s="2536" t="s">
        <v>3419</v>
      </c>
      <c r="AN202" s="2514"/>
      <c r="AO202" s="2514"/>
      <c r="AP202" s="2514"/>
      <c r="AQ202" s="2514"/>
      <c r="AR202" s="2514"/>
      <c r="AS202" s="2514"/>
      <c r="AT202" s="2514"/>
      <c r="AU202" s="2514"/>
      <c r="AV202" s="2514"/>
      <c r="AW202" s="2514"/>
      <c r="AX202" s="2514"/>
      <c r="AY202" s="2514"/>
      <c r="AZ202" s="2530"/>
      <c r="BA202" s="2530"/>
      <c r="BB202" s="2530"/>
      <c r="BC202" s="2529"/>
      <c r="BD202" s="2529"/>
      <c r="BE202" s="2536" t="s">
        <v>3484</v>
      </c>
      <c r="BF202" s="2514"/>
      <c r="BG202" s="2514"/>
      <c r="BH202" s="2514"/>
      <c r="BI202" s="2514"/>
      <c r="BJ202" s="2514"/>
      <c r="BK202" s="2514"/>
      <c r="BL202" s="2514"/>
      <c r="BM202" s="2514"/>
      <c r="BN202" s="2514"/>
      <c r="BO202" s="2514"/>
      <c r="BP202" s="2514"/>
      <c r="BQ202" s="2514"/>
      <c r="BR202" s="2514"/>
      <c r="BS202" s="2514"/>
      <c r="BT202" s="2518"/>
      <c r="BU202" s="2535" t="s">
        <v>3422</v>
      </c>
      <c r="BV202" s="2515"/>
      <c r="BW202" s="2515"/>
      <c r="BX202" s="2515"/>
      <c r="BY202" s="2515"/>
      <c r="BZ202" s="2516"/>
      <c r="CA202" s="1567"/>
    </row>
    <row r="203" spans="1:79" ht="11.25" customHeight="1">
      <c r="A203" s="328"/>
      <c r="B203" s="757"/>
      <c r="C203" s="2506"/>
      <c r="D203" s="2569" t="s">
        <v>49</v>
      </c>
      <c r="E203" s="2569"/>
      <c r="F203" s="2569"/>
      <c r="G203" s="2570"/>
      <c r="H203" s="4031"/>
      <c r="I203" s="4032"/>
      <c r="J203" s="4032"/>
      <c r="K203" s="4032"/>
      <c r="L203" s="4033"/>
      <c r="M203" s="2571"/>
      <c r="N203" s="2529" t="s">
        <v>3463</v>
      </c>
      <c r="O203" s="2571"/>
      <c r="P203" s="2571"/>
      <c r="Q203" s="2571"/>
      <c r="R203" s="2571"/>
      <c r="S203" s="2571"/>
      <c r="T203" s="2571"/>
      <c r="U203" s="1546"/>
      <c r="V203" s="2517"/>
      <c r="W203" s="2529" t="s">
        <v>3412</v>
      </c>
      <c r="X203" s="2529"/>
      <c r="Y203" s="2506"/>
      <c r="Z203" s="2506"/>
      <c r="AA203" s="2506"/>
      <c r="AB203" s="2506"/>
      <c r="AC203" s="2506"/>
      <c r="AD203" s="2506"/>
      <c r="AE203" s="2506"/>
      <c r="AF203" s="2506"/>
      <c r="AG203" s="2512"/>
      <c r="AH203" s="328"/>
      <c r="AI203" s="1567"/>
      <c r="AJ203" s="2513"/>
      <c r="AK203" s="2543"/>
      <c r="AL203" s="2543"/>
      <c r="AM203" s="2534"/>
      <c r="AN203" s="2534"/>
      <c r="AO203" s="2534"/>
      <c r="AP203" s="2534"/>
      <c r="AQ203" s="2534"/>
      <c r="AR203" s="2534"/>
      <c r="AS203" s="2514"/>
      <c r="AT203" s="2514"/>
      <c r="AU203" s="2514"/>
      <c r="AV203" s="2514"/>
      <c r="AW203" s="2514"/>
      <c r="AX203" s="2530"/>
      <c r="AY203" s="4040">
        <v>132508</v>
      </c>
      <c r="AZ203" s="4040"/>
      <c r="BA203" s="4040"/>
      <c r="BB203" s="2514"/>
      <c r="BC203" s="2529"/>
      <c r="BD203" s="2529"/>
      <c r="BE203" s="2529"/>
      <c r="BF203" s="2544"/>
      <c r="BG203" s="2545"/>
      <c r="BH203" s="2514"/>
      <c r="BI203" s="2514"/>
      <c r="BJ203" s="2514"/>
      <c r="BK203" s="2514"/>
      <c r="BL203" s="2514"/>
      <c r="BM203" s="2514"/>
      <c r="BN203" s="2530"/>
      <c r="BO203" s="2529"/>
      <c r="BP203" s="4040">
        <v>132608</v>
      </c>
      <c r="BQ203" s="4040"/>
      <c r="BR203" s="4040"/>
      <c r="BS203" s="2529"/>
      <c r="BT203" s="2518"/>
      <c r="BU203" s="2515"/>
      <c r="BV203" s="2515"/>
      <c r="BW203" s="2515"/>
      <c r="BX203" s="4041">
        <v>132808</v>
      </c>
      <c r="BY203" s="4041"/>
      <c r="BZ203" s="2516"/>
      <c r="CA203" s="1567"/>
    </row>
    <row r="204" spans="1:79" ht="2.25" customHeight="1">
      <c r="A204" s="328"/>
      <c r="B204" s="757"/>
      <c r="C204" s="2506"/>
      <c r="D204" s="2569"/>
      <c r="E204" s="2569"/>
      <c r="F204" s="2569"/>
      <c r="G204" s="2570"/>
      <c r="H204" s="4034"/>
      <c r="I204" s="4035"/>
      <c r="J204" s="4035"/>
      <c r="K204" s="4035"/>
      <c r="L204" s="4036"/>
      <c r="M204" s="2571"/>
      <c r="N204" s="2571"/>
      <c r="O204" s="2571"/>
      <c r="P204" s="2571"/>
      <c r="Q204" s="2571"/>
      <c r="R204" s="2571"/>
      <c r="S204" s="2571"/>
      <c r="T204" s="2571"/>
      <c r="U204" s="1546"/>
      <c r="V204" s="2517"/>
      <c r="W204" s="2529"/>
      <c r="X204" s="2529"/>
      <c r="Y204" s="2506"/>
      <c r="Z204" s="2506"/>
      <c r="AA204" s="2506"/>
      <c r="AB204" s="2506"/>
      <c r="AC204" s="2506"/>
      <c r="AD204" s="2506"/>
      <c r="AE204" s="2506"/>
      <c r="AF204" s="2506"/>
      <c r="AG204" s="2512"/>
      <c r="AH204" s="328"/>
      <c r="AI204" s="1567"/>
      <c r="AJ204" s="2513"/>
      <c r="AK204" s="2534"/>
      <c r="AL204" s="2534"/>
      <c r="AM204" s="2534"/>
      <c r="AN204" s="2534"/>
      <c r="AO204" s="2534"/>
      <c r="AP204" s="2534"/>
      <c r="AQ204" s="2534"/>
      <c r="AR204" s="2534"/>
      <c r="AS204" s="2514"/>
      <c r="AT204" s="2514"/>
      <c r="AU204" s="2514"/>
      <c r="AV204" s="2514"/>
      <c r="AW204" s="2514"/>
      <c r="AX204" s="2514"/>
      <c r="AY204" s="2514"/>
      <c r="AZ204" s="2514"/>
      <c r="BA204" s="2514"/>
      <c r="BB204" s="2514"/>
      <c r="BC204" s="2540"/>
      <c r="BD204" s="2540"/>
      <c r="BE204" s="2514"/>
      <c r="BF204" s="2514"/>
      <c r="BG204" s="2530"/>
      <c r="BH204" s="2546"/>
      <c r="BI204" s="2546"/>
      <c r="BJ204" s="2546"/>
      <c r="BK204" s="2546"/>
      <c r="BL204" s="2546"/>
      <c r="BM204" s="2546"/>
      <c r="BN204" s="2546"/>
      <c r="BO204" s="2546"/>
      <c r="BP204" s="2546"/>
      <c r="BQ204" s="2546"/>
      <c r="BR204" s="2546"/>
      <c r="BS204" s="2546"/>
      <c r="BT204" s="2518"/>
      <c r="BU204" s="2515"/>
      <c r="BV204" s="2515"/>
      <c r="BW204" s="2515"/>
      <c r="BX204" s="2515"/>
      <c r="BY204" s="2515"/>
      <c r="BZ204" s="2516"/>
      <c r="CA204" s="1567"/>
    </row>
    <row r="205" spans="1:79" ht="9.75" customHeight="1">
      <c r="A205" s="328"/>
      <c r="B205" s="757"/>
      <c r="C205" s="2506"/>
      <c r="D205" s="2572" t="s">
        <v>3472</v>
      </c>
      <c r="E205" s="2569"/>
      <c r="F205" s="2569"/>
      <c r="G205" s="2570"/>
      <c r="H205" s="4037"/>
      <c r="I205" s="4038"/>
      <c r="J205" s="4038"/>
      <c r="K205" s="4038"/>
      <c r="L205" s="4039"/>
      <c r="M205" s="2571"/>
      <c r="N205" s="2540" t="s">
        <v>3464</v>
      </c>
      <c r="O205" s="2571"/>
      <c r="P205" s="2571"/>
      <c r="Q205" s="2571"/>
      <c r="R205" s="2571"/>
      <c r="S205" s="4042" t="s">
        <v>4142</v>
      </c>
      <c r="T205" s="4042"/>
      <c r="U205" s="1546"/>
      <c r="V205" s="2517"/>
      <c r="W205" s="2540" t="s">
        <v>3413</v>
      </c>
      <c r="X205" s="2540"/>
      <c r="Y205" s="2506"/>
      <c r="Z205" s="2506"/>
      <c r="AA205" s="2506"/>
      <c r="AB205" s="2506"/>
      <c r="AC205" s="2506"/>
      <c r="AD205" s="2506"/>
      <c r="AE205" s="2506"/>
      <c r="AF205" s="2506"/>
      <c r="AG205" s="2512"/>
      <c r="AH205" s="328"/>
      <c r="AI205" s="1567"/>
      <c r="AJ205" s="2513"/>
      <c r="AK205" s="2534"/>
      <c r="AL205" s="2534"/>
      <c r="AM205" s="2547"/>
      <c r="AN205" s="4043"/>
      <c r="AO205" s="4043"/>
      <c r="AP205" s="4043"/>
      <c r="AQ205" s="4043"/>
      <c r="AR205" s="4043"/>
      <c r="AS205" s="4043"/>
      <c r="AT205" s="4043"/>
      <c r="AU205" s="4043"/>
      <c r="AV205" s="4043"/>
      <c r="AW205" s="4043"/>
      <c r="AX205" s="4043"/>
      <c r="AY205" s="4043"/>
      <c r="AZ205" s="4043"/>
      <c r="BA205" s="4043"/>
      <c r="BB205" s="2514"/>
      <c r="BC205" s="2548"/>
      <c r="BD205" s="2548"/>
      <c r="BE205" s="4045"/>
      <c r="BF205" s="4046"/>
      <c r="BG205" s="4046"/>
      <c r="BH205" s="4046"/>
      <c r="BI205" s="4046"/>
      <c r="BJ205" s="4046"/>
      <c r="BK205" s="4046"/>
      <c r="BL205" s="4046"/>
      <c r="BM205" s="4046"/>
      <c r="BN205" s="4046"/>
      <c r="BO205" s="4046"/>
      <c r="BP205" s="4046"/>
      <c r="BQ205" s="4046"/>
      <c r="BR205" s="4047"/>
      <c r="BS205" s="2534"/>
      <c r="BT205" s="2518"/>
      <c r="BU205" s="2515"/>
      <c r="BV205" s="4054"/>
      <c r="BW205" s="4055"/>
      <c r="BX205" s="4055"/>
      <c r="BY205" s="4056"/>
      <c r="BZ205" s="2516"/>
      <c r="CA205" s="1567"/>
    </row>
    <row r="206" spans="1:79" ht="3.75" customHeight="1">
      <c r="A206" s="328"/>
      <c r="B206" s="757"/>
      <c r="C206" s="2506"/>
      <c r="D206" s="2529"/>
      <c r="E206" s="2507"/>
      <c r="F206" s="2507"/>
      <c r="G206" s="2506"/>
      <c r="H206" s="2506"/>
      <c r="I206" s="2506"/>
      <c r="J206" s="2506"/>
      <c r="K206" s="2506"/>
      <c r="L206" s="2506"/>
      <c r="M206" s="2506"/>
      <c r="N206" s="2506"/>
      <c r="O206" s="2506"/>
      <c r="P206" s="2506"/>
      <c r="Q206" s="2506"/>
      <c r="R206" s="2506"/>
      <c r="S206" s="2506"/>
      <c r="T206" s="2506"/>
      <c r="U206" s="1546"/>
      <c r="V206" s="2517"/>
      <c r="W206" s="2540"/>
      <c r="X206" s="2540"/>
      <c r="Y206" s="2506"/>
      <c r="Z206" s="2506"/>
      <c r="AA206" s="2506"/>
      <c r="AB206" s="2506"/>
      <c r="AC206" s="2506"/>
      <c r="AD206" s="2506"/>
      <c r="AE206" s="2506"/>
      <c r="AF206" s="2506"/>
      <c r="AG206" s="2512"/>
      <c r="AH206" s="328"/>
      <c r="AI206" s="1567"/>
      <c r="AJ206" s="2513"/>
      <c r="AK206" s="2514"/>
      <c r="AL206" s="2514"/>
      <c r="AM206" s="2547"/>
      <c r="AN206" s="4043"/>
      <c r="AO206" s="4043"/>
      <c r="AP206" s="4043"/>
      <c r="AQ206" s="4043"/>
      <c r="AR206" s="4043"/>
      <c r="AS206" s="4043"/>
      <c r="AT206" s="4043"/>
      <c r="AU206" s="4043"/>
      <c r="AV206" s="4043"/>
      <c r="AW206" s="4043"/>
      <c r="AX206" s="4043"/>
      <c r="AY206" s="4043"/>
      <c r="AZ206" s="4043"/>
      <c r="BA206" s="4043"/>
      <c r="BB206" s="2514"/>
      <c r="BC206" s="2549"/>
      <c r="BD206" s="2549"/>
      <c r="BE206" s="4048"/>
      <c r="BF206" s="4049"/>
      <c r="BG206" s="4049"/>
      <c r="BH206" s="4049"/>
      <c r="BI206" s="4049"/>
      <c r="BJ206" s="4049"/>
      <c r="BK206" s="4049"/>
      <c r="BL206" s="4049"/>
      <c r="BM206" s="4049"/>
      <c r="BN206" s="4049"/>
      <c r="BO206" s="4049"/>
      <c r="BP206" s="4049"/>
      <c r="BQ206" s="4049"/>
      <c r="BR206" s="4050"/>
      <c r="BS206" s="2534"/>
      <c r="BT206" s="2518"/>
      <c r="BU206" s="2515"/>
      <c r="BV206" s="4057"/>
      <c r="BW206" s="4058"/>
      <c r="BX206" s="4058"/>
      <c r="BY206" s="4059"/>
      <c r="BZ206" s="2516"/>
      <c r="CA206" s="1567"/>
    </row>
    <row r="207" spans="1:79" ht="11.25" customHeight="1">
      <c r="A207" s="328"/>
      <c r="B207" s="757"/>
      <c r="C207" s="2506"/>
      <c r="D207" s="2569" t="s">
        <v>3473</v>
      </c>
      <c r="E207" s="2569"/>
      <c r="F207" s="2569"/>
      <c r="G207" s="2506"/>
      <c r="H207" s="4031"/>
      <c r="I207" s="4032"/>
      <c r="J207" s="4032"/>
      <c r="K207" s="4032"/>
      <c r="L207" s="4033"/>
      <c r="M207" s="2571"/>
      <c r="N207" s="4063"/>
      <c r="O207" s="4064"/>
      <c r="P207" s="4064"/>
      <c r="Q207" s="4064"/>
      <c r="R207" s="4064"/>
      <c r="S207" s="4064"/>
      <c r="T207" s="4065"/>
      <c r="U207" s="1546"/>
      <c r="V207" s="2517"/>
      <c r="W207" s="2508"/>
      <c r="X207" s="2508"/>
      <c r="Y207" s="2509">
        <v>3</v>
      </c>
      <c r="Z207" s="2715"/>
      <c r="AA207" s="2506"/>
      <c r="AB207" s="2511" t="s">
        <v>3466</v>
      </c>
      <c r="AC207" s="2506"/>
      <c r="AD207" s="2506"/>
      <c r="AE207" s="2506"/>
      <c r="AF207" s="2506"/>
      <c r="AG207" s="2512"/>
      <c r="AH207" s="328"/>
      <c r="AI207" s="1567"/>
      <c r="AJ207" s="2513"/>
      <c r="AK207" s="2514"/>
      <c r="AL207" s="2514"/>
      <c r="AM207" s="2547"/>
      <c r="AN207" s="4044"/>
      <c r="AO207" s="4044"/>
      <c r="AP207" s="4044"/>
      <c r="AQ207" s="4044"/>
      <c r="AR207" s="4044"/>
      <c r="AS207" s="4044"/>
      <c r="AT207" s="4044"/>
      <c r="AU207" s="4044"/>
      <c r="AV207" s="4044"/>
      <c r="AW207" s="4044"/>
      <c r="AX207" s="4044"/>
      <c r="AY207" s="4044"/>
      <c r="AZ207" s="4044"/>
      <c r="BA207" s="4044"/>
      <c r="BB207" s="2514"/>
      <c r="BC207" s="2514"/>
      <c r="BD207" s="2514"/>
      <c r="BE207" s="4051"/>
      <c r="BF207" s="4052"/>
      <c r="BG207" s="4052"/>
      <c r="BH207" s="4052"/>
      <c r="BI207" s="4052"/>
      <c r="BJ207" s="4052"/>
      <c r="BK207" s="4052"/>
      <c r="BL207" s="4052"/>
      <c r="BM207" s="4052"/>
      <c r="BN207" s="4052"/>
      <c r="BO207" s="4052"/>
      <c r="BP207" s="4052"/>
      <c r="BQ207" s="4052"/>
      <c r="BR207" s="4053"/>
      <c r="BS207" s="2514"/>
      <c r="BT207" s="2518"/>
      <c r="BU207" s="2515"/>
      <c r="BV207" s="4060"/>
      <c r="BW207" s="4061"/>
      <c r="BX207" s="4061"/>
      <c r="BY207" s="4062"/>
      <c r="BZ207" s="2516"/>
      <c r="CA207" s="1567"/>
    </row>
    <row r="208" spans="1:79" ht="3" customHeight="1">
      <c r="A208" s="328"/>
      <c r="B208" s="757"/>
      <c r="C208" s="2506"/>
      <c r="D208" s="2569"/>
      <c r="E208" s="2569"/>
      <c r="F208" s="2569"/>
      <c r="G208" s="2506"/>
      <c r="H208" s="4034"/>
      <c r="I208" s="4035"/>
      <c r="J208" s="4035"/>
      <c r="K208" s="4035"/>
      <c r="L208" s="4036"/>
      <c r="M208" s="2571"/>
      <c r="N208" s="4066"/>
      <c r="O208" s="4067"/>
      <c r="P208" s="4067"/>
      <c r="Q208" s="4067"/>
      <c r="R208" s="4067"/>
      <c r="S208" s="4067"/>
      <c r="T208" s="4068"/>
      <c r="U208" s="1546"/>
      <c r="V208" s="2517"/>
      <c r="W208" s="2508"/>
      <c r="X208" s="2508"/>
      <c r="Y208" s="2509"/>
      <c r="Z208" s="2510"/>
      <c r="AA208" s="2506"/>
      <c r="AB208" s="2511"/>
      <c r="AC208" s="2506"/>
      <c r="AD208" s="2506"/>
      <c r="AE208" s="2506"/>
      <c r="AF208" s="2506"/>
      <c r="AG208" s="2512"/>
      <c r="AH208" s="328"/>
      <c r="AI208" s="1567"/>
      <c r="AJ208" s="2513"/>
      <c r="AK208" s="2514"/>
      <c r="AL208" s="2514"/>
      <c r="AM208" s="2514"/>
      <c r="AN208" s="2514"/>
      <c r="AO208" s="2514"/>
      <c r="AP208" s="2514"/>
      <c r="AQ208" s="2514"/>
      <c r="AR208" s="2514"/>
      <c r="AS208" s="2514"/>
      <c r="AT208" s="2514"/>
      <c r="AU208" s="2514"/>
      <c r="AV208" s="2514"/>
      <c r="AW208" s="2514"/>
      <c r="AX208" s="2514"/>
      <c r="AY208" s="2514"/>
      <c r="AZ208" s="2514"/>
      <c r="BA208" s="2514"/>
      <c r="BB208" s="2514"/>
      <c r="BC208" s="2548"/>
      <c r="BD208" s="2548"/>
      <c r="BE208" s="2514"/>
      <c r="BF208" s="2514"/>
      <c r="BG208" s="2534"/>
      <c r="BH208" s="2534"/>
      <c r="BI208" s="2534"/>
      <c r="BJ208" s="2534"/>
      <c r="BK208" s="2534"/>
      <c r="BL208" s="2534"/>
      <c r="BM208" s="2534"/>
      <c r="BN208" s="2534"/>
      <c r="BO208" s="2534"/>
      <c r="BP208" s="2534"/>
      <c r="BQ208" s="2534"/>
      <c r="BR208" s="2534"/>
      <c r="BS208" s="2534"/>
      <c r="BT208" s="2518"/>
      <c r="BU208" s="2515"/>
      <c r="BV208" s="2515"/>
      <c r="BW208" s="2515"/>
      <c r="BX208" s="2515"/>
      <c r="BY208" s="2515"/>
      <c r="BZ208" s="2516"/>
      <c r="CA208" s="1567"/>
    </row>
    <row r="209" spans="1:79" ht="11.25" customHeight="1">
      <c r="A209" s="328"/>
      <c r="B209" s="757"/>
      <c r="C209" s="2506"/>
      <c r="D209" s="2573" t="s">
        <v>3474</v>
      </c>
      <c r="E209" s="2569"/>
      <c r="F209" s="2569"/>
      <c r="G209" s="2506"/>
      <c r="H209" s="4037"/>
      <c r="I209" s="4038"/>
      <c r="J209" s="4038"/>
      <c r="K209" s="4038"/>
      <c r="L209" s="4039"/>
      <c r="M209" s="2571"/>
      <c r="N209" s="4069"/>
      <c r="O209" s="4070"/>
      <c r="P209" s="4070"/>
      <c r="Q209" s="4070"/>
      <c r="R209" s="4070"/>
      <c r="S209" s="4070"/>
      <c r="T209" s="4071"/>
      <c r="U209" s="1546"/>
      <c r="V209" s="2517"/>
      <c r="W209" s="2508"/>
      <c r="X209" s="2508"/>
      <c r="Y209" s="2509">
        <v>4</v>
      </c>
      <c r="Z209" s="2715"/>
      <c r="AA209" s="2506"/>
      <c r="AB209" s="2511" t="s">
        <v>3467</v>
      </c>
      <c r="AC209" s="2506"/>
      <c r="AD209" s="2506"/>
      <c r="AE209" s="2506"/>
      <c r="AF209" s="2506"/>
      <c r="AG209" s="2512"/>
      <c r="AH209" s="328"/>
      <c r="AI209" s="1567"/>
      <c r="AJ209" s="2513"/>
      <c r="AK209" s="2514"/>
      <c r="AL209" s="2514"/>
      <c r="AM209" s="2514"/>
      <c r="AN209" s="2514"/>
      <c r="AO209" s="2514"/>
      <c r="AP209" s="2514"/>
      <c r="AQ209" s="2514"/>
      <c r="AR209" s="2514"/>
      <c r="AS209" s="2514"/>
      <c r="AT209" s="2514"/>
      <c r="AU209" s="2514"/>
      <c r="AV209" s="2514"/>
      <c r="AW209" s="2514"/>
      <c r="AX209" s="2514"/>
      <c r="AY209" s="2514"/>
      <c r="AZ209" s="2514"/>
      <c r="BA209" s="2514"/>
      <c r="BB209" s="2514"/>
      <c r="BC209" s="2548"/>
      <c r="BD209" s="2548"/>
      <c r="BE209" s="2514"/>
      <c r="BF209" s="2514"/>
      <c r="BG209" s="2534"/>
      <c r="BH209" s="2534"/>
      <c r="BI209" s="2534"/>
      <c r="BJ209" s="2534"/>
      <c r="BK209" s="2534"/>
      <c r="BL209" s="2534"/>
      <c r="BM209" s="2534"/>
      <c r="BN209" s="2534"/>
      <c r="BO209" s="2534"/>
      <c r="BP209" s="2534"/>
      <c r="BQ209" s="2534"/>
      <c r="BR209" s="2534"/>
      <c r="BS209" s="2534"/>
      <c r="BT209" s="2518"/>
      <c r="BU209" s="2515"/>
      <c r="BV209" s="2515"/>
      <c r="BW209" s="2515"/>
      <c r="BX209" s="2515"/>
      <c r="BY209" s="2515"/>
      <c r="BZ209" s="2516"/>
      <c r="CA209" s="1567"/>
    </row>
    <row r="210" spans="1:79" ht="5.25" customHeight="1" thickBot="1">
      <c r="A210" s="328"/>
      <c r="B210" s="1867"/>
      <c r="C210" s="2574"/>
      <c r="D210" s="2574"/>
      <c r="E210" s="2575"/>
      <c r="F210" s="2575"/>
      <c r="G210" s="2574"/>
      <c r="H210" s="2574"/>
      <c r="I210" s="2574"/>
      <c r="J210" s="2574"/>
      <c r="K210" s="2574"/>
      <c r="L210" s="2574"/>
      <c r="M210" s="2574"/>
      <c r="N210" s="2574"/>
      <c r="O210" s="2574"/>
      <c r="P210" s="2574"/>
      <c r="Q210" s="2574"/>
      <c r="R210" s="2574"/>
      <c r="S210" s="2574"/>
      <c r="T210" s="2574"/>
      <c r="U210" s="2576"/>
      <c r="V210" s="2577"/>
      <c r="W210" s="2578"/>
      <c r="X210" s="2578"/>
      <c r="Y210" s="2579"/>
      <c r="Z210" s="2580"/>
      <c r="AA210" s="2574"/>
      <c r="AB210" s="2581"/>
      <c r="AC210" s="2574"/>
      <c r="AD210" s="2574"/>
      <c r="AE210" s="2574"/>
      <c r="AF210" s="2574"/>
      <c r="AG210" s="2582"/>
      <c r="AH210" s="328"/>
      <c r="AI210" s="1567"/>
      <c r="AJ210" s="1865"/>
      <c r="AK210" s="2550"/>
      <c r="AL210" s="2550"/>
      <c r="AM210" s="2550"/>
      <c r="AN210" s="2550"/>
      <c r="AO210" s="2550"/>
      <c r="AP210" s="2550"/>
      <c r="AQ210" s="2550"/>
      <c r="AR210" s="2550"/>
      <c r="AS210" s="2550"/>
      <c r="AT210" s="2550"/>
      <c r="AU210" s="2550"/>
      <c r="AV210" s="2550"/>
      <c r="AW210" s="2550"/>
      <c r="AX210" s="2550"/>
      <c r="AY210" s="2550"/>
      <c r="AZ210" s="2550"/>
      <c r="BA210" s="2550"/>
      <c r="BB210" s="2550"/>
      <c r="BC210" s="2550"/>
      <c r="BD210" s="2550"/>
      <c r="BE210" s="2550"/>
      <c r="BF210" s="2550"/>
      <c r="BG210" s="2550"/>
      <c r="BH210" s="2550"/>
      <c r="BI210" s="2550"/>
      <c r="BJ210" s="2550"/>
      <c r="BK210" s="2550"/>
      <c r="BL210" s="2550"/>
      <c r="BM210" s="2550"/>
      <c r="BN210" s="2550"/>
      <c r="BO210" s="2550"/>
      <c r="BP210" s="2550"/>
      <c r="BQ210" s="2550"/>
      <c r="BR210" s="2550"/>
      <c r="BS210" s="2550"/>
      <c r="BT210" s="2551"/>
      <c r="BU210" s="2552"/>
      <c r="BV210" s="2552"/>
      <c r="BW210" s="2552"/>
      <c r="BX210" s="2552"/>
      <c r="BY210" s="2552"/>
      <c r="BZ210" s="2553"/>
      <c r="CA210" s="1567"/>
    </row>
    <row r="211" spans="1:79" ht="9.75" customHeight="1">
      <c r="A211" s="328"/>
      <c r="B211" s="758"/>
      <c r="C211" s="2506"/>
      <c r="D211" s="2506"/>
      <c r="E211" s="2507"/>
      <c r="F211" s="2507"/>
      <c r="G211" s="2506"/>
      <c r="H211" s="2506"/>
      <c r="I211" s="2506"/>
      <c r="J211" s="2506"/>
      <c r="K211" s="2506"/>
      <c r="L211" s="2506"/>
      <c r="M211" s="2506"/>
      <c r="N211" s="2506"/>
      <c r="O211" s="2506"/>
      <c r="P211" s="2506"/>
      <c r="Q211" s="2506"/>
      <c r="R211" s="2506"/>
      <c r="S211" s="2506"/>
      <c r="T211" s="2506"/>
      <c r="U211" s="2506"/>
      <c r="V211" s="2506"/>
      <c r="W211" s="2506"/>
      <c r="X211" s="2506"/>
      <c r="Y211" s="2506"/>
      <c r="Z211" s="2506"/>
      <c r="AA211" s="2506"/>
      <c r="AB211" s="2506"/>
      <c r="AC211" s="2506"/>
      <c r="AD211" s="2506"/>
      <c r="AE211" s="2506"/>
      <c r="AF211" s="2506"/>
      <c r="AG211" s="2512"/>
      <c r="AH211" s="328"/>
      <c r="AI211" s="1567"/>
      <c r="AJ211" s="2592"/>
      <c r="AK211" s="2593"/>
      <c r="AL211" s="2594"/>
      <c r="AM211" s="2595"/>
      <c r="AN211" s="2596"/>
      <c r="AO211" s="2597"/>
      <c r="AP211" s="2597"/>
      <c r="AQ211" s="2597"/>
      <c r="AR211" s="2597"/>
      <c r="AS211" s="2597"/>
      <c r="AT211" s="2597"/>
      <c r="AU211" s="2597"/>
      <c r="AV211" s="2597"/>
      <c r="AW211" s="2597"/>
      <c r="AX211" s="2597"/>
      <c r="AY211" s="2597"/>
      <c r="AZ211" s="2597"/>
      <c r="BA211" s="2597"/>
      <c r="BB211" s="2597"/>
      <c r="BC211" s="2597"/>
      <c r="BD211" s="2597"/>
      <c r="BE211" s="2597"/>
      <c r="BF211" s="2598"/>
      <c r="BG211" s="2598"/>
      <c r="BH211" s="2598"/>
      <c r="BI211" s="2598"/>
      <c r="BJ211" s="2599"/>
      <c r="BK211" s="2599"/>
      <c r="BL211" s="2599"/>
      <c r="BM211" s="2599"/>
      <c r="BN211" s="2599"/>
      <c r="BO211" s="2599"/>
      <c r="BP211" s="2600"/>
      <c r="BQ211" s="2601"/>
      <c r="BR211" s="2602"/>
      <c r="BS211" s="2603"/>
      <c r="BT211" s="2590"/>
      <c r="BU211" s="2590"/>
      <c r="BV211" s="2590"/>
      <c r="BW211" s="2590"/>
      <c r="BX211" s="2590"/>
      <c r="BY211" s="2590"/>
      <c r="BZ211" s="2591"/>
      <c r="CA211" s="1567"/>
    </row>
    <row r="212" spans="1:79" ht="9.75" customHeight="1">
      <c r="A212" s="328"/>
      <c r="B212" s="758"/>
      <c r="C212" s="2506"/>
      <c r="D212" s="2506"/>
      <c r="E212" s="2507"/>
      <c r="F212" s="2507"/>
      <c r="G212" s="2506"/>
      <c r="H212" s="2506"/>
      <c r="I212" s="2506"/>
      <c r="J212" s="2506"/>
      <c r="K212" s="2506"/>
      <c r="L212" s="2506"/>
      <c r="M212" s="2506"/>
      <c r="N212" s="2506"/>
      <c r="O212" s="2506"/>
      <c r="P212" s="2506"/>
      <c r="Q212" s="2506"/>
      <c r="R212" s="2506"/>
      <c r="S212" s="2506"/>
      <c r="T212" s="2506"/>
      <c r="U212" s="2506"/>
      <c r="V212" s="2506"/>
      <c r="W212" s="2506"/>
      <c r="X212" s="2506"/>
      <c r="Y212" s="2506"/>
      <c r="Z212" s="2506"/>
      <c r="AA212" s="2506"/>
      <c r="AB212" s="2506"/>
      <c r="AC212" s="2506"/>
      <c r="AD212" s="2506"/>
      <c r="AE212" s="2506"/>
      <c r="AF212" s="2506"/>
      <c r="AG212" s="2512"/>
      <c r="AH212" s="328"/>
      <c r="AI212" s="1567"/>
      <c r="AJ212" s="2604"/>
      <c r="AK212" s="2605"/>
      <c r="AL212" s="2606" t="s">
        <v>3485</v>
      </c>
      <c r="AM212" s="2607"/>
      <c r="AN212" s="2608"/>
      <c r="AO212" s="2609"/>
      <c r="AP212" s="2609"/>
      <c r="AQ212" s="2609"/>
      <c r="AR212" s="2609"/>
      <c r="AS212" s="2609"/>
      <c r="AT212" s="2609"/>
      <c r="AU212" s="2609"/>
      <c r="AV212" s="2609"/>
      <c r="AW212" s="2609"/>
      <c r="AX212" s="2609"/>
      <c r="AY212" s="2609"/>
      <c r="AZ212" s="2609"/>
      <c r="BA212" s="2609"/>
      <c r="BB212" s="2609"/>
      <c r="BC212" s="2609"/>
      <c r="BD212" s="2609"/>
      <c r="BE212" s="2609"/>
      <c r="BF212" s="2610"/>
      <c r="BG212" s="2610"/>
      <c r="BH212" s="2610"/>
      <c r="BI212" s="2610"/>
      <c r="BJ212" s="2611"/>
      <c r="BK212" s="2611"/>
      <c r="BL212" s="2611"/>
      <c r="BM212" s="2611"/>
      <c r="BN212" s="2611"/>
      <c r="BO212" s="2611"/>
      <c r="BP212" s="2612"/>
      <c r="BQ212" s="2613"/>
      <c r="BR212" s="2614"/>
      <c r="BS212" s="2615"/>
      <c r="BT212" s="2515"/>
      <c r="BU212" s="2515"/>
      <c r="BV212" s="2515"/>
      <c r="BW212" s="2515"/>
      <c r="BX212" s="2515"/>
      <c r="BY212" s="2515"/>
      <c r="BZ212" s="2516"/>
      <c r="CA212" s="1567"/>
    </row>
    <row r="213" spans="1:79" ht="9.75" customHeight="1">
      <c r="A213" s="328"/>
      <c r="B213" s="758"/>
      <c r="C213" s="2506"/>
      <c r="D213" s="2506"/>
      <c r="E213" s="2507"/>
      <c r="F213" s="2507"/>
      <c r="G213" s="2506"/>
      <c r="H213" s="2506"/>
      <c r="I213" s="2506"/>
      <c r="J213" s="2506"/>
      <c r="K213" s="2506"/>
      <c r="L213" s="2506"/>
      <c r="M213" s="2506"/>
      <c r="N213" s="2506"/>
      <c r="O213" s="2506"/>
      <c r="P213" s="2506"/>
      <c r="Q213" s="2506"/>
      <c r="R213" s="2506"/>
      <c r="S213" s="2506"/>
      <c r="T213" s="2506"/>
      <c r="U213" s="2506"/>
      <c r="V213" s="2589"/>
      <c r="W213" s="4112" t="s">
        <v>3526</v>
      </c>
      <c r="X213" s="4112"/>
      <c r="Y213" s="2506"/>
      <c r="Z213" s="2506"/>
      <c r="AA213" s="2506"/>
      <c r="AB213" s="2506"/>
      <c r="AC213" s="2506"/>
      <c r="AD213" s="2506"/>
      <c r="AE213" s="2506"/>
      <c r="AF213" s="2506"/>
      <c r="AG213" s="2512"/>
      <c r="AH213" s="328"/>
      <c r="AI213" s="1567"/>
      <c r="AJ213" s="2604"/>
      <c r="AK213" s="2605"/>
      <c r="AL213" s="2606"/>
      <c r="AM213" s="2607"/>
      <c r="AN213" s="2608"/>
      <c r="AO213" s="2609"/>
      <c r="AP213" s="2609"/>
      <c r="AQ213" s="2609"/>
      <c r="AR213" s="2609"/>
      <c r="AS213" s="2609"/>
      <c r="AT213" s="2609"/>
      <c r="AU213" s="2609"/>
      <c r="AV213" s="2609"/>
      <c r="AW213" s="2609"/>
      <c r="AX213" s="2609"/>
      <c r="AY213" s="2609"/>
      <c r="AZ213" s="2609"/>
      <c r="BA213" s="2609"/>
      <c r="BB213" s="2609"/>
      <c r="BC213" s="2609"/>
      <c r="BD213" s="2609"/>
      <c r="BE213" s="2609"/>
      <c r="BF213" s="2610"/>
      <c r="BG213" s="2610"/>
      <c r="BH213" s="2610"/>
      <c r="BI213" s="2610"/>
      <c r="BJ213" s="2611"/>
      <c r="BK213" s="2611"/>
      <c r="BL213" s="2611"/>
      <c r="BM213" s="2611"/>
      <c r="BN213" s="2611"/>
      <c r="BO213" s="2611"/>
      <c r="BP213" s="2612"/>
      <c r="BQ213" s="2613"/>
      <c r="BR213" s="2614"/>
      <c r="BS213" s="2615"/>
      <c r="BT213" s="2515"/>
      <c r="BU213" s="2515"/>
      <c r="BV213" s="2515"/>
      <c r="BW213" s="2515"/>
      <c r="BX213" s="2515"/>
      <c r="BY213" s="2515"/>
      <c r="BZ213" s="2516"/>
      <c r="CA213" s="1567"/>
    </row>
    <row r="214" spans="1:79" ht="9.75" customHeight="1">
      <c r="A214" s="328"/>
      <c r="B214" s="758"/>
      <c r="C214" s="2530" t="s">
        <v>3425</v>
      </c>
      <c r="D214" s="2589"/>
      <c r="E214" s="2507"/>
      <c r="F214" s="2507"/>
      <c r="G214" s="2506"/>
      <c r="H214" s="2506"/>
      <c r="I214" s="2506"/>
      <c r="J214" s="2506"/>
      <c r="K214" s="2506"/>
      <c r="L214" s="4106">
        <f>N29+N52+N75+N98+N138+N161+N184+N207</f>
        <v>0</v>
      </c>
      <c r="M214" s="4107"/>
      <c r="N214" s="4107"/>
      <c r="O214" s="4107"/>
      <c r="P214" s="4107"/>
      <c r="Q214" s="4107"/>
      <c r="R214" s="4107"/>
      <c r="S214" s="4107"/>
      <c r="T214" s="4107"/>
      <c r="U214" s="4107"/>
      <c r="V214" s="4107"/>
      <c r="W214" s="4107"/>
      <c r="X214" s="4108"/>
      <c r="Y214" s="2506"/>
      <c r="Z214" s="2506"/>
      <c r="AA214" s="2506"/>
      <c r="AB214" s="2506"/>
      <c r="AC214" s="2506"/>
      <c r="AD214" s="2506"/>
      <c r="AE214" s="2506"/>
      <c r="AF214" s="2506"/>
      <c r="AG214" s="2512"/>
      <c r="AH214" s="328"/>
      <c r="AI214" s="1567"/>
      <c r="AJ214" s="2604"/>
      <c r="AK214" s="2605"/>
      <c r="AL214" s="2616"/>
      <c r="AM214" s="2607"/>
      <c r="AN214" s="2607"/>
      <c r="AO214" s="2609"/>
      <c r="AP214" s="2609"/>
      <c r="AQ214" s="2609"/>
      <c r="AR214" s="2617"/>
      <c r="AS214" s="4098"/>
      <c r="AT214" s="4098"/>
      <c r="AU214" s="4098" t="s">
        <v>49</v>
      </c>
      <c r="AV214" s="4098"/>
      <c r="AW214" s="2618"/>
      <c r="AX214" s="2618" t="s">
        <v>3416</v>
      </c>
      <c r="AY214" s="2618"/>
      <c r="AZ214" s="2609"/>
      <c r="BA214" s="2618"/>
      <c r="BB214" s="2618"/>
      <c r="BC214" s="2618"/>
      <c r="BD214" s="2609"/>
      <c r="BE214" s="2618"/>
      <c r="BF214" s="2618" t="s">
        <v>50</v>
      </c>
      <c r="BG214" s="2610"/>
      <c r="BH214" s="2610"/>
      <c r="BI214" s="2619"/>
      <c r="BJ214" s="2611"/>
      <c r="BK214" s="2611"/>
      <c r="BL214" s="4100" t="s">
        <v>51</v>
      </c>
      <c r="BM214" s="4100"/>
      <c r="BN214" s="4100"/>
      <c r="BO214" s="4100"/>
      <c r="BP214" s="4100"/>
      <c r="BQ214" s="4100"/>
      <c r="BR214" s="4100"/>
      <c r="BS214" s="4100"/>
      <c r="BT214" s="4100"/>
      <c r="BU214" s="2515"/>
      <c r="BV214" s="4126" t="s">
        <v>52</v>
      </c>
      <c r="BW214" s="4126"/>
      <c r="BX214" s="4126"/>
      <c r="BY214" s="4126"/>
      <c r="BZ214" s="2516"/>
      <c r="CA214" s="1567"/>
    </row>
    <row r="215" spans="1:79" ht="9.75" customHeight="1">
      <c r="A215" s="328"/>
      <c r="B215" s="758"/>
      <c r="C215" s="2536" t="s">
        <v>3426</v>
      </c>
      <c r="D215" s="2507"/>
      <c r="E215" s="2507"/>
      <c r="F215" s="2507"/>
      <c r="G215" s="2506"/>
      <c r="H215" s="2506"/>
      <c r="I215" s="2506"/>
      <c r="J215" s="2506"/>
      <c r="K215" s="2506"/>
      <c r="L215" s="4109"/>
      <c r="M215" s="4110"/>
      <c r="N215" s="4110"/>
      <c r="O215" s="4110"/>
      <c r="P215" s="4110"/>
      <c r="Q215" s="4110"/>
      <c r="R215" s="4110"/>
      <c r="S215" s="4110"/>
      <c r="T215" s="4110"/>
      <c r="U215" s="4110"/>
      <c r="V215" s="4110"/>
      <c r="W215" s="4110"/>
      <c r="X215" s="4111"/>
      <c r="Y215" s="2506"/>
      <c r="Z215" s="2506"/>
      <c r="AA215" s="2506"/>
      <c r="AB215" s="2506"/>
      <c r="AC215" s="2506"/>
      <c r="AD215" s="2506"/>
      <c r="AE215" s="2506"/>
      <c r="AF215" s="2506"/>
      <c r="AG215" s="2512"/>
      <c r="AH215" s="328"/>
      <c r="AI215" s="1567"/>
      <c r="AJ215" s="2604"/>
      <c r="AK215" s="2605"/>
      <c r="AL215" s="2606"/>
      <c r="AM215" s="2607"/>
      <c r="AN215" s="2607"/>
      <c r="AO215" s="2609"/>
      <c r="AP215" s="2609"/>
      <c r="AQ215" s="2609"/>
      <c r="AR215" s="2620"/>
      <c r="AS215" s="4099"/>
      <c r="AT215" s="4099"/>
      <c r="AU215" s="4099" t="s">
        <v>53</v>
      </c>
      <c r="AV215" s="4099"/>
      <c r="AW215" s="2609"/>
      <c r="AX215" s="2609" t="s">
        <v>3417</v>
      </c>
      <c r="AY215" s="2609"/>
      <c r="AZ215" s="2609"/>
      <c r="BA215" s="2609"/>
      <c r="BB215" s="2609"/>
      <c r="BC215" s="2609"/>
      <c r="BD215" s="2609"/>
      <c r="BE215" s="2609"/>
      <c r="BF215" s="2609" t="s">
        <v>54</v>
      </c>
      <c r="BG215" s="2610"/>
      <c r="BH215" s="2610"/>
      <c r="BI215" s="2621"/>
      <c r="BJ215" s="2611"/>
      <c r="BK215" s="2611"/>
      <c r="BL215" s="4140" t="s">
        <v>55</v>
      </c>
      <c r="BM215" s="4140"/>
      <c r="BN215" s="4140"/>
      <c r="BO215" s="4140"/>
      <c r="BP215" s="4140"/>
      <c r="BQ215" s="4140"/>
      <c r="BR215" s="4140"/>
      <c r="BS215" s="4140"/>
      <c r="BT215" s="4140"/>
      <c r="BU215" s="2515"/>
      <c r="BV215" s="4127" t="s">
        <v>52</v>
      </c>
      <c r="BW215" s="4127"/>
      <c r="BX215" s="4127"/>
      <c r="BY215" s="4127"/>
      <c r="BZ215" s="2516"/>
      <c r="CA215" s="1567"/>
    </row>
    <row r="216" spans="1:79" ht="7.5" customHeight="1">
      <c r="A216" s="328"/>
      <c r="B216" s="758"/>
      <c r="C216" s="2589"/>
      <c r="D216" s="2506"/>
      <c r="E216" s="2507"/>
      <c r="F216" s="2507"/>
      <c r="G216" s="2506"/>
      <c r="H216" s="2506"/>
      <c r="I216" s="2506"/>
      <c r="J216" s="2506"/>
      <c r="K216" s="2506"/>
      <c r="L216" s="2506"/>
      <c r="M216" s="2506"/>
      <c r="N216" s="2506"/>
      <c r="O216" s="2506"/>
      <c r="P216" s="2506"/>
      <c r="Q216" s="2506"/>
      <c r="R216" s="2506"/>
      <c r="S216" s="2506"/>
      <c r="T216" s="2506"/>
      <c r="U216" s="2506"/>
      <c r="V216" s="2506"/>
      <c r="W216" s="2506"/>
      <c r="X216" s="2506"/>
      <c r="Y216" s="2506"/>
      <c r="Z216" s="2506"/>
      <c r="AA216" s="2506"/>
      <c r="AB216" s="2506"/>
      <c r="AC216" s="2506"/>
      <c r="AD216" s="2506"/>
      <c r="AE216" s="2506"/>
      <c r="AF216" s="2506"/>
      <c r="AG216" s="2512"/>
      <c r="AH216" s="328"/>
      <c r="AI216" s="1567"/>
      <c r="AJ216" s="2604"/>
      <c r="AK216" s="2605"/>
      <c r="AL216" s="2606"/>
      <c r="AM216" s="2607"/>
      <c r="AN216" s="2607"/>
      <c r="AO216" s="2609"/>
      <c r="AP216" s="2609"/>
      <c r="AQ216" s="2609"/>
      <c r="AR216" s="2609"/>
      <c r="AS216" s="2609"/>
      <c r="AT216" s="2609"/>
      <c r="AU216" s="2609"/>
      <c r="AV216" s="2609"/>
      <c r="AW216" s="2609"/>
      <c r="AX216" s="2609"/>
      <c r="AY216" s="2609"/>
      <c r="AZ216" s="2609"/>
      <c r="BA216" s="2608"/>
      <c r="BB216" s="2609"/>
      <c r="BC216" s="2609"/>
      <c r="BD216" s="2609"/>
      <c r="BE216" s="2609"/>
      <c r="BF216" s="2610"/>
      <c r="BG216" s="2610"/>
      <c r="BH216" s="2610"/>
      <c r="BI216" s="2610"/>
      <c r="BJ216" s="2611"/>
      <c r="BK216" s="2611"/>
      <c r="BL216" s="2611"/>
      <c r="BM216" s="2611"/>
      <c r="BN216" s="2611"/>
      <c r="BO216" s="2611"/>
      <c r="BP216" s="2612"/>
      <c r="BQ216" s="2613"/>
      <c r="BR216" s="2614"/>
      <c r="BS216" s="2615"/>
      <c r="BT216" s="2515"/>
      <c r="BU216" s="2515"/>
      <c r="BV216" s="2515"/>
      <c r="BW216" s="2515"/>
      <c r="BX216" s="2515"/>
      <c r="BY216" s="2515"/>
      <c r="BZ216" s="2516"/>
      <c r="CA216" s="1567"/>
    </row>
    <row r="217" spans="1:79" ht="9.75" customHeight="1">
      <c r="A217" s="328"/>
      <c r="B217" s="758"/>
      <c r="C217" s="2511"/>
      <c r="D217" s="2506"/>
      <c r="E217" s="2507"/>
      <c r="F217" s="2507"/>
      <c r="G217" s="2506"/>
      <c r="H217" s="2506"/>
      <c r="I217" s="2506"/>
      <c r="J217" s="2506"/>
      <c r="K217" s="2506"/>
      <c r="L217" s="2506"/>
      <c r="M217" s="2506"/>
      <c r="N217" s="2506"/>
      <c r="O217" s="2506"/>
      <c r="P217" s="2506"/>
      <c r="Q217" s="2506"/>
      <c r="R217" s="2506"/>
      <c r="S217" s="2506"/>
      <c r="T217" s="2506"/>
      <c r="U217" s="2506"/>
      <c r="V217" s="2506"/>
      <c r="W217" s="2506"/>
      <c r="X217" s="2506"/>
      <c r="Y217" s="2506"/>
      <c r="Z217" s="2506"/>
      <c r="AA217" s="2506"/>
      <c r="AB217" s="2506"/>
      <c r="AC217" s="2506"/>
      <c r="AD217" s="2506"/>
      <c r="AE217" s="2506"/>
      <c r="AF217" s="2506"/>
      <c r="AG217" s="2512"/>
      <c r="AH217" s="328"/>
      <c r="AI217" s="1567"/>
      <c r="AJ217" s="2604"/>
      <c r="AK217" s="2605"/>
      <c r="AL217" s="2606"/>
      <c r="AM217" s="2607"/>
      <c r="AN217" s="2607"/>
      <c r="AO217" s="2609"/>
      <c r="AP217" s="2609"/>
      <c r="AQ217" s="2609"/>
      <c r="AR217" s="2622"/>
      <c r="AS217" s="2622"/>
      <c r="AT217" s="4118">
        <v>131201</v>
      </c>
      <c r="AU217" s="4118"/>
      <c r="AV217" s="4118"/>
      <c r="AW217" s="4118"/>
      <c r="AX217" s="2622"/>
      <c r="AY217" s="4118">
        <v>131202</v>
      </c>
      <c r="AZ217" s="4118"/>
      <c r="BA217" s="4118"/>
      <c r="BB217" s="4118"/>
      <c r="BC217" s="2622"/>
      <c r="BD217" s="2622"/>
      <c r="BE217" s="2618"/>
      <c r="BF217" s="2605"/>
      <c r="BG217" s="4113">
        <v>131203</v>
      </c>
      <c r="BH217" s="4113"/>
      <c r="BI217" s="4113"/>
      <c r="BJ217" s="4100"/>
      <c r="BK217" s="4100"/>
      <c r="BL217" s="4100"/>
      <c r="BM217" s="2623"/>
      <c r="BN217" s="2624"/>
      <c r="BO217" s="4101"/>
      <c r="BP217" s="4101"/>
      <c r="BQ217" s="4139">
        <v>131204</v>
      </c>
      <c r="BR217" s="4139"/>
      <c r="BS217" s="4139"/>
      <c r="BT217" s="4139"/>
      <c r="BU217" s="2606"/>
      <c r="BV217" s="4128">
        <v>131205</v>
      </c>
      <c r="BW217" s="4128"/>
      <c r="BX217" s="4128"/>
      <c r="BY217" s="4128"/>
      <c r="BZ217" s="2516"/>
      <c r="CA217" s="1567"/>
    </row>
    <row r="218" spans="1:79" ht="9.75" customHeight="1">
      <c r="A218" s="328"/>
      <c r="B218" s="758"/>
      <c r="C218" s="2506"/>
      <c r="D218" s="2506"/>
      <c r="E218" s="2507"/>
      <c r="F218" s="2507"/>
      <c r="G218" s="2506"/>
      <c r="H218" s="2506"/>
      <c r="I218" s="2506"/>
      <c r="J218" s="2506"/>
      <c r="K218" s="2506"/>
      <c r="L218" s="2506"/>
      <c r="M218" s="2506"/>
      <c r="N218" s="2506"/>
      <c r="O218" s="2506"/>
      <c r="P218" s="2506"/>
      <c r="Q218" s="2506"/>
      <c r="R218" s="2506"/>
      <c r="S218" s="2506"/>
      <c r="T218" s="2506"/>
      <c r="U218" s="2506"/>
      <c r="V218" s="2506"/>
      <c r="W218" s="2506"/>
      <c r="X218" s="2506"/>
      <c r="Y218" s="2506"/>
      <c r="Z218" s="2506"/>
      <c r="AA218" s="2506"/>
      <c r="AB218" s="2506"/>
      <c r="AC218" s="2506"/>
      <c r="AD218" s="2506"/>
      <c r="AE218" s="2506"/>
      <c r="AF218" s="2506"/>
      <c r="AG218" s="2512"/>
      <c r="AH218" s="328"/>
      <c r="AI218" s="1567"/>
      <c r="AJ218" s="2604"/>
      <c r="AK218" s="2605"/>
      <c r="AL218" s="2606" t="s">
        <v>3414</v>
      </c>
      <c r="AM218" s="2607"/>
      <c r="AN218" s="2606"/>
      <c r="AO218" s="2609"/>
      <c r="AP218" s="2609"/>
      <c r="AQ218" s="2609"/>
      <c r="AR218" s="2609"/>
      <c r="AS218" s="2625"/>
      <c r="AT218" s="2625"/>
      <c r="AU218" s="4114"/>
      <c r="AV218" s="4115"/>
      <c r="AW218" s="2625"/>
      <c r="AX218" s="2625"/>
      <c r="AY218" s="2625"/>
      <c r="AZ218" s="4114"/>
      <c r="BA218" s="4115"/>
      <c r="BB218" s="2609"/>
      <c r="BC218" s="2609"/>
      <c r="BD218" s="2625"/>
      <c r="BE218" s="2609"/>
      <c r="BF218" s="2853"/>
      <c r="BG218" s="4119"/>
      <c r="BH218" s="4119"/>
      <c r="BI218" s="4120"/>
      <c r="BJ218" s="2626"/>
      <c r="BK218" s="2626"/>
      <c r="BL218" s="2853"/>
      <c r="BM218" s="4119"/>
      <c r="BN218" s="4119"/>
      <c r="BO218" s="4120"/>
      <c r="BP218" s="4135" t="s">
        <v>572</v>
      </c>
      <c r="BQ218" s="4129"/>
      <c r="BR218" s="4130"/>
      <c r="BS218" s="4130"/>
      <c r="BT218" s="4131"/>
      <c r="BU218" s="2515"/>
      <c r="BV218" s="4054"/>
      <c r="BW218" s="4056"/>
      <c r="BX218" s="2627"/>
      <c r="BY218" s="2627"/>
      <c r="BZ218" s="2516"/>
      <c r="CA218" s="1567"/>
    </row>
    <row r="219" spans="1:79" ht="9.75" customHeight="1">
      <c r="A219" s="328"/>
      <c r="B219" s="758"/>
      <c r="C219" s="2506"/>
      <c r="D219" s="2506"/>
      <c r="E219" s="2507"/>
      <c r="F219" s="2507"/>
      <c r="G219" s="2506"/>
      <c r="H219" s="2506"/>
      <c r="I219" s="2506"/>
      <c r="J219" s="2506"/>
      <c r="K219" s="2506"/>
      <c r="L219" s="2506"/>
      <c r="M219" s="2506"/>
      <c r="N219" s="2506"/>
      <c r="O219" s="2506"/>
      <c r="P219" s="2506"/>
      <c r="Q219" s="2506"/>
      <c r="R219" s="2506"/>
      <c r="S219" s="2506"/>
      <c r="T219" s="2506"/>
      <c r="U219" s="2506"/>
      <c r="V219" s="2506"/>
      <c r="W219" s="2506"/>
      <c r="X219" s="2506"/>
      <c r="Y219" s="2506"/>
      <c r="Z219" s="2506"/>
      <c r="AA219" s="2506"/>
      <c r="AB219" s="2506"/>
      <c r="AC219" s="2506"/>
      <c r="AD219" s="2506"/>
      <c r="AE219" s="2506"/>
      <c r="AF219" s="2506"/>
      <c r="AG219" s="2512"/>
      <c r="AH219" s="328"/>
      <c r="AI219" s="1567"/>
      <c r="AJ219" s="2604"/>
      <c r="AK219" s="2605"/>
      <c r="AL219" s="2616" t="s">
        <v>3415</v>
      </c>
      <c r="AM219" s="2607"/>
      <c r="AN219" s="2616"/>
      <c r="AO219" s="2609"/>
      <c r="AP219" s="2609"/>
      <c r="AQ219" s="2609"/>
      <c r="AR219" s="2609"/>
      <c r="AS219" s="2625"/>
      <c r="AT219" s="2625"/>
      <c r="AU219" s="4116"/>
      <c r="AV219" s="4117"/>
      <c r="AW219" s="2625"/>
      <c r="AX219" s="2625"/>
      <c r="AY219" s="2625"/>
      <c r="AZ219" s="4116"/>
      <c r="BA219" s="4117"/>
      <c r="BB219" s="2609"/>
      <c r="BC219" s="2609"/>
      <c r="BD219" s="2625"/>
      <c r="BE219" s="2609"/>
      <c r="BF219" s="4121"/>
      <c r="BG219" s="2857"/>
      <c r="BH219" s="2857"/>
      <c r="BI219" s="4122"/>
      <c r="BJ219" s="2626"/>
      <c r="BK219" s="2626"/>
      <c r="BL219" s="4137"/>
      <c r="BM219" s="4138"/>
      <c r="BN219" s="4138"/>
      <c r="BO219" s="4122"/>
      <c r="BP219" s="4136"/>
      <c r="BQ219" s="4132"/>
      <c r="BR219" s="4133"/>
      <c r="BS219" s="4133"/>
      <c r="BT219" s="4134"/>
      <c r="BU219" s="2515"/>
      <c r="BV219" s="4060"/>
      <c r="BW219" s="4062"/>
      <c r="BX219" s="2627"/>
      <c r="BY219" s="2627"/>
      <c r="BZ219" s="2516"/>
      <c r="CA219" s="1567"/>
    </row>
    <row r="220" spans="1:79" ht="9.75" customHeight="1" thickBot="1">
      <c r="A220" s="328"/>
      <c r="B220" s="1868"/>
      <c r="C220" s="1869"/>
      <c r="D220" s="1869"/>
      <c r="E220" s="1870"/>
      <c r="F220" s="1870"/>
      <c r="G220" s="1869"/>
      <c r="H220" s="1869"/>
      <c r="I220" s="1869"/>
      <c r="J220" s="1869"/>
      <c r="K220" s="1869"/>
      <c r="L220" s="1869"/>
      <c r="M220" s="1869"/>
      <c r="N220" s="1869"/>
      <c r="O220" s="1869"/>
      <c r="P220" s="1869"/>
      <c r="Q220" s="1869"/>
      <c r="R220" s="1869"/>
      <c r="S220" s="1869"/>
      <c r="T220" s="1869"/>
      <c r="U220" s="1869"/>
      <c r="V220" s="1869"/>
      <c r="W220" s="1869"/>
      <c r="X220" s="1869"/>
      <c r="Y220" s="1869"/>
      <c r="Z220" s="1869"/>
      <c r="AA220" s="1869"/>
      <c r="AB220" s="1869"/>
      <c r="AC220" s="1869"/>
      <c r="AD220" s="1869"/>
      <c r="AE220" s="1869"/>
      <c r="AF220" s="1869"/>
      <c r="AG220" s="1871"/>
      <c r="AH220" s="328"/>
      <c r="AI220" s="1567"/>
      <c r="AJ220" s="1860"/>
      <c r="AK220" s="1859"/>
      <c r="AL220" s="1557"/>
      <c r="AM220" s="1558"/>
      <c r="AN220" s="1558"/>
      <c r="AO220" s="1551"/>
      <c r="AP220" s="1551"/>
      <c r="AQ220" s="1551"/>
      <c r="AR220" s="1551"/>
      <c r="AS220" s="1551"/>
      <c r="AT220" s="1551"/>
      <c r="AU220" s="1551"/>
      <c r="AV220" s="1551"/>
      <c r="AW220" s="1551"/>
      <c r="AX220" s="1551"/>
      <c r="AY220" s="1551"/>
      <c r="AZ220" s="1551"/>
      <c r="BA220" s="1551"/>
      <c r="BB220" s="1551"/>
      <c r="BC220" s="1551"/>
      <c r="BD220" s="1551"/>
      <c r="BE220" s="1551"/>
      <c r="BF220" s="1552"/>
      <c r="BG220" s="1552"/>
      <c r="BH220" s="1552"/>
      <c r="BI220" s="1552"/>
      <c r="BJ220" s="1553"/>
      <c r="BK220" s="1553"/>
      <c r="BL220" s="1553"/>
      <c r="BM220" s="1553"/>
      <c r="BN220" s="1553"/>
      <c r="BO220" s="1553"/>
      <c r="BP220" s="1559"/>
      <c r="BQ220" s="1560"/>
      <c r="BR220" s="1561"/>
      <c r="BS220" s="1862"/>
      <c r="BT220" s="1861"/>
      <c r="BU220" s="1861"/>
      <c r="BV220" s="1861"/>
      <c r="BW220" s="1861"/>
      <c r="BX220" s="1861"/>
      <c r="BY220" s="1861"/>
      <c r="BZ220" s="1863"/>
      <c r="CA220" s="1567"/>
    </row>
    <row r="221" spans="1:79" ht="5.25" customHeight="1">
      <c r="A221" s="328"/>
      <c r="B221" s="340"/>
      <c r="C221" s="328"/>
      <c r="D221" s="328"/>
      <c r="E221" s="1547"/>
      <c r="F221" s="1547"/>
      <c r="G221" s="328"/>
      <c r="H221" s="328"/>
      <c r="I221" s="328"/>
      <c r="J221" s="328"/>
      <c r="K221" s="328"/>
      <c r="L221" s="328"/>
      <c r="M221" s="328"/>
      <c r="N221" s="328"/>
      <c r="O221" s="328"/>
      <c r="P221" s="328"/>
      <c r="Q221" s="328"/>
      <c r="R221" s="328"/>
      <c r="S221" s="328"/>
      <c r="T221" s="328"/>
      <c r="U221" s="328"/>
      <c r="V221" s="328"/>
      <c r="W221" s="328"/>
      <c r="X221" s="328"/>
      <c r="Y221" s="328"/>
      <c r="Z221" s="328"/>
      <c r="AA221" s="328"/>
      <c r="AB221" s="328"/>
      <c r="AC221" s="328"/>
      <c r="AD221" s="328"/>
      <c r="AE221" s="328"/>
      <c r="AF221" s="328"/>
      <c r="AG221" s="328"/>
      <c r="AH221" s="328"/>
      <c r="AI221" s="1567"/>
      <c r="AJ221" s="1567"/>
      <c r="AK221" s="1567"/>
      <c r="AL221" s="1567"/>
      <c r="AM221" s="1567"/>
      <c r="AN221" s="1567"/>
      <c r="AO221" s="1567"/>
      <c r="AP221" s="1567"/>
      <c r="AQ221" s="1567"/>
      <c r="AR221" s="1567"/>
      <c r="AS221" s="1567"/>
      <c r="AT221" s="1567"/>
      <c r="AU221" s="1567"/>
      <c r="AV221" s="1567"/>
      <c r="AW221" s="1567"/>
      <c r="AX221" s="1567"/>
      <c r="AY221" s="1567"/>
      <c r="AZ221" s="1567"/>
      <c r="BA221" s="1567"/>
      <c r="BB221" s="1567"/>
      <c r="BC221" s="1567"/>
      <c r="BD221" s="1567"/>
      <c r="BE221" s="1567"/>
      <c r="BF221" s="1567"/>
      <c r="BG221" s="1567"/>
      <c r="BH221" s="1567"/>
      <c r="BI221" s="1567"/>
      <c r="BJ221" s="1567"/>
      <c r="BK221" s="1567"/>
      <c r="BL221" s="1567"/>
      <c r="BM221" s="1567"/>
      <c r="BN221" s="1567"/>
      <c r="BO221" s="1568"/>
      <c r="BP221" s="1568"/>
      <c r="BQ221" s="1568"/>
      <c r="BR221" s="1568"/>
      <c r="BS221" s="1568"/>
      <c r="BT221" s="1567"/>
      <c r="BU221" s="1567"/>
      <c r="BV221" s="1567"/>
      <c r="BW221" s="1567"/>
      <c r="BX221" s="1567"/>
      <c r="BY221" s="1567"/>
      <c r="BZ221" s="1567"/>
      <c r="CA221" s="1567"/>
    </row>
    <row r="222" spans="1:79" ht="9" customHeight="1">
      <c r="A222" s="328"/>
      <c r="B222" s="340" t="s">
        <v>3427</v>
      </c>
      <c r="C222" s="340"/>
      <c r="D222" s="328"/>
      <c r="E222" s="1547"/>
      <c r="F222" s="1547"/>
      <c r="G222" s="328"/>
      <c r="H222" s="328"/>
      <c r="I222" s="328"/>
      <c r="J222" s="328"/>
      <c r="K222" s="328"/>
      <c r="L222" s="328"/>
      <c r="M222" s="328"/>
      <c r="N222" s="328"/>
      <c r="O222" s="328"/>
      <c r="P222" s="328"/>
      <c r="Q222" s="328"/>
      <c r="R222" s="328"/>
      <c r="S222" s="328"/>
      <c r="T222" s="328"/>
      <c r="U222" s="328"/>
      <c r="V222" s="328"/>
      <c r="W222" s="328"/>
      <c r="X222" s="328"/>
      <c r="Y222" s="328"/>
      <c r="Z222" s="328"/>
      <c r="AA222" s="328"/>
      <c r="AB222" s="328"/>
      <c r="AC222" s="328"/>
      <c r="AD222" s="328"/>
      <c r="AE222" s="328"/>
      <c r="AF222" s="328"/>
      <c r="AG222" s="328"/>
      <c r="AH222" s="328"/>
      <c r="AI222" s="1567"/>
      <c r="AJ222" s="1567"/>
      <c r="AK222" s="340" t="s">
        <v>3427</v>
      </c>
      <c r="AL222" s="1567"/>
      <c r="AM222" s="1567"/>
      <c r="AN222" s="1567"/>
      <c r="AO222" s="1567"/>
      <c r="AP222" s="1567"/>
      <c r="AQ222" s="1567"/>
      <c r="AR222" s="1567"/>
      <c r="AS222" s="1567"/>
      <c r="AT222" s="1567"/>
      <c r="AU222" s="1567"/>
      <c r="AV222" s="1567"/>
      <c r="AW222" s="1567"/>
      <c r="AX222" s="1567"/>
      <c r="AY222" s="1567"/>
      <c r="AZ222" s="1567"/>
      <c r="BA222" s="1567"/>
      <c r="BB222" s="1567"/>
      <c r="BC222" s="1567"/>
      <c r="BD222" s="1567"/>
      <c r="BE222" s="1567"/>
      <c r="BF222" s="1567"/>
      <c r="BG222" s="1567"/>
      <c r="BH222" s="1567"/>
      <c r="BI222" s="1567"/>
      <c r="BJ222" s="1567"/>
      <c r="BK222" s="1567"/>
      <c r="BL222" s="1567"/>
      <c r="BM222" s="1567"/>
      <c r="BN222" s="1567"/>
      <c r="BO222" s="1567"/>
      <c r="BP222" s="1567"/>
      <c r="BQ222" s="1567"/>
      <c r="BR222" s="1567"/>
      <c r="BS222" s="1567"/>
      <c r="BT222" s="1567"/>
      <c r="BU222" s="1567"/>
      <c r="BV222" s="1567"/>
      <c r="BW222" s="1567"/>
      <c r="BX222" s="1567"/>
      <c r="BY222" s="1567"/>
      <c r="BZ222" s="1567"/>
      <c r="CA222" s="1567"/>
    </row>
    <row r="223" spans="1:79" ht="9" customHeight="1">
      <c r="A223" s="328"/>
      <c r="B223" s="328"/>
      <c r="C223" s="340"/>
      <c r="D223" s="328"/>
      <c r="E223" s="1547"/>
      <c r="F223" s="1547"/>
      <c r="G223" s="328"/>
      <c r="H223" s="328"/>
      <c r="I223" s="328"/>
      <c r="J223" s="328"/>
      <c r="K223" s="328"/>
      <c r="L223" s="328"/>
      <c r="M223" s="328"/>
      <c r="N223" s="328"/>
      <c r="O223" s="328"/>
      <c r="P223" s="328"/>
      <c r="Q223" s="328"/>
      <c r="R223" s="328"/>
      <c r="S223" s="328"/>
      <c r="T223" s="328"/>
      <c r="U223" s="328"/>
      <c r="V223" s="328"/>
      <c r="W223" s="328"/>
      <c r="X223" s="328"/>
      <c r="Y223" s="328"/>
      <c r="Z223" s="328"/>
      <c r="AA223" s="328"/>
      <c r="AB223" s="328"/>
      <c r="AC223" s="328"/>
      <c r="AD223" s="328"/>
      <c r="AE223" s="328"/>
      <c r="AF223" s="328"/>
      <c r="AG223" s="328"/>
      <c r="AH223" s="328"/>
      <c r="AI223" s="1567"/>
      <c r="AJ223" s="1567"/>
      <c r="AK223" s="1567"/>
      <c r="AL223" s="1567"/>
      <c r="AM223" s="1567"/>
      <c r="AN223" s="1567"/>
      <c r="AO223" s="1567"/>
      <c r="AP223" s="1567"/>
      <c r="AQ223" s="1567"/>
      <c r="AR223" s="1567"/>
      <c r="AS223" s="1567"/>
      <c r="AT223" s="1567"/>
      <c r="AU223" s="1567"/>
      <c r="AV223" s="1567"/>
      <c r="AW223" s="1567"/>
      <c r="AX223" s="1567"/>
      <c r="AY223" s="1567"/>
      <c r="AZ223" s="1567"/>
      <c r="BA223" s="1567"/>
      <c r="BB223" s="1567"/>
      <c r="BC223" s="1567"/>
      <c r="BD223" s="1567"/>
      <c r="BE223" s="1567"/>
      <c r="BF223" s="1567"/>
      <c r="BG223" s="1567"/>
      <c r="BH223" s="1567"/>
      <c r="BI223" s="1567"/>
      <c r="BJ223" s="1567"/>
      <c r="BK223" s="1567"/>
      <c r="BL223" s="1567"/>
      <c r="BM223" s="1567"/>
      <c r="BN223" s="1567"/>
      <c r="BO223" s="1567"/>
      <c r="BP223" s="1567"/>
      <c r="BQ223" s="1567"/>
      <c r="BR223" s="1567"/>
      <c r="BS223" s="1567"/>
      <c r="BT223" s="1567"/>
      <c r="BU223" s="1567"/>
      <c r="BV223" s="1567"/>
      <c r="BW223" s="1567"/>
      <c r="BX223" s="1567"/>
      <c r="BY223" s="1567"/>
      <c r="BZ223" s="1567"/>
      <c r="CA223" s="1567"/>
    </row>
    <row r="224" spans="1:79" ht="9.75" customHeight="1">
      <c r="A224" s="4095">
        <v>28</v>
      </c>
      <c r="B224" s="4095"/>
      <c r="C224" s="4095"/>
      <c r="D224" s="4095"/>
      <c r="E224" s="4095"/>
      <c r="F224" s="4095"/>
      <c r="G224" s="4095"/>
      <c r="H224" s="4095"/>
      <c r="I224" s="4095"/>
      <c r="J224" s="4095"/>
      <c r="K224" s="4095"/>
      <c r="L224" s="4095"/>
      <c r="M224" s="4095"/>
      <c r="N224" s="4095"/>
      <c r="O224" s="4095"/>
      <c r="P224" s="4095"/>
      <c r="Q224" s="4095"/>
      <c r="R224" s="4095"/>
      <c r="S224" s="4095"/>
      <c r="T224" s="4095"/>
      <c r="U224" s="4095"/>
      <c r="V224" s="4095"/>
      <c r="W224" s="4095"/>
      <c r="X224" s="4095"/>
      <c r="Y224" s="4095"/>
      <c r="Z224" s="4095"/>
      <c r="AA224" s="4095"/>
      <c r="AB224" s="4095"/>
      <c r="AC224" s="4095"/>
      <c r="AD224" s="4095"/>
      <c r="AE224" s="4095"/>
      <c r="AF224" s="4095"/>
      <c r="AG224" s="4095"/>
      <c r="AH224" s="4095"/>
      <c r="AI224" s="4102">
        <v>29</v>
      </c>
      <c r="AJ224" s="4102"/>
      <c r="AK224" s="4102"/>
      <c r="AL224" s="4102"/>
      <c r="AM224" s="4102"/>
      <c r="AN224" s="4102"/>
      <c r="AO224" s="4102"/>
      <c r="AP224" s="4102"/>
      <c r="AQ224" s="4102"/>
      <c r="AR224" s="4102"/>
      <c r="AS224" s="4102"/>
      <c r="AT224" s="4102"/>
      <c r="AU224" s="4102"/>
      <c r="AV224" s="4102"/>
      <c r="AW224" s="4102"/>
      <c r="AX224" s="4102"/>
      <c r="AY224" s="4102"/>
      <c r="AZ224" s="4102"/>
      <c r="BA224" s="4102"/>
      <c r="BB224" s="4102"/>
      <c r="BC224" s="4102"/>
      <c r="BD224" s="4102"/>
      <c r="BE224" s="4102"/>
      <c r="BF224" s="4102"/>
      <c r="BG224" s="4102"/>
      <c r="BH224" s="4102"/>
      <c r="BI224" s="4102"/>
      <c r="BJ224" s="4102"/>
      <c r="BK224" s="4102"/>
      <c r="BL224" s="4102"/>
      <c r="BM224" s="4102"/>
      <c r="BN224" s="4102"/>
      <c r="BO224" s="4102"/>
      <c r="BP224" s="4102"/>
      <c r="BQ224" s="4102"/>
      <c r="BR224" s="4102"/>
      <c r="BS224" s="4102"/>
      <c r="BT224" s="4102"/>
      <c r="BU224" s="4102"/>
      <c r="BV224" s="4102"/>
      <c r="BW224" s="4102"/>
      <c r="BX224" s="4102"/>
      <c r="BY224" s="4102"/>
      <c r="BZ224" s="4102"/>
      <c r="CA224" s="4102"/>
    </row>
    <row r="225" spans="1:79" ht="7.5" customHeight="1">
      <c r="A225" s="328"/>
      <c r="B225" s="328"/>
      <c r="C225" s="328"/>
      <c r="D225" s="328"/>
      <c r="E225" s="1547"/>
      <c r="F225" s="1547"/>
      <c r="G225" s="328"/>
      <c r="H225" s="328"/>
      <c r="I225" s="328"/>
      <c r="J225" s="328"/>
      <c r="K225" s="328"/>
      <c r="L225" s="328"/>
      <c r="M225" s="328"/>
      <c r="N225" s="328"/>
      <c r="O225" s="328"/>
      <c r="P225" s="328"/>
      <c r="Q225" s="328"/>
      <c r="R225" s="328"/>
      <c r="S225" s="328"/>
      <c r="T225" s="328"/>
      <c r="U225" s="328"/>
      <c r="V225" s="328"/>
      <c r="W225" s="328"/>
      <c r="X225" s="328"/>
      <c r="Y225" s="328"/>
      <c r="Z225" s="328"/>
      <c r="AA225" s="328"/>
      <c r="AB225" s="328"/>
      <c r="AC225" s="328"/>
      <c r="AD225" s="328"/>
      <c r="AE225" s="328"/>
      <c r="AF225" s="328"/>
      <c r="AG225" s="328"/>
      <c r="AH225" s="328"/>
      <c r="AI225" s="1567"/>
      <c r="AJ225" s="1567"/>
      <c r="AK225" s="1567"/>
      <c r="AL225" s="1567"/>
      <c r="AM225" s="1567"/>
      <c r="AN225" s="1567"/>
      <c r="AO225" s="1567"/>
      <c r="AP225" s="1567"/>
      <c r="AQ225" s="1567"/>
      <c r="AR225" s="1567"/>
      <c r="AS225" s="1567"/>
      <c r="AT225" s="1567"/>
      <c r="AU225" s="1567"/>
      <c r="AV225" s="1567"/>
      <c r="AW225" s="1567"/>
      <c r="AX225" s="1567"/>
      <c r="AY225" s="1567"/>
      <c r="AZ225" s="1567"/>
      <c r="BA225" s="1567"/>
      <c r="BB225" s="1567"/>
      <c r="BC225" s="1567"/>
      <c r="BD225" s="1567"/>
      <c r="BE225" s="1567"/>
      <c r="BF225" s="1567"/>
      <c r="BG225" s="1567"/>
      <c r="BH225" s="1567"/>
      <c r="BI225" s="1567"/>
      <c r="BJ225" s="1567"/>
      <c r="BK225" s="1567"/>
      <c r="BL225" s="1567"/>
      <c r="BM225" s="1567"/>
      <c r="BN225" s="1567"/>
      <c r="BO225" s="1567"/>
      <c r="BP225" s="1567"/>
      <c r="BQ225" s="1567"/>
      <c r="BR225" s="1567"/>
      <c r="BS225" s="1567"/>
      <c r="BT225" s="1567"/>
      <c r="BU225" s="1567"/>
      <c r="BV225" s="1567"/>
      <c r="BW225" s="1567"/>
      <c r="BX225" s="1567"/>
      <c r="BY225" s="1567"/>
      <c r="BZ225" s="1567"/>
      <c r="CA225" s="1567"/>
    </row>
  </sheetData>
  <mergeCells count="200">
    <mergeCell ref="B104:AG104"/>
    <mergeCell ref="B105:AG105"/>
    <mergeCell ref="AK105:BZ105"/>
    <mergeCell ref="BX214:BY214"/>
    <mergeCell ref="BX215:BY215"/>
    <mergeCell ref="BX217:BY217"/>
    <mergeCell ref="BQ218:BT219"/>
    <mergeCell ref="BP218:BP219"/>
    <mergeCell ref="BL218:BO219"/>
    <mergeCell ref="BQ217:BT217"/>
    <mergeCell ref="BL214:BT214"/>
    <mergeCell ref="BL215:BT215"/>
    <mergeCell ref="BV214:BW214"/>
    <mergeCell ref="BV215:BW215"/>
    <mergeCell ref="BV217:BW217"/>
    <mergeCell ref="BV218:BW219"/>
    <mergeCell ref="BX124:BY125"/>
    <mergeCell ref="D125:T132"/>
    <mergeCell ref="AP126:AP127"/>
    <mergeCell ref="BH126:BH127"/>
    <mergeCell ref="BV126:BY128"/>
    <mergeCell ref="AR128:BA129"/>
    <mergeCell ref="H134:L136"/>
    <mergeCell ref="AY134:BA134"/>
    <mergeCell ref="S79:T79"/>
    <mergeCell ref="S80:T80"/>
    <mergeCell ref="L214:X215"/>
    <mergeCell ref="W213:X213"/>
    <mergeCell ref="BG217:BI217"/>
    <mergeCell ref="AZ218:BA219"/>
    <mergeCell ref="AY217:BB217"/>
    <mergeCell ref="AU214:AV214"/>
    <mergeCell ref="AU215:AV215"/>
    <mergeCell ref="AU218:AV219"/>
    <mergeCell ref="AT217:AW217"/>
    <mergeCell ref="BF218:BI219"/>
    <mergeCell ref="AP86:AP87"/>
    <mergeCell ref="BH86:BH87"/>
    <mergeCell ref="AM84:AN84"/>
    <mergeCell ref="BE84:BF84"/>
    <mergeCell ref="S119:T119"/>
    <mergeCell ref="S120:T120"/>
    <mergeCell ref="AM124:AN124"/>
    <mergeCell ref="BE124:BF124"/>
    <mergeCell ref="S142:T142"/>
    <mergeCell ref="S143:T143"/>
    <mergeCell ref="AM147:AN147"/>
    <mergeCell ref="BE147:BF147"/>
    <mergeCell ref="BX84:BY85"/>
    <mergeCell ref="D85:T92"/>
    <mergeCell ref="H94:L96"/>
    <mergeCell ref="AY94:BA94"/>
    <mergeCell ref="BP94:BR94"/>
    <mergeCell ref="BX94:BY94"/>
    <mergeCell ref="S96:T96"/>
    <mergeCell ref="AR88:BA89"/>
    <mergeCell ref="AN96:BA98"/>
    <mergeCell ref="H98:L100"/>
    <mergeCell ref="N98:T100"/>
    <mergeCell ref="BE96:BR98"/>
    <mergeCell ref="BV86:BY88"/>
    <mergeCell ref="BV96:BY98"/>
    <mergeCell ref="BX38:BY39"/>
    <mergeCell ref="D39:T46"/>
    <mergeCell ref="BV40:BY42"/>
    <mergeCell ref="H48:L50"/>
    <mergeCell ref="AY48:BA48"/>
    <mergeCell ref="BP48:BR48"/>
    <mergeCell ref="BX48:BY48"/>
    <mergeCell ref="S50:T50"/>
    <mergeCell ref="BE50:BR52"/>
    <mergeCell ref="BV50:BY52"/>
    <mergeCell ref="H52:L54"/>
    <mergeCell ref="N52:T54"/>
    <mergeCell ref="BH40:BH41"/>
    <mergeCell ref="AP40:AP41"/>
    <mergeCell ref="AR42:BA43"/>
    <mergeCell ref="AN50:BA52"/>
    <mergeCell ref="S56:T56"/>
    <mergeCell ref="S57:T57"/>
    <mergeCell ref="AM61:AN61"/>
    <mergeCell ref="BE61:BF61"/>
    <mergeCell ref="BX61:BY62"/>
    <mergeCell ref="D62:T69"/>
    <mergeCell ref="BV63:BY65"/>
    <mergeCell ref="H71:L73"/>
    <mergeCell ref="AY71:BA71"/>
    <mergeCell ref="BP71:BR71"/>
    <mergeCell ref="BX71:BY71"/>
    <mergeCell ref="S73:T73"/>
    <mergeCell ref="BE73:BR75"/>
    <mergeCell ref="BV73:BY75"/>
    <mergeCell ref="H75:L77"/>
    <mergeCell ref="N75:T77"/>
    <mergeCell ref="AP63:AP64"/>
    <mergeCell ref="BH63:BH64"/>
    <mergeCell ref="AR65:BA66"/>
    <mergeCell ref="AN73:BA75"/>
    <mergeCell ref="BE15:BF15"/>
    <mergeCell ref="AY25:BA25"/>
    <mergeCell ref="BP25:BR25"/>
    <mergeCell ref="BE27:BR29"/>
    <mergeCell ref="AP17:AP18"/>
    <mergeCell ref="BH17:BH18"/>
    <mergeCell ref="AM38:AN38"/>
    <mergeCell ref="BE38:BF38"/>
    <mergeCell ref="AN27:BA29"/>
    <mergeCell ref="AR19:BA20"/>
    <mergeCell ref="S33:T33"/>
    <mergeCell ref="S34:T34"/>
    <mergeCell ref="A224:AH224"/>
    <mergeCell ref="BT8:BZ9"/>
    <mergeCell ref="BX15:BY16"/>
    <mergeCell ref="BV17:BY19"/>
    <mergeCell ref="BX25:BY25"/>
    <mergeCell ref="BV27:BY29"/>
    <mergeCell ref="AS214:AT214"/>
    <mergeCell ref="AS215:AT215"/>
    <mergeCell ref="BJ217:BL217"/>
    <mergeCell ref="BO217:BP217"/>
    <mergeCell ref="AI224:CA224"/>
    <mergeCell ref="B8:U9"/>
    <mergeCell ref="V8:AG9"/>
    <mergeCell ref="S10:T10"/>
    <mergeCell ref="S11:T11"/>
    <mergeCell ref="D16:T23"/>
    <mergeCell ref="H25:L27"/>
    <mergeCell ref="H29:L31"/>
    <mergeCell ref="N29:T31"/>
    <mergeCell ref="S27:T27"/>
    <mergeCell ref="AJ8:BS9"/>
    <mergeCell ref="AM15:AN15"/>
    <mergeCell ref="BP134:BR134"/>
    <mergeCell ref="BX134:BY134"/>
    <mergeCell ref="S136:T136"/>
    <mergeCell ref="AN136:BA138"/>
    <mergeCell ref="BE136:BR138"/>
    <mergeCell ref="BV136:BY138"/>
    <mergeCell ref="H138:L140"/>
    <mergeCell ref="N138:T140"/>
    <mergeCell ref="BX147:BY148"/>
    <mergeCell ref="D148:T155"/>
    <mergeCell ref="AP149:AP150"/>
    <mergeCell ref="BH149:BH150"/>
    <mergeCell ref="BV149:BY151"/>
    <mergeCell ref="AR151:BA152"/>
    <mergeCell ref="H157:L159"/>
    <mergeCell ref="AY157:BA157"/>
    <mergeCell ref="BP157:BR157"/>
    <mergeCell ref="BX157:BY157"/>
    <mergeCell ref="S159:T159"/>
    <mergeCell ref="AN159:BA161"/>
    <mergeCell ref="BE159:BR161"/>
    <mergeCell ref="BV159:BY161"/>
    <mergeCell ref="H161:L163"/>
    <mergeCell ref="N161:T163"/>
    <mergeCell ref="S165:T165"/>
    <mergeCell ref="S166:T166"/>
    <mergeCell ref="AM170:AN170"/>
    <mergeCell ref="BE170:BF170"/>
    <mergeCell ref="BX170:BY171"/>
    <mergeCell ref="D171:T178"/>
    <mergeCell ref="AP172:AP173"/>
    <mergeCell ref="BH172:BH173"/>
    <mergeCell ref="BV172:BY174"/>
    <mergeCell ref="AR174:BA175"/>
    <mergeCell ref="H180:L182"/>
    <mergeCell ref="AY180:BA180"/>
    <mergeCell ref="BP180:BR180"/>
    <mergeCell ref="BX180:BY180"/>
    <mergeCell ref="S182:T182"/>
    <mergeCell ref="AN182:BA184"/>
    <mergeCell ref="BE182:BR184"/>
    <mergeCell ref="BV182:BY184"/>
    <mergeCell ref="H184:L186"/>
    <mergeCell ref="N184:T186"/>
    <mergeCell ref="B117:U118"/>
    <mergeCell ref="V117:AG118"/>
    <mergeCell ref="AJ117:BS118"/>
    <mergeCell ref="BT117:BZ118"/>
    <mergeCell ref="H203:L205"/>
    <mergeCell ref="AY203:BA203"/>
    <mergeCell ref="BP203:BR203"/>
    <mergeCell ref="BX203:BY203"/>
    <mergeCell ref="S205:T205"/>
    <mergeCell ref="AN205:BA207"/>
    <mergeCell ref="BE205:BR207"/>
    <mergeCell ref="BV205:BY207"/>
    <mergeCell ref="H207:L209"/>
    <mergeCell ref="N207:T209"/>
    <mergeCell ref="S188:T188"/>
    <mergeCell ref="S189:T189"/>
    <mergeCell ref="AM193:AN193"/>
    <mergeCell ref="BE193:BF193"/>
    <mergeCell ref="BX193:BY194"/>
    <mergeCell ref="D194:T201"/>
    <mergeCell ref="AP195:AP196"/>
    <mergeCell ref="BH195:BH196"/>
    <mergeCell ref="BV195:BY197"/>
    <mergeCell ref="AR197:BA198"/>
  </mergeCells>
  <pageMargins left="0.31496062992125984" right="0.31496062992125984" top="0.55118110236220474" bottom="0.55118110236220474" header="0.31496062992125984" footer="0.31496062992125984"/>
  <pageSetup paperSize="9" scale="85" orientation="portrait" r:id="rId1"/>
  <rowBreaks count="1" manualBreakCount="1">
    <brk id="108" max="78" man="1"/>
  </rowBreaks>
  <colBreaks count="1" manualBreakCount="1">
    <brk id="34" max="114"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C5142-4E84-4195-B61E-9EAC112839A9}">
  <sheetPr>
    <tabColor theme="7" tint="0.39997558519241921"/>
  </sheetPr>
  <dimension ref="A1:T49"/>
  <sheetViews>
    <sheetView showGridLines="0" showRuler="0" view="pageBreakPreview" zoomScale="140" zoomScaleNormal="100" zoomScaleSheetLayoutView="140" zoomScalePageLayoutView="130" workbookViewId="0">
      <selection activeCell="E2" sqref="E2"/>
    </sheetView>
  </sheetViews>
  <sheetFormatPr defaultColWidth="9.140625" defaultRowHeight="12.75"/>
  <cols>
    <col min="1" max="2" width="3.42578125" style="150" customWidth="1"/>
    <col min="3" max="3" width="4.42578125" style="150" customWidth="1"/>
    <col min="4" max="4" width="4" style="150" customWidth="1"/>
    <col min="5" max="5" width="10.7109375" style="150" customWidth="1"/>
    <col min="6" max="6" width="10.140625" style="150" customWidth="1"/>
    <col min="7" max="9" width="9.140625" style="150"/>
    <col min="10" max="10" width="5" style="150" customWidth="1"/>
    <col min="11" max="12" width="9.140625" style="150"/>
    <col min="13" max="13" width="7.28515625" style="150" customWidth="1"/>
    <col min="14" max="14" width="4.85546875" style="150" customWidth="1"/>
    <col min="15" max="16384" width="9.140625" style="150"/>
  </cols>
  <sheetData>
    <row r="1" spans="1:20">
      <c r="A1" s="1472"/>
      <c r="B1" s="1473"/>
      <c r="C1" s="1473"/>
      <c r="D1" s="1473"/>
      <c r="E1" s="1473"/>
      <c r="F1" s="1473"/>
      <c r="G1" s="1473"/>
      <c r="H1" s="1473"/>
      <c r="I1" s="1473"/>
      <c r="J1" s="1473"/>
      <c r="K1" s="1473"/>
      <c r="L1" s="1473"/>
      <c r="M1" s="1473"/>
      <c r="N1" s="1474"/>
    </row>
    <row r="2" spans="1:20" ht="15">
      <c r="A2" s="1475"/>
      <c r="D2" s="267" t="s">
        <v>3376</v>
      </c>
      <c r="N2" s="1476"/>
    </row>
    <row r="3" spans="1:20" ht="14.25">
      <c r="A3" s="1475"/>
      <c r="D3" s="1477" t="s">
        <v>3377</v>
      </c>
      <c r="N3" s="1476"/>
    </row>
    <row r="4" spans="1:20">
      <c r="A4" s="1475"/>
      <c r="N4" s="1476"/>
    </row>
    <row r="5" spans="1:20" ht="6.6" customHeight="1">
      <c r="A5" s="1478"/>
      <c r="B5" s="1479"/>
      <c r="C5" s="1479"/>
      <c r="D5" s="1479"/>
      <c r="E5" s="1479"/>
      <c r="F5" s="1479"/>
      <c r="G5" s="1479"/>
      <c r="H5" s="1479"/>
      <c r="I5" s="1479"/>
      <c r="J5" s="1479"/>
      <c r="K5" s="1479"/>
      <c r="L5" s="1479"/>
      <c r="M5" s="1479"/>
      <c r="N5" s="1480"/>
    </row>
    <row r="6" spans="1:20">
      <c r="A6" s="1525"/>
      <c r="B6" s="992"/>
      <c r="C6" s="1096"/>
      <c r="D6" s="982"/>
      <c r="E6" s="1085"/>
      <c r="F6" s="992"/>
      <c r="G6" s="992"/>
      <c r="H6" s="992"/>
      <c r="I6" s="992"/>
      <c r="J6" s="992"/>
      <c r="K6" s="992"/>
      <c r="L6" s="992"/>
      <c r="M6" s="1526"/>
      <c r="N6" s="1527"/>
      <c r="O6" s="292"/>
      <c r="P6" s="292"/>
      <c r="Q6" s="292"/>
      <c r="R6" s="292"/>
      <c r="S6" s="292"/>
      <c r="T6" s="187"/>
    </row>
    <row r="7" spans="1:20">
      <c r="A7" s="1528"/>
      <c r="B7" s="1147"/>
      <c r="C7" s="1159" t="s">
        <v>527</v>
      </c>
      <c r="D7" s="1078"/>
      <c r="E7" s="1085"/>
      <c r="F7" s="1085"/>
      <c r="G7" s="1085"/>
      <c r="H7" s="1085"/>
      <c r="I7" s="1085"/>
      <c r="J7" s="1085"/>
      <c r="K7" s="1085"/>
      <c r="L7" s="1085"/>
      <c r="M7" s="1147"/>
      <c r="N7" s="1529"/>
      <c r="O7" s="275"/>
      <c r="P7" s="275"/>
      <c r="Q7" s="275"/>
      <c r="R7" s="275"/>
      <c r="S7" s="275"/>
      <c r="T7" s="275"/>
    </row>
    <row r="8" spans="1:20">
      <c r="A8" s="1530"/>
      <c r="B8" s="1531"/>
      <c r="C8" s="1532"/>
      <c r="D8" s="1533"/>
      <c r="E8" s="1534"/>
      <c r="F8" s="1534"/>
      <c r="G8" s="1534"/>
      <c r="H8" s="1534"/>
      <c r="I8" s="1534"/>
      <c r="J8" s="1534"/>
      <c r="K8" s="1534"/>
      <c r="L8" s="1534"/>
      <c r="M8" s="1531"/>
      <c r="N8" s="1535"/>
      <c r="O8" s="1481"/>
      <c r="P8" s="1481"/>
      <c r="Q8" s="1481"/>
      <c r="R8" s="1481"/>
      <c r="S8" s="1481"/>
      <c r="T8" s="1481"/>
    </row>
    <row r="9" spans="1:20">
      <c r="A9" s="1536"/>
      <c r="B9" s="982"/>
      <c r="C9" s="982"/>
      <c r="D9" s="982"/>
      <c r="E9" s="982"/>
      <c r="F9" s="982"/>
      <c r="G9" s="982"/>
      <c r="H9" s="982"/>
      <c r="I9" s="982"/>
      <c r="J9" s="982"/>
      <c r="K9" s="982"/>
      <c r="L9" s="982"/>
      <c r="M9" s="982"/>
      <c r="N9" s="1537"/>
    </row>
    <row r="10" spans="1:20" ht="13.35" customHeight="1">
      <c r="A10" s="1536"/>
      <c r="B10" s="982"/>
      <c r="C10" s="982"/>
      <c r="D10" s="2991" t="s">
        <v>3378</v>
      </c>
      <c r="E10" s="2991"/>
      <c r="F10" s="2991"/>
      <c r="G10" s="982"/>
      <c r="H10" s="982"/>
      <c r="I10" s="982"/>
      <c r="J10" s="982"/>
      <c r="K10" s="982"/>
      <c r="L10" s="982"/>
      <c r="M10" s="982"/>
      <c r="N10" s="1537"/>
    </row>
    <row r="11" spans="1:20">
      <c r="A11" s="1536"/>
      <c r="B11" s="982"/>
      <c r="C11" s="1538"/>
      <c r="D11" s="2991"/>
      <c r="E11" s="2991"/>
      <c r="F11" s="2991"/>
      <c r="G11" s="982"/>
      <c r="H11" s="982"/>
      <c r="I11" s="982"/>
      <c r="J11" s="982"/>
      <c r="K11" s="1041" t="s">
        <v>391</v>
      </c>
      <c r="L11" s="982"/>
      <c r="M11" s="982"/>
      <c r="N11" s="1537"/>
    </row>
    <row r="12" spans="1:20" ht="13.35" customHeight="1">
      <c r="A12" s="1536"/>
      <c r="B12" s="982"/>
      <c r="C12" s="982"/>
      <c r="D12" s="4141" t="s">
        <v>3379</v>
      </c>
      <c r="E12" s="4141"/>
      <c r="F12" s="4141"/>
      <c r="G12" s="982"/>
      <c r="H12" s="982"/>
      <c r="I12" s="982"/>
      <c r="J12" s="982"/>
      <c r="K12" s="1048" t="s">
        <v>84</v>
      </c>
      <c r="L12" s="982"/>
      <c r="M12" s="982"/>
      <c r="N12" s="1537"/>
    </row>
    <row r="13" spans="1:20" ht="15" customHeight="1">
      <c r="A13" s="1536"/>
      <c r="B13" s="982"/>
      <c r="C13" s="1539"/>
      <c r="D13" s="4141"/>
      <c r="E13" s="4141"/>
      <c r="F13" s="4141"/>
      <c r="G13" s="982"/>
      <c r="H13" s="982"/>
      <c r="I13" s="982"/>
      <c r="J13" s="982"/>
      <c r="K13" s="982"/>
      <c r="L13" s="982"/>
      <c r="M13" s="982"/>
      <c r="N13" s="1537"/>
    </row>
    <row r="14" spans="1:20">
      <c r="A14" s="1536"/>
      <c r="B14" s="982"/>
      <c r="C14" s="982"/>
      <c r="D14" s="982"/>
      <c r="E14" s="982"/>
      <c r="F14" s="1540" t="s">
        <v>3380</v>
      </c>
      <c r="G14" s="982"/>
      <c r="H14" s="982"/>
      <c r="I14" s="982"/>
      <c r="J14" s="982"/>
      <c r="K14" s="982"/>
      <c r="L14" s="1540" t="s">
        <v>3381</v>
      </c>
      <c r="M14" s="982"/>
      <c r="N14" s="1537"/>
    </row>
    <row r="15" spans="1:20" ht="20.100000000000001" customHeight="1">
      <c r="A15" s="1536"/>
      <c r="B15" s="982"/>
      <c r="C15" s="1686"/>
      <c r="D15" s="1686" t="s">
        <v>86</v>
      </c>
      <c r="E15" s="4142"/>
      <c r="F15" s="4143"/>
      <c r="G15" s="982"/>
      <c r="H15" s="982"/>
      <c r="I15" s="4144"/>
      <c r="J15" s="4145"/>
      <c r="K15" s="4145"/>
      <c r="L15" s="4146"/>
      <c r="M15" s="982"/>
      <c r="N15" s="1537"/>
    </row>
    <row r="16" spans="1:20" ht="16.5" customHeight="1">
      <c r="A16" s="1536"/>
      <c r="B16" s="982"/>
      <c r="C16" s="1076"/>
      <c r="D16" s="1076"/>
      <c r="E16" s="982"/>
      <c r="F16" s="982"/>
      <c r="G16" s="982"/>
      <c r="H16" s="982"/>
      <c r="I16" s="982"/>
      <c r="J16" s="982"/>
      <c r="K16" s="982"/>
      <c r="L16" s="982"/>
      <c r="M16" s="982"/>
      <c r="N16" s="1537"/>
    </row>
    <row r="17" spans="1:14" ht="20.100000000000001" customHeight="1">
      <c r="A17" s="1536"/>
      <c r="B17" s="982"/>
      <c r="C17" s="1686"/>
      <c r="D17" s="1686" t="s">
        <v>87</v>
      </c>
      <c r="E17" s="4142"/>
      <c r="F17" s="4143"/>
      <c r="G17" s="982"/>
      <c r="H17" s="982"/>
      <c r="I17" s="4144"/>
      <c r="J17" s="4145"/>
      <c r="K17" s="4145"/>
      <c r="L17" s="4146"/>
      <c r="M17" s="982"/>
      <c r="N17" s="1537"/>
    </row>
    <row r="18" spans="1:14" ht="16.5" customHeight="1">
      <c r="A18" s="1536"/>
      <c r="B18" s="982"/>
      <c r="C18" s="1076"/>
      <c r="D18" s="1076"/>
      <c r="E18" s="982"/>
      <c r="F18" s="982"/>
      <c r="G18" s="982"/>
      <c r="H18" s="982"/>
      <c r="I18" s="982"/>
      <c r="J18" s="982"/>
      <c r="K18" s="982"/>
      <c r="L18" s="982"/>
      <c r="M18" s="982"/>
      <c r="N18" s="1537"/>
    </row>
    <row r="19" spans="1:14" ht="20.100000000000001" customHeight="1">
      <c r="A19" s="1536"/>
      <c r="B19" s="982"/>
      <c r="C19" s="1686"/>
      <c r="D19" s="1686" t="s">
        <v>94</v>
      </c>
      <c r="E19" s="4142"/>
      <c r="F19" s="4143"/>
      <c r="G19" s="982"/>
      <c r="H19" s="982"/>
      <c r="I19" s="4144"/>
      <c r="J19" s="4145"/>
      <c r="K19" s="4145"/>
      <c r="L19" s="4146"/>
      <c r="M19" s="982"/>
      <c r="N19" s="1537"/>
    </row>
    <row r="20" spans="1:14" ht="16.5" customHeight="1">
      <c r="A20" s="1536"/>
      <c r="B20" s="982"/>
      <c r="C20" s="1076"/>
      <c r="D20" s="1076"/>
      <c r="E20" s="982"/>
      <c r="F20" s="982"/>
      <c r="G20" s="982"/>
      <c r="H20" s="982"/>
      <c r="I20" s="982"/>
      <c r="J20" s="982"/>
      <c r="K20" s="982"/>
      <c r="L20" s="982"/>
      <c r="M20" s="982"/>
      <c r="N20" s="1537"/>
    </row>
    <row r="21" spans="1:14" ht="20.100000000000001" customHeight="1">
      <c r="A21" s="1536"/>
      <c r="B21" s="982"/>
      <c r="C21" s="1686"/>
      <c r="D21" s="1686" t="s">
        <v>99</v>
      </c>
      <c r="E21" s="4142"/>
      <c r="F21" s="4143"/>
      <c r="G21" s="982"/>
      <c r="H21" s="982"/>
      <c r="I21" s="4144"/>
      <c r="J21" s="4145"/>
      <c r="K21" s="4145"/>
      <c r="L21" s="4146"/>
      <c r="M21" s="982"/>
      <c r="N21" s="1537"/>
    </row>
    <row r="22" spans="1:14" ht="16.5" customHeight="1">
      <c r="A22" s="1536"/>
      <c r="B22" s="982"/>
      <c r="C22" s="1076"/>
      <c r="D22" s="1076"/>
      <c r="E22" s="982"/>
      <c r="F22" s="982"/>
      <c r="G22" s="982"/>
      <c r="H22" s="982"/>
      <c r="I22" s="982"/>
      <c r="J22" s="982"/>
      <c r="K22" s="982"/>
      <c r="L22" s="982"/>
      <c r="M22" s="982"/>
      <c r="N22" s="1537"/>
    </row>
    <row r="23" spans="1:14" ht="20.100000000000001" customHeight="1">
      <c r="A23" s="1536"/>
      <c r="B23" s="982"/>
      <c r="C23" s="1686"/>
      <c r="D23" s="1686" t="s">
        <v>100</v>
      </c>
      <c r="E23" s="4142"/>
      <c r="F23" s="4143"/>
      <c r="G23" s="982"/>
      <c r="H23" s="982"/>
      <c r="I23" s="4144"/>
      <c r="J23" s="4145"/>
      <c r="K23" s="4145"/>
      <c r="L23" s="4146"/>
      <c r="M23" s="982"/>
      <c r="N23" s="1537"/>
    </row>
    <row r="24" spans="1:14" ht="16.5" customHeight="1">
      <c r="A24" s="1536"/>
      <c r="B24" s="982"/>
      <c r="C24" s="1076"/>
      <c r="D24" s="1076"/>
      <c r="E24" s="982"/>
      <c r="F24" s="982"/>
      <c r="G24" s="982"/>
      <c r="H24" s="982"/>
      <c r="I24" s="982"/>
      <c r="J24" s="982"/>
      <c r="K24" s="982"/>
      <c r="L24" s="982"/>
      <c r="M24" s="982"/>
      <c r="N24" s="1537"/>
    </row>
    <row r="25" spans="1:14" ht="20.100000000000001" customHeight="1">
      <c r="A25" s="1536"/>
      <c r="B25" s="982"/>
      <c r="C25" s="1686"/>
      <c r="D25" s="1686" t="s">
        <v>102</v>
      </c>
      <c r="E25" s="4142"/>
      <c r="F25" s="4143"/>
      <c r="G25" s="982"/>
      <c r="H25" s="982"/>
      <c r="I25" s="4144"/>
      <c r="J25" s="4145"/>
      <c r="K25" s="4145"/>
      <c r="L25" s="4146"/>
      <c r="M25" s="982"/>
      <c r="N25" s="1537"/>
    </row>
    <row r="26" spans="1:14" ht="16.5" customHeight="1">
      <c r="A26" s="1536"/>
      <c r="B26" s="982"/>
      <c r="C26" s="1076"/>
      <c r="D26" s="1076"/>
      <c r="E26" s="982"/>
      <c r="F26" s="982"/>
      <c r="G26" s="982"/>
      <c r="H26" s="982"/>
      <c r="I26" s="982"/>
      <c r="J26" s="982"/>
      <c r="K26" s="982"/>
      <c r="L26" s="982"/>
      <c r="M26" s="982"/>
      <c r="N26" s="1537"/>
    </row>
    <row r="27" spans="1:14" ht="20.100000000000001" customHeight="1">
      <c r="A27" s="1536"/>
      <c r="B27" s="982"/>
      <c r="C27" s="1686"/>
      <c r="D27" s="1686" t="s">
        <v>103</v>
      </c>
      <c r="E27" s="4142"/>
      <c r="F27" s="4143"/>
      <c r="G27" s="982"/>
      <c r="H27" s="982"/>
      <c r="I27" s="4144"/>
      <c r="J27" s="4145"/>
      <c r="K27" s="4145"/>
      <c r="L27" s="4146"/>
      <c r="M27" s="982"/>
      <c r="N27" s="1537"/>
    </row>
    <row r="28" spans="1:14" ht="16.5" customHeight="1">
      <c r="A28" s="1536"/>
      <c r="B28" s="982"/>
      <c r="C28" s="1076"/>
      <c r="D28" s="1076"/>
      <c r="E28" s="982"/>
      <c r="F28" s="982"/>
      <c r="G28" s="982"/>
      <c r="H28" s="982"/>
      <c r="I28" s="982"/>
      <c r="J28" s="982"/>
      <c r="K28" s="982"/>
      <c r="L28" s="982"/>
      <c r="M28" s="982"/>
      <c r="N28" s="1537"/>
    </row>
    <row r="29" spans="1:14" ht="20.100000000000001" customHeight="1">
      <c r="A29" s="1536"/>
      <c r="B29" s="982"/>
      <c r="C29" s="1686"/>
      <c r="D29" s="1686" t="s">
        <v>106</v>
      </c>
      <c r="E29" s="4142"/>
      <c r="F29" s="4143"/>
      <c r="G29" s="982"/>
      <c r="H29" s="982"/>
      <c r="I29" s="4144"/>
      <c r="J29" s="4145"/>
      <c r="K29" s="4145"/>
      <c r="L29" s="4146"/>
      <c r="M29" s="982"/>
      <c r="N29" s="1537"/>
    </row>
    <row r="30" spans="1:14" ht="16.5" customHeight="1">
      <c r="A30" s="1536"/>
      <c r="B30" s="982"/>
      <c r="C30" s="1076"/>
      <c r="D30" s="1076"/>
      <c r="E30" s="982"/>
      <c r="F30" s="982"/>
      <c r="G30" s="982"/>
      <c r="H30" s="982"/>
      <c r="I30" s="982"/>
      <c r="J30" s="982"/>
      <c r="K30" s="982"/>
      <c r="L30" s="982"/>
      <c r="M30" s="982"/>
      <c r="N30" s="1537"/>
    </row>
    <row r="31" spans="1:14" ht="20.100000000000001" customHeight="1">
      <c r="A31" s="1536"/>
      <c r="B31" s="982"/>
      <c r="C31" s="1686"/>
      <c r="D31" s="1686" t="s">
        <v>107</v>
      </c>
      <c r="E31" s="4142"/>
      <c r="F31" s="4143"/>
      <c r="G31" s="982"/>
      <c r="H31" s="982"/>
      <c r="I31" s="4144"/>
      <c r="J31" s="4145"/>
      <c r="K31" s="4145"/>
      <c r="L31" s="4146"/>
      <c r="M31" s="982"/>
      <c r="N31" s="1537"/>
    </row>
    <row r="32" spans="1:14" ht="16.5" customHeight="1">
      <c r="A32" s="1536"/>
      <c r="B32" s="982"/>
      <c r="C32" s="1076"/>
      <c r="D32" s="1076"/>
      <c r="E32" s="982"/>
      <c r="F32" s="982"/>
      <c r="G32" s="982"/>
      <c r="H32" s="982"/>
      <c r="I32" s="982"/>
      <c r="J32" s="982"/>
      <c r="K32" s="982"/>
      <c r="L32" s="982"/>
      <c r="M32" s="982"/>
      <c r="N32" s="1537"/>
    </row>
    <row r="33" spans="1:14" ht="20.100000000000001" customHeight="1">
      <c r="A33" s="1536"/>
      <c r="B33" s="982"/>
      <c r="C33" s="1686"/>
      <c r="D33" s="1686" t="s">
        <v>279</v>
      </c>
      <c r="E33" s="4142"/>
      <c r="F33" s="4143"/>
      <c r="G33" s="982"/>
      <c r="H33" s="982"/>
      <c r="I33" s="4144"/>
      <c r="J33" s="4145"/>
      <c r="K33" s="4145"/>
      <c r="L33" s="4146"/>
      <c r="M33" s="982"/>
      <c r="N33" s="1537"/>
    </row>
    <row r="34" spans="1:14" ht="16.5" customHeight="1">
      <c r="A34" s="1536"/>
      <c r="B34" s="982"/>
      <c r="C34" s="1076"/>
      <c r="D34" s="1076"/>
      <c r="E34" s="982"/>
      <c r="F34" s="982"/>
      <c r="G34" s="982"/>
      <c r="H34" s="982"/>
      <c r="I34" s="982"/>
      <c r="J34" s="982"/>
      <c r="K34" s="982"/>
      <c r="L34" s="982"/>
      <c r="M34" s="982"/>
      <c r="N34" s="1537"/>
    </row>
    <row r="35" spans="1:14" ht="20.100000000000001" customHeight="1">
      <c r="A35" s="1536"/>
      <c r="B35" s="982"/>
      <c r="C35" s="1686"/>
      <c r="D35" s="1686" t="s">
        <v>247</v>
      </c>
      <c r="E35" s="4142"/>
      <c r="F35" s="4143"/>
      <c r="G35" s="982"/>
      <c r="H35" s="982"/>
      <c r="I35" s="4144"/>
      <c r="J35" s="4145"/>
      <c r="K35" s="4145"/>
      <c r="L35" s="4146"/>
      <c r="M35" s="982"/>
      <c r="N35" s="1537"/>
    </row>
    <row r="36" spans="1:14" ht="16.5" customHeight="1">
      <c r="A36" s="1536"/>
      <c r="B36" s="982"/>
      <c r="C36" s="1076"/>
      <c r="D36" s="1076"/>
      <c r="E36" s="982"/>
      <c r="F36" s="982"/>
      <c r="G36" s="982"/>
      <c r="H36" s="982"/>
      <c r="I36" s="982"/>
      <c r="J36" s="982"/>
      <c r="K36" s="982"/>
      <c r="L36" s="982"/>
      <c r="M36" s="982"/>
      <c r="N36" s="1537"/>
    </row>
    <row r="37" spans="1:14" ht="20.100000000000001" customHeight="1">
      <c r="A37" s="1536"/>
      <c r="B37" s="982"/>
      <c r="C37" s="1686"/>
      <c r="D37" s="1686" t="s">
        <v>348</v>
      </c>
      <c r="E37" s="4142"/>
      <c r="F37" s="4143"/>
      <c r="G37" s="982"/>
      <c r="H37" s="982"/>
      <c r="I37" s="4144"/>
      <c r="J37" s="4145"/>
      <c r="K37" s="4145"/>
      <c r="L37" s="4146"/>
      <c r="M37" s="982"/>
      <c r="N37" s="1537"/>
    </row>
    <row r="38" spans="1:14" ht="16.5" customHeight="1">
      <c r="A38" s="1536"/>
      <c r="B38" s="982"/>
      <c r="C38" s="1076"/>
      <c r="D38" s="1076"/>
      <c r="E38" s="982"/>
      <c r="F38" s="982"/>
      <c r="G38" s="982"/>
      <c r="H38" s="982"/>
      <c r="I38" s="982"/>
      <c r="J38" s="982"/>
      <c r="K38" s="982"/>
      <c r="L38" s="982"/>
      <c r="M38" s="982"/>
      <c r="N38" s="1537"/>
    </row>
    <row r="39" spans="1:14" ht="20.100000000000001" customHeight="1">
      <c r="A39" s="1536"/>
      <c r="B39" s="982"/>
      <c r="C39" s="1686"/>
      <c r="D39" s="1686" t="s">
        <v>350</v>
      </c>
      <c r="E39" s="4142"/>
      <c r="F39" s="4143"/>
      <c r="G39" s="982"/>
      <c r="H39" s="982"/>
      <c r="I39" s="4144"/>
      <c r="J39" s="4145"/>
      <c r="K39" s="4145"/>
      <c r="L39" s="4146"/>
      <c r="M39" s="982"/>
      <c r="N39" s="1537"/>
    </row>
    <row r="40" spans="1:14" ht="16.5" customHeight="1">
      <c r="A40" s="1536"/>
      <c r="B40" s="982"/>
      <c r="C40" s="1076"/>
      <c r="D40" s="1076"/>
      <c r="E40" s="982"/>
      <c r="F40" s="982"/>
      <c r="G40" s="982"/>
      <c r="H40" s="982"/>
      <c r="I40" s="982"/>
      <c r="J40" s="982"/>
      <c r="K40" s="982"/>
      <c r="L40" s="982"/>
      <c r="M40" s="982"/>
      <c r="N40" s="1537"/>
    </row>
    <row r="41" spans="1:14" ht="20.100000000000001" customHeight="1">
      <c r="A41" s="1536"/>
      <c r="B41" s="982"/>
      <c r="C41" s="1686"/>
      <c r="D41" s="1686" t="s">
        <v>96</v>
      </c>
      <c r="E41" s="4142"/>
      <c r="F41" s="4143"/>
      <c r="G41" s="982"/>
      <c r="H41" s="982"/>
      <c r="I41" s="4144"/>
      <c r="J41" s="4145"/>
      <c r="K41" s="4145"/>
      <c r="L41" s="4146"/>
      <c r="M41" s="982"/>
      <c r="N41" s="1537"/>
    </row>
    <row r="42" spans="1:14" ht="16.5" customHeight="1">
      <c r="A42" s="1536"/>
      <c r="B42" s="982"/>
      <c r="C42" s="1076"/>
      <c r="D42" s="1076"/>
      <c r="E42" s="982"/>
      <c r="F42" s="982"/>
      <c r="G42" s="982"/>
      <c r="H42" s="982"/>
      <c r="I42" s="982"/>
      <c r="J42" s="982"/>
      <c r="K42" s="982"/>
      <c r="L42" s="982"/>
      <c r="M42" s="982"/>
      <c r="N42" s="1537"/>
    </row>
    <row r="43" spans="1:14" ht="20.100000000000001" customHeight="1">
      <c r="A43" s="1536"/>
      <c r="B43" s="982"/>
      <c r="C43" s="1686"/>
      <c r="D43" s="1686" t="s">
        <v>98</v>
      </c>
      <c r="E43" s="4142"/>
      <c r="F43" s="4143"/>
      <c r="G43" s="982"/>
      <c r="H43" s="982"/>
      <c r="I43" s="4144"/>
      <c r="J43" s="4145"/>
      <c r="K43" s="4145"/>
      <c r="L43" s="4146"/>
      <c r="M43" s="982"/>
      <c r="N43" s="1537"/>
    </row>
    <row r="44" spans="1:14">
      <c r="A44" s="1536"/>
      <c r="B44" s="982"/>
      <c r="C44" s="982"/>
      <c r="D44" s="982"/>
      <c r="E44" s="1541"/>
      <c r="F44" s="1541"/>
      <c r="G44" s="982"/>
      <c r="H44" s="982"/>
      <c r="I44" s="982"/>
      <c r="J44" s="982"/>
      <c r="K44" s="982"/>
      <c r="L44" s="982"/>
      <c r="M44" s="982"/>
      <c r="N44" s="1537"/>
    </row>
    <row r="45" spans="1:14" ht="10.5" customHeight="1">
      <c r="A45" s="1536"/>
      <c r="B45" s="982"/>
      <c r="C45" s="982"/>
      <c r="D45" s="982"/>
      <c r="E45" s="1542" t="s">
        <v>3382</v>
      </c>
      <c r="F45" s="982"/>
      <c r="G45" s="4147" t="s">
        <v>232</v>
      </c>
      <c r="H45" s="4149">
        <f>I15+I17+I19+I21+I23+I25+I27+I29+I31+I33+I35+I37+I39+I41+I43</f>
        <v>0</v>
      </c>
      <c r="I45" s="4150"/>
      <c r="J45" s="4150"/>
      <c r="K45" s="4150"/>
      <c r="L45" s="4151"/>
      <c r="M45" s="982"/>
      <c r="N45" s="1537"/>
    </row>
    <row r="46" spans="1:14" ht="10.5" customHeight="1">
      <c r="A46" s="1536"/>
      <c r="B46" s="982"/>
      <c r="C46" s="982"/>
      <c r="D46" s="982"/>
      <c r="E46" s="982"/>
      <c r="F46" s="982"/>
      <c r="G46" s="4148"/>
      <c r="H46" s="4152"/>
      <c r="I46" s="4153"/>
      <c r="J46" s="4153"/>
      <c r="K46" s="4153"/>
      <c r="L46" s="4154"/>
      <c r="M46" s="982"/>
      <c r="N46" s="1537"/>
    </row>
    <row r="47" spans="1:14" ht="13.5" thickBot="1">
      <c r="A47" s="1543"/>
      <c r="B47" s="1544"/>
      <c r="C47" s="1544"/>
      <c r="D47" s="1544"/>
      <c r="E47" s="1544"/>
      <c r="F47" s="1544"/>
      <c r="G47" s="1544"/>
      <c r="H47" s="1544"/>
      <c r="I47" s="1544"/>
      <c r="J47" s="1544"/>
      <c r="K47" s="1544"/>
      <c r="L47" s="1544"/>
      <c r="M47" s="1544"/>
      <c r="N47" s="1545"/>
    </row>
    <row r="49" spans="1:14">
      <c r="A49" s="2946">
        <v>30</v>
      </c>
      <c r="B49" s="2946"/>
      <c r="C49" s="2946"/>
      <c r="D49" s="2946"/>
      <c r="E49" s="2946"/>
      <c r="F49" s="2946"/>
      <c r="G49" s="2946"/>
      <c r="H49" s="2946"/>
      <c r="I49" s="2946"/>
      <c r="J49" s="2946"/>
      <c r="K49" s="2946"/>
      <c r="L49" s="2946"/>
      <c r="M49" s="2946"/>
      <c r="N49" s="2946"/>
    </row>
  </sheetData>
  <mergeCells count="35">
    <mergeCell ref="E37:F37"/>
    <mergeCell ref="I37:L37"/>
    <mergeCell ref="E39:F39"/>
    <mergeCell ref="I39:L39"/>
    <mergeCell ref="A49:N49"/>
    <mergeCell ref="E41:F41"/>
    <mergeCell ref="I41:L41"/>
    <mergeCell ref="E43:F43"/>
    <mergeCell ref="I43:L43"/>
    <mergeCell ref="G45:G46"/>
    <mergeCell ref="H45:L46"/>
    <mergeCell ref="E31:F31"/>
    <mergeCell ref="I31:L31"/>
    <mergeCell ref="E33:F33"/>
    <mergeCell ref="I33:L33"/>
    <mergeCell ref="E35:F35"/>
    <mergeCell ref="I35:L35"/>
    <mergeCell ref="E25:F25"/>
    <mergeCell ref="I25:L25"/>
    <mergeCell ref="E27:F27"/>
    <mergeCell ref="I27:L27"/>
    <mergeCell ref="E29:F29"/>
    <mergeCell ref="I29:L29"/>
    <mergeCell ref="E19:F19"/>
    <mergeCell ref="I19:L19"/>
    <mergeCell ref="E21:F21"/>
    <mergeCell ref="I21:L21"/>
    <mergeCell ref="E23:F23"/>
    <mergeCell ref="I23:L23"/>
    <mergeCell ref="D10:F11"/>
    <mergeCell ref="D12:F13"/>
    <mergeCell ref="E15:F15"/>
    <mergeCell ref="I15:L15"/>
    <mergeCell ref="E17:F17"/>
    <mergeCell ref="I17:L17"/>
  </mergeCells>
  <pageMargins left="0.39370078740157483" right="0" top="0.39370078740157483" bottom="0.39370078740157483" header="0.31496062992125984" footer="0"/>
  <pageSetup paperSize="9" scale="97"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sheetPr>
  <dimension ref="A1:AD77"/>
  <sheetViews>
    <sheetView showGridLines="0" showRuler="0" view="pageBreakPreview" zoomScale="130" zoomScaleNormal="100" zoomScaleSheetLayoutView="130" workbookViewId="0">
      <selection activeCell="U20" sqref="U20:W21"/>
    </sheetView>
  </sheetViews>
  <sheetFormatPr defaultColWidth="0" defaultRowHeight="16.5" customHeight="1"/>
  <cols>
    <col min="1" max="1" width="1.140625" style="137" customWidth="1"/>
    <col min="2" max="2" width="0.7109375" style="98" customWidth="1"/>
    <col min="3" max="3" width="3.42578125" style="98" customWidth="1"/>
    <col min="4" max="4" width="4.28515625" style="98" customWidth="1"/>
    <col min="5" max="5" width="3.140625" style="98" customWidth="1"/>
    <col min="6" max="6" width="8.42578125" style="98" customWidth="1"/>
    <col min="7" max="7" width="6.28515625" style="98" customWidth="1"/>
    <col min="8" max="8" width="5" style="98" customWidth="1"/>
    <col min="9" max="9" width="5.7109375" style="98" customWidth="1"/>
    <col min="10" max="10" width="8.140625" style="98" customWidth="1"/>
    <col min="11" max="11" width="4.42578125" style="315" customWidth="1"/>
    <col min="12" max="12" width="7.42578125" style="98" customWidth="1"/>
    <col min="13" max="13" width="6.7109375" style="98" customWidth="1"/>
    <col min="14" max="15" width="7.42578125" style="98" customWidth="1"/>
    <col min="16" max="16" width="6.140625" style="98" customWidth="1"/>
    <col min="17" max="18" width="7.42578125" style="98" customWidth="1"/>
    <col min="19" max="19" width="6.7109375" style="98" customWidth="1"/>
    <col min="20" max="24" width="7.42578125" style="98" customWidth="1"/>
    <col min="25" max="25" width="13.140625" style="98" customWidth="1"/>
    <col min="26" max="26" width="7.42578125" style="98" customWidth="1"/>
    <col min="27" max="27" width="13.140625" style="98" customWidth="1"/>
    <col min="28" max="29" width="7.42578125" style="98" customWidth="1"/>
    <col min="30" max="30" width="6.42578125" style="98" customWidth="1"/>
    <col min="31" max="75" width="5.140625" style="98" customWidth="1"/>
    <col min="76" max="16384" width="0" style="98" hidden="1"/>
  </cols>
  <sheetData>
    <row r="1" spans="1:30" ht="20.100000000000001" customHeight="1">
      <c r="A1" s="138"/>
      <c r="B1" s="293"/>
      <c r="C1" s="294"/>
      <c r="D1" s="295"/>
      <c r="E1" s="295"/>
      <c r="F1" s="296"/>
      <c r="G1" s="297"/>
      <c r="H1" s="297"/>
      <c r="I1" s="298"/>
      <c r="J1" s="297"/>
      <c r="K1" s="297"/>
      <c r="L1" s="298"/>
      <c r="M1" s="291"/>
      <c r="N1" s="291"/>
      <c r="O1" s="291"/>
      <c r="P1" s="291"/>
      <c r="Q1" s="291"/>
      <c r="R1" s="291"/>
      <c r="S1" s="291"/>
      <c r="T1" s="291"/>
      <c r="U1" s="298"/>
      <c r="V1" s="298"/>
      <c r="W1" s="298"/>
      <c r="X1" s="298"/>
      <c r="Y1" s="298"/>
      <c r="Z1" s="298"/>
      <c r="AA1" s="298"/>
      <c r="AB1" s="298"/>
      <c r="AC1" s="298"/>
      <c r="AD1" s="579"/>
    </row>
    <row r="2" spans="1:30" ht="13.35" customHeight="1">
      <c r="A2" s="138"/>
      <c r="B2" s="573"/>
      <c r="C2" s="299"/>
      <c r="D2" s="139"/>
      <c r="E2" s="139"/>
      <c r="F2" s="189" t="s">
        <v>647</v>
      </c>
      <c r="G2" s="189"/>
      <c r="H2" s="300"/>
      <c r="J2" s="300"/>
      <c r="K2" s="300"/>
      <c r="M2" s="150"/>
      <c r="N2" s="150"/>
      <c r="O2" s="150"/>
      <c r="P2" s="150"/>
      <c r="Q2" s="150"/>
      <c r="R2" s="150"/>
      <c r="S2" s="150"/>
      <c r="T2" s="150"/>
      <c r="AD2" s="301"/>
    </row>
    <row r="3" spans="1:30" ht="12" customHeight="1">
      <c r="A3" s="138"/>
      <c r="B3" s="573"/>
      <c r="C3" s="299"/>
      <c r="D3" s="139"/>
      <c r="E3" s="139"/>
      <c r="F3" s="834" t="s">
        <v>823</v>
      </c>
      <c r="G3" s="316"/>
      <c r="I3" s="141"/>
      <c r="J3" s="300"/>
      <c r="K3" s="300"/>
      <c r="M3" s="150"/>
      <c r="N3" s="150"/>
      <c r="O3" s="150"/>
      <c r="P3" s="150"/>
      <c r="Q3" s="150"/>
      <c r="R3" s="150"/>
      <c r="S3" s="150"/>
      <c r="T3" s="150"/>
      <c r="AD3" s="301"/>
    </row>
    <row r="4" spans="1:30" ht="20.100000000000001" customHeight="1">
      <c r="A4" s="142"/>
      <c r="B4" s="575"/>
      <c r="C4" s="302"/>
      <c r="D4" s="303"/>
      <c r="E4" s="303"/>
      <c r="F4" s="304"/>
      <c r="G4" s="305"/>
      <c r="H4" s="306"/>
      <c r="I4" s="306"/>
      <c r="J4" s="306"/>
      <c r="K4" s="306"/>
      <c r="L4" s="150"/>
      <c r="M4" s="150"/>
      <c r="N4" s="150"/>
      <c r="O4" s="150"/>
      <c r="P4" s="150"/>
      <c r="Q4" s="150"/>
      <c r="R4" s="150"/>
      <c r="S4" s="150"/>
      <c r="T4" s="150"/>
      <c r="U4" s="305"/>
      <c r="AD4" s="301"/>
    </row>
    <row r="5" spans="1:30" ht="11.25" customHeight="1">
      <c r="A5" s="138"/>
      <c r="B5" s="574"/>
      <c r="C5" s="196"/>
      <c r="D5" s="116"/>
      <c r="E5" s="116"/>
      <c r="F5" s="117"/>
      <c r="G5" s="307"/>
      <c r="H5" s="307"/>
      <c r="I5" s="307"/>
      <c r="J5" s="307"/>
      <c r="K5" s="307"/>
      <c r="L5" s="4215" t="s">
        <v>650</v>
      </c>
      <c r="M5" s="4216"/>
      <c r="N5" s="4216"/>
      <c r="O5" s="4216"/>
      <c r="P5" s="4216"/>
      <c r="Q5" s="4217"/>
      <c r="R5" s="4215" t="s">
        <v>648</v>
      </c>
      <c r="S5" s="4216"/>
      <c r="T5" s="4216"/>
      <c r="U5" s="3758"/>
      <c r="V5" s="4216"/>
      <c r="W5" s="4217"/>
      <c r="X5" s="4220" t="s">
        <v>651</v>
      </c>
      <c r="Y5" s="4221"/>
      <c r="Z5" s="4221"/>
      <c r="AA5" s="4221"/>
      <c r="AB5" s="4222" t="s">
        <v>603</v>
      </c>
      <c r="AC5" s="4223"/>
      <c r="AD5" s="4224"/>
    </row>
    <row r="6" spans="1:30" ht="11.25" customHeight="1">
      <c r="A6" s="138"/>
      <c r="B6" s="740"/>
      <c r="F6" s="118"/>
      <c r="G6" s="118"/>
      <c r="H6" s="143"/>
      <c r="I6" s="143"/>
      <c r="J6" s="146"/>
      <c r="K6" s="307"/>
      <c r="L6" s="4218"/>
      <c r="M6" s="4204"/>
      <c r="N6" s="4204"/>
      <c r="O6" s="4204"/>
      <c r="P6" s="4204"/>
      <c r="Q6" s="4219"/>
      <c r="R6" s="4218"/>
      <c r="S6" s="4204"/>
      <c r="T6" s="4204"/>
      <c r="U6" s="4204"/>
      <c r="V6" s="4204"/>
      <c r="W6" s="4219"/>
      <c r="X6" s="2964"/>
      <c r="Y6" s="2965"/>
      <c r="Z6" s="2965"/>
      <c r="AA6" s="2965"/>
      <c r="AB6" s="4225"/>
      <c r="AC6" s="2946"/>
      <c r="AD6" s="4226"/>
    </row>
    <row r="7" spans="1:30" ht="14.25" customHeight="1">
      <c r="A7" s="138"/>
      <c r="B7" s="740"/>
      <c r="F7" s="144"/>
      <c r="G7" s="144"/>
      <c r="H7" s="144"/>
      <c r="I7" s="144"/>
      <c r="J7" s="144"/>
      <c r="K7" s="307"/>
      <c r="L7" s="4227" t="s">
        <v>809</v>
      </c>
      <c r="M7" s="4228"/>
      <c r="N7" s="4229"/>
      <c r="O7" s="4227" t="s">
        <v>604</v>
      </c>
      <c r="P7" s="4228"/>
      <c r="Q7" s="4229"/>
      <c r="R7" s="4227" t="s">
        <v>809</v>
      </c>
      <c r="S7" s="4228"/>
      <c r="T7" s="4229"/>
      <c r="U7" s="4232" t="s">
        <v>649</v>
      </c>
      <c r="V7" s="4233"/>
      <c r="W7" s="4234"/>
      <c r="X7" s="4237" t="s">
        <v>809</v>
      </c>
      <c r="Y7" s="4238"/>
      <c r="Z7" s="4241" t="s">
        <v>649</v>
      </c>
      <c r="AA7" s="4242"/>
      <c r="AB7" s="3723" t="s">
        <v>605</v>
      </c>
      <c r="AC7" s="4244"/>
      <c r="AD7" s="4245"/>
    </row>
    <row r="8" spans="1:30" ht="12" customHeight="1">
      <c r="A8" s="138"/>
      <c r="B8" s="740"/>
      <c r="C8" s="308"/>
      <c r="D8" s="4250" t="s">
        <v>606</v>
      </c>
      <c r="E8" s="4250"/>
      <c r="F8" s="4250"/>
      <c r="G8" s="4250"/>
      <c r="H8" s="4250"/>
      <c r="I8" s="4250"/>
      <c r="J8" s="4250"/>
      <c r="K8" s="148"/>
      <c r="L8" s="4230"/>
      <c r="M8" s="3163"/>
      <c r="N8" s="4231"/>
      <c r="O8" s="4230"/>
      <c r="P8" s="3163"/>
      <c r="Q8" s="4231"/>
      <c r="R8" s="4230"/>
      <c r="S8" s="3163"/>
      <c r="T8" s="4231"/>
      <c r="U8" s="4235"/>
      <c r="V8" s="3042"/>
      <c r="W8" s="4236"/>
      <c r="X8" s="4239"/>
      <c r="Y8" s="4240"/>
      <c r="Z8" s="4239"/>
      <c r="AA8" s="4243"/>
      <c r="AB8" s="4246"/>
      <c r="AC8" s="4244"/>
      <c r="AD8" s="4245"/>
    </row>
    <row r="9" spans="1:30" ht="12" customHeight="1">
      <c r="A9" s="138"/>
      <c r="B9" s="740"/>
      <c r="C9" s="308"/>
      <c r="D9" s="110" t="s">
        <v>607</v>
      </c>
      <c r="E9" s="110"/>
      <c r="F9" s="480"/>
      <c r="G9" s="480"/>
      <c r="H9" s="480"/>
      <c r="I9" s="480"/>
      <c r="J9" s="480"/>
      <c r="K9" s="148"/>
      <c r="L9" s="4251" t="s">
        <v>810</v>
      </c>
      <c r="M9" s="4252"/>
      <c r="N9" s="4253"/>
      <c r="O9" s="3225" t="s">
        <v>608</v>
      </c>
      <c r="P9" s="3146"/>
      <c r="Q9" s="3722"/>
      <c r="R9" s="4251" t="s">
        <v>810</v>
      </c>
      <c r="S9" s="4252"/>
      <c r="T9" s="4253"/>
      <c r="U9" s="3723" t="s">
        <v>608</v>
      </c>
      <c r="V9" s="3724"/>
      <c r="W9" s="3725"/>
      <c r="X9" s="3723" t="s">
        <v>810</v>
      </c>
      <c r="Y9" s="3725"/>
      <c r="Z9" s="3723" t="s">
        <v>608</v>
      </c>
      <c r="AA9" s="3724"/>
      <c r="AB9" s="4246"/>
      <c r="AC9" s="4244"/>
      <c r="AD9" s="4245"/>
    </row>
    <row r="10" spans="1:30" ht="21.75" customHeight="1">
      <c r="A10" s="138"/>
      <c r="B10" s="740"/>
      <c r="C10" s="308"/>
      <c r="D10" s="480"/>
      <c r="E10" s="480"/>
      <c r="F10" s="480"/>
      <c r="G10" s="480"/>
      <c r="H10" s="480"/>
      <c r="I10" s="480"/>
      <c r="J10" s="480"/>
      <c r="K10" s="148"/>
      <c r="L10" s="4254"/>
      <c r="M10" s="4255"/>
      <c r="N10" s="4256"/>
      <c r="O10" s="4257"/>
      <c r="P10" s="4258"/>
      <c r="Q10" s="4259"/>
      <c r="R10" s="4254"/>
      <c r="S10" s="4255"/>
      <c r="T10" s="4256"/>
      <c r="U10" s="4260"/>
      <c r="V10" s="4261"/>
      <c r="W10" s="4262"/>
      <c r="X10" s="3723"/>
      <c r="Y10" s="3725"/>
      <c r="Z10" s="4260"/>
      <c r="AA10" s="4261"/>
      <c r="AB10" s="4247"/>
      <c r="AC10" s="4248"/>
      <c r="AD10" s="4249"/>
    </row>
    <row r="11" spans="1:30" ht="14.25" customHeight="1">
      <c r="A11" s="138"/>
      <c r="B11" s="740"/>
      <c r="C11" s="309"/>
      <c r="D11" s="150"/>
      <c r="E11" s="150"/>
      <c r="F11" s="307"/>
      <c r="G11" s="307"/>
      <c r="H11" s="307"/>
      <c r="I11" s="307"/>
      <c r="J11" s="307"/>
      <c r="K11" s="307"/>
      <c r="L11" s="3666" t="s">
        <v>609</v>
      </c>
      <c r="M11" s="3667"/>
      <c r="N11" s="3667"/>
      <c r="O11" s="4271" t="s">
        <v>610</v>
      </c>
      <c r="P11" s="4272"/>
      <c r="Q11" s="4272"/>
      <c r="R11" s="3666" t="s">
        <v>611</v>
      </c>
      <c r="S11" s="3667"/>
      <c r="T11" s="4205"/>
      <c r="U11" s="4206" t="s">
        <v>612</v>
      </c>
      <c r="V11" s="4207"/>
      <c r="W11" s="4207"/>
      <c r="X11" s="4208" t="s">
        <v>613</v>
      </c>
      <c r="Y11" s="4209"/>
      <c r="Z11" s="4210" t="s">
        <v>614</v>
      </c>
      <c r="AA11" s="4211"/>
      <c r="AB11" s="4208" t="s">
        <v>615</v>
      </c>
      <c r="AC11" s="4263"/>
      <c r="AD11" s="4264"/>
    </row>
    <row r="12" spans="1:30" ht="13.5" customHeight="1" thickBot="1">
      <c r="A12" s="138"/>
      <c r="B12" s="1370"/>
      <c r="C12" s="1371"/>
      <c r="D12" s="1371"/>
      <c r="E12" s="1371"/>
      <c r="F12" s="1372"/>
      <c r="G12" s="1372"/>
      <c r="H12" s="1372"/>
      <c r="I12" s="1372"/>
      <c r="J12" s="1373"/>
      <c r="K12" s="4265" t="s">
        <v>86</v>
      </c>
      <c r="L12" s="4266"/>
      <c r="M12" s="4267"/>
      <c r="N12" s="4267"/>
      <c r="O12" s="4267"/>
      <c r="P12" s="4267"/>
      <c r="Q12" s="4267"/>
      <c r="R12" s="4267"/>
      <c r="S12" s="4267"/>
      <c r="T12" s="4267"/>
      <c r="U12" s="4267"/>
      <c r="V12" s="4267"/>
      <c r="W12" s="4267"/>
      <c r="X12" s="4269"/>
      <c r="Y12" s="4269"/>
      <c r="Z12" s="4269"/>
      <c r="AA12" s="4269"/>
      <c r="AB12" s="4269"/>
      <c r="AC12" s="4269"/>
      <c r="AD12" s="4270"/>
    </row>
    <row r="13" spans="1:30" s="136" customFormat="1" ht="9.75" customHeight="1" thickTop="1" thickBot="1">
      <c r="A13" s="138"/>
      <c r="B13" s="1374"/>
      <c r="C13" s="1375" t="s">
        <v>602</v>
      </c>
      <c r="D13" s="991" t="s">
        <v>616</v>
      </c>
      <c r="E13" s="991"/>
      <c r="F13" s="1145"/>
      <c r="G13" s="1145"/>
      <c r="H13" s="1145"/>
      <c r="I13" s="1145"/>
      <c r="J13" s="1376"/>
      <c r="K13" s="4265"/>
      <c r="L13" s="4268"/>
      <c r="M13" s="3521"/>
      <c r="N13" s="3521"/>
      <c r="O13" s="3521"/>
      <c r="P13" s="3521"/>
      <c r="Q13" s="3521"/>
      <c r="R13" s="3521"/>
      <c r="S13" s="3521"/>
      <c r="T13" s="3521"/>
      <c r="U13" s="3521"/>
      <c r="V13" s="3521"/>
      <c r="W13" s="3521"/>
      <c r="X13" s="4194"/>
      <c r="Y13" s="4194"/>
      <c r="Z13" s="4194"/>
      <c r="AA13" s="4194"/>
      <c r="AB13" s="4194"/>
      <c r="AC13" s="4194"/>
      <c r="AD13" s="4203"/>
    </row>
    <row r="14" spans="1:30" ht="10.5" customHeight="1" thickTop="1" thickBot="1">
      <c r="A14" s="138"/>
      <c r="B14" s="1377"/>
      <c r="C14" s="1085"/>
      <c r="D14" s="1092" t="s">
        <v>617</v>
      </c>
      <c r="E14" s="1092"/>
      <c r="F14" s="1085"/>
      <c r="G14" s="1085"/>
      <c r="H14" s="1085"/>
      <c r="I14" s="1085"/>
      <c r="J14" s="1378"/>
      <c r="K14" s="4198"/>
      <c r="L14" s="4180"/>
      <c r="M14" s="4155"/>
      <c r="N14" s="4155"/>
      <c r="O14" s="4155"/>
      <c r="P14" s="4155"/>
      <c r="Q14" s="4155"/>
      <c r="R14" s="4155"/>
      <c r="S14" s="4155"/>
      <c r="T14" s="4155"/>
      <c r="U14" s="4155"/>
      <c r="V14" s="4155"/>
      <c r="W14" s="4155"/>
      <c r="X14" s="4156">
        <f>R14+L14</f>
        <v>0</v>
      </c>
      <c r="Y14" s="4156"/>
      <c r="Z14" s="4156">
        <f>U14+O14</f>
        <v>0</v>
      </c>
      <c r="AA14" s="4156"/>
      <c r="AB14" s="4156">
        <f>X14+Z14</f>
        <v>0</v>
      </c>
      <c r="AC14" s="4156"/>
      <c r="AD14" s="4157"/>
    </row>
    <row r="15" spans="1:30" ht="9.75" customHeight="1" thickTop="1" thickBot="1">
      <c r="A15" s="138"/>
      <c r="B15" s="1379"/>
      <c r="C15" s="1380"/>
      <c r="D15" s="4212"/>
      <c r="E15" s="4212"/>
      <c r="F15" s="4213"/>
      <c r="G15" s="4213"/>
      <c r="H15" s="4213"/>
      <c r="I15" s="4213"/>
      <c r="J15" s="4214"/>
      <c r="K15" s="4198"/>
      <c r="L15" s="4180"/>
      <c r="M15" s="4155"/>
      <c r="N15" s="4155"/>
      <c r="O15" s="4155"/>
      <c r="P15" s="4155"/>
      <c r="Q15" s="4155"/>
      <c r="R15" s="4155"/>
      <c r="S15" s="4155"/>
      <c r="T15" s="4155"/>
      <c r="U15" s="4155"/>
      <c r="V15" s="4155"/>
      <c r="W15" s="4155"/>
      <c r="X15" s="4156"/>
      <c r="Y15" s="4156"/>
      <c r="Z15" s="4156"/>
      <c r="AA15" s="4156"/>
      <c r="AB15" s="4156"/>
      <c r="AC15" s="4156"/>
      <c r="AD15" s="4157"/>
    </row>
    <row r="16" spans="1:30" ht="11.25" customHeight="1" thickTop="1" thickBot="1">
      <c r="A16" s="138"/>
      <c r="B16" s="1381"/>
      <c r="C16" s="1382"/>
      <c r="D16" s="1371"/>
      <c r="E16" s="1371"/>
      <c r="F16" s="1383"/>
      <c r="G16" s="1383"/>
      <c r="H16" s="1383"/>
      <c r="I16" s="1383"/>
      <c r="J16" s="1384"/>
      <c r="K16" s="4198" t="s">
        <v>87</v>
      </c>
      <c r="L16" s="4172"/>
      <c r="M16" s="3521"/>
      <c r="N16" s="3521"/>
      <c r="O16" s="3521"/>
      <c r="P16" s="3521"/>
      <c r="Q16" s="3521"/>
      <c r="R16" s="3521"/>
      <c r="S16" s="3521"/>
      <c r="T16" s="3521"/>
      <c r="U16" s="3521"/>
      <c r="V16" s="3521"/>
      <c r="W16" s="3521"/>
      <c r="X16" s="4194"/>
      <c r="Y16" s="4194"/>
      <c r="Z16" s="4194"/>
      <c r="AA16" s="4194"/>
      <c r="AB16" s="4194"/>
      <c r="AC16" s="4194"/>
      <c r="AD16" s="4203"/>
    </row>
    <row r="17" spans="1:30" ht="11.25" customHeight="1" thickTop="1" thickBot="1">
      <c r="A17" s="138"/>
      <c r="B17" s="1377"/>
      <c r="C17" s="1385" t="s">
        <v>551</v>
      </c>
      <c r="D17" s="1096" t="s">
        <v>618</v>
      </c>
      <c r="E17" s="1096"/>
      <c r="F17" s="1147"/>
      <c r="G17" s="1147"/>
      <c r="H17" s="1147"/>
      <c r="I17" s="1147"/>
      <c r="J17" s="1386"/>
      <c r="K17" s="4198"/>
      <c r="L17" s="4172"/>
      <c r="M17" s="3521"/>
      <c r="N17" s="3521"/>
      <c r="O17" s="3521"/>
      <c r="P17" s="3521"/>
      <c r="Q17" s="3521"/>
      <c r="R17" s="3521"/>
      <c r="S17" s="3521"/>
      <c r="T17" s="3521"/>
      <c r="U17" s="3521"/>
      <c r="V17" s="3521"/>
      <c r="W17" s="3521"/>
      <c r="X17" s="4194"/>
      <c r="Y17" s="4194"/>
      <c r="Z17" s="4194"/>
      <c r="AA17" s="4194"/>
      <c r="AB17" s="4194"/>
      <c r="AC17" s="4194"/>
      <c r="AD17" s="4203"/>
    </row>
    <row r="18" spans="1:30" ht="12" customHeight="1" thickTop="1" thickBot="1">
      <c r="A18" s="138"/>
      <c r="B18" s="1377"/>
      <c r="C18" s="1085"/>
      <c r="D18" s="1092" t="s">
        <v>619</v>
      </c>
      <c r="E18" s="1092"/>
      <c r="F18" s="992"/>
      <c r="G18" s="992"/>
      <c r="H18" s="992"/>
      <c r="I18" s="992"/>
      <c r="J18" s="1387"/>
      <c r="K18" s="4198"/>
      <c r="L18" s="4180"/>
      <c r="M18" s="4155"/>
      <c r="N18" s="4155"/>
      <c r="O18" s="4155"/>
      <c r="P18" s="4155"/>
      <c r="Q18" s="4155"/>
      <c r="R18" s="4155"/>
      <c r="S18" s="4155"/>
      <c r="T18" s="4155"/>
      <c r="U18" s="4155"/>
      <c r="V18" s="4155"/>
      <c r="W18" s="4155"/>
      <c r="X18" s="4156">
        <f>R18+L18</f>
        <v>0</v>
      </c>
      <c r="Y18" s="4156"/>
      <c r="Z18" s="4156">
        <f>U18+O18</f>
        <v>0</v>
      </c>
      <c r="AA18" s="4156"/>
      <c r="AB18" s="4156">
        <f>X18+Z18</f>
        <v>0</v>
      </c>
      <c r="AC18" s="4156"/>
      <c r="AD18" s="4157"/>
    </row>
    <row r="19" spans="1:30" ht="11.25" customHeight="1" thickTop="1" thickBot="1">
      <c r="A19" s="138"/>
      <c r="B19" s="1379"/>
      <c r="C19" s="1380"/>
      <c r="D19" s="1105"/>
      <c r="E19" s="1105"/>
      <c r="F19" s="1106"/>
      <c r="G19" s="1106"/>
      <c r="H19" s="1106"/>
      <c r="I19" s="1106"/>
      <c r="J19" s="1388"/>
      <c r="K19" s="4198"/>
      <c r="L19" s="4180"/>
      <c r="M19" s="4155"/>
      <c r="N19" s="4155"/>
      <c r="O19" s="4155"/>
      <c r="P19" s="4155"/>
      <c r="Q19" s="4155"/>
      <c r="R19" s="4155"/>
      <c r="S19" s="4155"/>
      <c r="T19" s="4155"/>
      <c r="U19" s="4155"/>
      <c r="V19" s="4155"/>
      <c r="W19" s="4155"/>
      <c r="X19" s="4156"/>
      <c r="Y19" s="4156"/>
      <c r="Z19" s="4156"/>
      <c r="AA19" s="4156"/>
      <c r="AB19" s="4156"/>
      <c r="AC19" s="4156"/>
      <c r="AD19" s="4157"/>
    </row>
    <row r="20" spans="1:30" ht="10.5" customHeight="1" thickTop="1" thickBot="1">
      <c r="A20" s="138"/>
      <c r="B20" s="1381"/>
      <c r="C20" s="1389"/>
      <c r="D20" s="1390"/>
      <c r="E20" s="1390"/>
      <c r="F20" s="1391"/>
      <c r="G20" s="1392"/>
      <c r="H20" s="1392"/>
      <c r="I20" s="1392"/>
      <c r="J20" s="1393"/>
      <c r="K20" s="4197" t="s">
        <v>94</v>
      </c>
      <c r="L20" s="4172"/>
      <c r="M20" s="3521"/>
      <c r="N20" s="3521"/>
      <c r="O20" s="3521"/>
      <c r="P20" s="3521"/>
      <c r="Q20" s="3521"/>
      <c r="R20" s="3521"/>
      <c r="S20" s="3521"/>
      <c r="T20" s="3521"/>
      <c r="U20" s="3521"/>
      <c r="V20" s="3521"/>
      <c r="W20" s="3521"/>
      <c r="X20" s="4194"/>
      <c r="Y20" s="4194"/>
      <c r="Z20" s="4194"/>
      <c r="AA20" s="4194"/>
      <c r="AB20" s="4194"/>
      <c r="AC20" s="4194"/>
      <c r="AD20" s="4203"/>
    </row>
    <row r="21" spans="1:30" ht="10.5" customHeight="1" thickTop="1" thickBot="1">
      <c r="A21" s="138"/>
      <c r="B21" s="1377"/>
      <c r="C21" s="1394" t="s">
        <v>552</v>
      </c>
      <c r="D21" s="1085" t="s">
        <v>620</v>
      </c>
      <c r="E21" s="1085"/>
      <c r="F21" s="992"/>
      <c r="G21" s="1086"/>
      <c r="H21" s="1086"/>
      <c r="I21" s="1086"/>
      <c r="J21" s="1395"/>
      <c r="K21" s="4198"/>
      <c r="L21" s="4172"/>
      <c r="M21" s="3521"/>
      <c r="N21" s="3521"/>
      <c r="O21" s="3521"/>
      <c r="P21" s="3521"/>
      <c r="Q21" s="3521"/>
      <c r="R21" s="3521"/>
      <c r="S21" s="3521"/>
      <c r="T21" s="3521"/>
      <c r="U21" s="3521"/>
      <c r="V21" s="3521"/>
      <c r="W21" s="3521"/>
      <c r="X21" s="4194"/>
      <c r="Y21" s="4194"/>
      <c r="Z21" s="4194"/>
      <c r="AA21" s="4194"/>
      <c r="AB21" s="4194"/>
      <c r="AC21" s="4194"/>
      <c r="AD21" s="4203"/>
    </row>
    <row r="22" spans="1:30" s="136" customFormat="1" ht="10.5" customHeight="1" thickTop="1" thickBot="1">
      <c r="A22" s="138"/>
      <c r="B22" s="1377"/>
      <c r="C22" s="1085"/>
      <c r="D22" s="1092" t="s">
        <v>621</v>
      </c>
      <c r="E22" s="1092"/>
      <c r="F22" s="1085"/>
      <c r="G22" s="1086"/>
      <c r="H22" s="1086"/>
      <c r="I22" s="1086"/>
      <c r="J22" s="1395"/>
      <c r="K22" s="4198"/>
      <c r="L22" s="4180"/>
      <c r="M22" s="4155"/>
      <c r="N22" s="4155"/>
      <c r="O22" s="4155"/>
      <c r="P22" s="4155"/>
      <c r="Q22" s="4155"/>
      <c r="R22" s="4155"/>
      <c r="S22" s="4155"/>
      <c r="T22" s="4155"/>
      <c r="U22" s="4155"/>
      <c r="V22" s="4155"/>
      <c r="W22" s="4155"/>
      <c r="X22" s="4156">
        <f>R22+L22</f>
        <v>0</v>
      </c>
      <c r="Y22" s="4156"/>
      <c r="Z22" s="4156">
        <f>U22+O22</f>
        <v>0</v>
      </c>
      <c r="AA22" s="4156"/>
      <c r="AB22" s="4156">
        <f>X22+Z22</f>
        <v>0</v>
      </c>
      <c r="AC22" s="4156"/>
      <c r="AD22" s="4157"/>
    </row>
    <row r="23" spans="1:30" ht="12" customHeight="1" thickTop="1" thickBot="1">
      <c r="A23" s="138"/>
      <c r="B23" s="1379"/>
      <c r="C23" s="1380"/>
      <c r="D23" s="1380"/>
      <c r="E23" s="1380"/>
      <c r="F23" s="1105"/>
      <c r="G23" s="1396"/>
      <c r="H23" s="1396"/>
      <c r="I23" s="1396"/>
      <c r="J23" s="1388"/>
      <c r="K23" s="4198"/>
      <c r="L23" s="4180"/>
      <c r="M23" s="4155"/>
      <c r="N23" s="4155"/>
      <c r="O23" s="4155"/>
      <c r="P23" s="4155"/>
      <c r="Q23" s="4155"/>
      <c r="R23" s="4155"/>
      <c r="S23" s="4155"/>
      <c r="T23" s="4155"/>
      <c r="U23" s="4155"/>
      <c r="V23" s="4155"/>
      <c r="W23" s="4155"/>
      <c r="X23" s="4156"/>
      <c r="Y23" s="4156"/>
      <c r="Z23" s="4156"/>
      <c r="AA23" s="4156"/>
      <c r="AB23" s="4156"/>
      <c r="AC23" s="4156"/>
      <c r="AD23" s="4157"/>
    </row>
    <row r="24" spans="1:30" ht="9.75" customHeight="1" thickTop="1" thickBot="1">
      <c r="A24" s="138"/>
      <c r="B24" s="1381"/>
      <c r="C24" s="1390"/>
      <c r="D24" s="1397"/>
      <c r="E24" s="1397"/>
      <c r="F24" s="1397"/>
      <c r="G24" s="1391"/>
      <c r="H24" s="1391"/>
      <c r="I24" s="1391"/>
      <c r="J24" s="1398"/>
      <c r="K24" s="4175" t="s">
        <v>99</v>
      </c>
      <c r="L24" s="4172"/>
      <c r="M24" s="3521"/>
      <c r="N24" s="3521"/>
      <c r="O24" s="3521"/>
      <c r="P24" s="3521"/>
      <c r="Q24" s="3521"/>
      <c r="R24" s="3521"/>
      <c r="S24" s="3521"/>
      <c r="T24" s="3521"/>
      <c r="U24" s="3521"/>
      <c r="V24" s="3521"/>
      <c r="W24" s="3521"/>
      <c r="X24" s="4194"/>
      <c r="Y24" s="4194"/>
      <c r="Z24" s="4194"/>
      <c r="AA24" s="4194"/>
      <c r="AB24" s="4194"/>
      <c r="AC24" s="4194"/>
      <c r="AD24" s="4203"/>
    </row>
    <row r="25" spans="1:30" ht="13.5" customHeight="1" thickTop="1" thickBot="1">
      <c r="A25" s="138"/>
      <c r="B25" s="1377"/>
      <c r="C25" s="1394" t="s">
        <v>553</v>
      </c>
      <c r="D25" s="1085" t="s">
        <v>622</v>
      </c>
      <c r="E25" s="1085"/>
      <c r="F25" s="1089"/>
      <c r="G25" s="992"/>
      <c r="H25" s="992"/>
      <c r="I25" s="992"/>
      <c r="J25" s="1387"/>
      <c r="K25" s="3758"/>
      <c r="L25" s="4172"/>
      <c r="M25" s="3521"/>
      <c r="N25" s="3521"/>
      <c r="O25" s="3521"/>
      <c r="P25" s="3521"/>
      <c r="Q25" s="3521"/>
      <c r="R25" s="3521"/>
      <c r="S25" s="3521"/>
      <c r="T25" s="3521"/>
      <c r="U25" s="3521"/>
      <c r="V25" s="3521"/>
      <c r="W25" s="3521"/>
      <c r="X25" s="4194"/>
      <c r="Y25" s="4194"/>
      <c r="Z25" s="4194"/>
      <c r="AA25" s="4194"/>
      <c r="AB25" s="4194"/>
      <c r="AC25" s="4194"/>
      <c r="AD25" s="4203"/>
    </row>
    <row r="26" spans="1:30" s="136" customFormat="1" ht="10.5" customHeight="1" thickTop="1" thickBot="1">
      <c r="A26" s="138"/>
      <c r="B26" s="1377"/>
      <c r="C26" s="1085"/>
      <c r="D26" s="1092" t="s">
        <v>623</v>
      </c>
      <c r="E26" s="1092"/>
      <c r="F26" s="1085"/>
      <c r="G26" s="1086"/>
      <c r="H26" s="1086"/>
      <c r="I26" s="1086"/>
      <c r="J26" s="1395"/>
      <c r="K26" s="3758"/>
      <c r="L26" s="4180"/>
      <c r="M26" s="4155"/>
      <c r="N26" s="4155"/>
      <c r="O26" s="4155"/>
      <c r="P26" s="4155"/>
      <c r="Q26" s="4155"/>
      <c r="R26" s="4155"/>
      <c r="S26" s="4155"/>
      <c r="T26" s="4155"/>
      <c r="U26" s="4155"/>
      <c r="V26" s="4155"/>
      <c r="W26" s="4155"/>
      <c r="X26" s="4156">
        <f>R26+L26</f>
        <v>0</v>
      </c>
      <c r="Y26" s="4156"/>
      <c r="Z26" s="4156">
        <f>U26+O26</f>
        <v>0</v>
      </c>
      <c r="AA26" s="4156"/>
      <c r="AB26" s="4156">
        <f>X26+Z26</f>
        <v>0</v>
      </c>
      <c r="AC26" s="4156"/>
      <c r="AD26" s="4157"/>
    </row>
    <row r="27" spans="1:30" ht="12" customHeight="1" thickTop="1" thickBot="1">
      <c r="A27" s="138"/>
      <c r="B27" s="1379"/>
      <c r="C27" s="1380"/>
      <c r="D27" s="1380"/>
      <c r="E27" s="1380"/>
      <c r="F27" s="1105"/>
      <c r="G27" s="1396"/>
      <c r="H27" s="1396"/>
      <c r="I27" s="1396"/>
      <c r="J27" s="1388"/>
      <c r="K27" s="4204"/>
      <c r="L27" s="4180"/>
      <c r="M27" s="4155"/>
      <c r="N27" s="4155"/>
      <c r="O27" s="4155"/>
      <c r="P27" s="4155"/>
      <c r="Q27" s="4155"/>
      <c r="R27" s="4155"/>
      <c r="S27" s="4155"/>
      <c r="T27" s="4155"/>
      <c r="U27" s="4155"/>
      <c r="V27" s="4155"/>
      <c r="W27" s="4155"/>
      <c r="X27" s="4156"/>
      <c r="Y27" s="4156"/>
      <c r="Z27" s="4156"/>
      <c r="AA27" s="4156"/>
      <c r="AB27" s="4156"/>
      <c r="AC27" s="4156"/>
      <c r="AD27" s="4157"/>
    </row>
    <row r="28" spans="1:30" ht="9.75" customHeight="1" thickTop="1" thickBot="1">
      <c r="A28" s="138"/>
      <c r="B28" s="1381"/>
      <c r="C28" s="1390"/>
      <c r="D28" s="1390"/>
      <c r="E28" s="1390"/>
      <c r="F28" s="1371"/>
      <c r="G28" s="1397"/>
      <c r="H28" s="1397"/>
      <c r="I28" s="1397"/>
      <c r="J28" s="1399"/>
      <c r="K28" s="4199" t="s">
        <v>100</v>
      </c>
      <c r="L28" s="4200"/>
      <c r="M28" s="4201"/>
      <c r="N28" s="4201"/>
      <c r="O28" s="4201"/>
      <c r="P28" s="4201"/>
      <c r="Q28" s="4201"/>
      <c r="R28" s="4201"/>
      <c r="S28" s="4201"/>
      <c r="T28" s="4201"/>
      <c r="U28" s="3522"/>
      <c r="V28" s="3522"/>
      <c r="W28" s="3522"/>
      <c r="X28" s="4202"/>
      <c r="Y28" s="4202"/>
      <c r="Z28" s="4194"/>
      <c r="AA28" s="4194"/>
      <c r="AB28" s="4194"/>
      <c r="AC28" s="4194"/>
      <c r="AD28" s="4203"/>
    </row>
    <row r="29" spans="1:30" ht="11.25" customHeight="1" thickTop="1" thickBot="1">
      <c r="A29" s="138"/>
      <c r="B29" s="1377"/>
      <c r="C29" s="1394" t="s">
        <v>554</v>
      </c>
      <c r="D29" s="1085" t="s">
        <v>624</v>
      </c>
      <c r="E29" s="1085"/>
      <c r="F29" s="1078"/>
      <c r="G29" s="991"/>
      <c r="H29" s="991"/>
      <c r="I29" s="991"/>
      <c r="J29" s="1400"/>
      <c r="K29" s="3758"/>
      <c r="L29" s="4200"/>
      <c r="M29" s="4201"/>
      <c r="N29" s="4201"/>
      <c r="O29" s="4201"/>
      <c r="P29" s="4201"/>
      <c r="Q29" s="4201"/>
      <c r="R29" s="4201"/>
      <c r="S29" s="4201"/>
      <c r="T29" s="4201"/>
      <c r="U29" s="3522"/>
      <c r="V29" s="3522"/>
      <c r="W29" s="3522"/>
      <c r="X29" s="4202"/>
      <c r="Y29" s="4202"/>
      <c r="Z29" s="4194"/>
      <c r="AA29" s="4194"/>
      <c r="AB29" s="4194"/>
      <c r="AC29" s="4194"/>
      <c r="AD29" s="4203"/>
    </row>
    <row r="30" spans="1:30" ht="11.25" customHeight="1" thickTop="1" thickBot="1">
      <c r="A30" s="138"/>
      <c r="B30" s="1377"/>
      <c r="C30" s="1085"/>
      <c r="D30" s="1085" t="s">
        <v>625</v>
      </c>
      <c r="E30" s="1085"/>
      <c r="F30" s="1151"/>
      <c r="G30" s="991"/>
      <c r="H30" s="991"/>
      <c r="I30" s="991"/>
      <c r="J30" s="1400"/>
      <c r="K30" s="3758"/>
      <c r="L30" s="4180"/>
      <c r="M30" s="4155"/>
      <c r="N30" s="4155"/>
      <c r="O30" s="4155"/>
      <c r="P30" s="4155"/>
      <c r="Q30" s="4155"/>
      <c r="R30" s="4155"/>
      <c r="S30" s="4155"/>
      <c r="T30" s="4155"/>
      <c r="U30" s="4155"/>
      <c r="V30" s="4155"/>
      <c r="W30" s="4155"/>
      <c r="X30" s="4156">
        <f>R30+L30</f>
        <v>0</v>
      </c>
      <c r="Y30" s="4156"/>
      <c r="Z30" s="4156">
        <f>U30+O30</f>
        <v>0</v>
      </c>
      <c r="AA30" s="4156"/>
      <c r="AB30" s="4156">
        <f>X30+Z30</f>
        <v>0</v>
      </c>
      <c r="AC30" s="4156"/>
      <c r="AD30" s="4157"/>
    </row>
    <row r="31" spans="1:30" ht="9.75" customHeight="1" thickTop="1" thickBot="1">
      <c r="A31" s="138"/>
      <c r="B31" s="1377"/>
      <c r="C31" s="1085"/>
      <c r="D31" s="1092" t="s">
        <v>626</v>
      </c>
      <c r="E31" s="1092"/>
      <c r="F31" s="1083"/>
      <c r="G31" s="991"/>
      <c r="H31" s="991"/>
      <c r="I31" s="991"/>
      <c r="J31" s="1400"/>
      <c r="K31" s="4176"/>
      <c r="L31" s="4180"/>
      <c r="M31" s="4155"/>
      <c r="N31" s="4155"/>
      <c r="O31" s="4155"/>
      <c r="P31" s="4155"/>
      <c r="Q31" s="4155"/>
      <c r="R31" s="4155"/>
      <c r="S31" s="4155"/>
      <c r="T31" s="4155"/>
      <c r="U31" s="4155"/>
      <c r="V31" s="4155"/>
      <c r="W31" s="4155"/>
      <c r="X31" s="4156"/>
      <c r="Y31" s="4156"/>
      <c r="Z31" s="4156"/>
      <c r="AA31" s="4156"/>
      <c r="AB31" s="4156"/>
      <c r="AC31" s="4156"/>
      <c r="AD31" s="4157"/>
    </row>
    <row r="32" spans="1:30" ht="9" customHeight="1" thickTop="1" thickBot="1">
      <c r="A32" s="138"/>
      <c r="B32" s="1381"/>
      <c r="C32" s="1390"/>
      <c r="D32" s="1371"/>
      <c r="E32" s="1371"/>
      <c r="F32" s="1371"/>
      <c r="G32" s="1391"/>
      <c r="H32" s="1391"/>
      <c r="I32" s="1391"/>
      <c r="J32" s="1398"/>
      <c r="K32" s="4197" t="s">
        <v>102</v>
      </c>
      <c r="L32" s="4172"/>
      <c r="M32" s="3521"/>
      <c r="N32" s="3521"/>
      <c r="O32" s="3521"/>
      <c r="P32" s="3521"/>
      <c r="Q32" s="3521"/>
      <c r="R32" s="3521"/>
      <c r="S32" s="3521"/>
      <c r="T32" s="3521"/>
      <c r="U32" s="3522"/>
      <c r="V32" s="3522"/>
      <c r="W32" s="3522"/>
      <c r="X32" s="4194"/>
      <c r="Y32" s="4194"/>
      <c r="Z32" s="4178"/>
      <c r="AA32" s="4178"/>
      <c r="AB32" s="4178"/>
      <c r="AC32" s="4178"/>
      <c r="AD32" s="4179"/>
    </row>
    <row r="33" spans="1:30" ht="11.25" customHeight="1" thickTop="1" thickBot="1">
      <c r="A33" s="138"/>
      <c r="B33" s="1377"/>
      <c r="C33" s="1394" t="s">
        <v>555</v>
      </c>
      <c r="D33" s="1096" t="s">
        <v>627</v>
      </c>
      <c r="E33" s="1096"/>
      <c r="F33" s="991"/>
      <c r="G33" s="992"/>
      <c r="H33" s="992"/>
      <c r="I33" s="992"/>
      <c r="J33" s="1387"/>
      <c r="K33" s="4198"/>
      <c r="L33" s="4172"/>
      <c r="M33" s="3521"/>
      <c r="N33" s="3521"/>
      <c r="O33" s="3521"/>
      <c r="P33" s="3521"/>
      <c r="Q33" s="3521"/>
      <c r="R33" s="3521"/>
      <c r="S33" s="3521"/>
      <c r="T33" s="3521"/>
      <c r="U33" s="3522"/>
      <c r="V33" s="3522"/>
      <c r="W33" s="3522"/>
      <c r="X33" s="4194"/>
      <c r="Y33" s="4194"/>
      <c r="Z33" s="4178"/>
      <c r="AA33" s="4178"/>
      <c r="AB33" s="4178"/>
      <c r="AC33" s="4178"/>
      <c r="AD33" s="4179"/>
    </row>
    <row r="34" spans="1:30" ht="11.25" customHeight="1" thickTop="1" thickBot="1">
      <c r="A34" s="138"/>
      <c r="B34" s="1377"/>
      <c r="C34" s="1085"/>
      <c r="D34" s="1092" t="s">
        <v>628</v>
      </c>
      <c r="E34" s="1092"/>
      <c r="F34" s="1089"/>
      <c r="G34" s="1153"/>
      <c r="H34" s="1153"/>
      <c r="I34" s="1153"/>
      <c r="J34" s="1401"/>
      <c r="K34" s="4198"/>
      <c r="L34" s="4180"/>
      <c r="M34" s="4155"/>
      <c r="N34" s="4155"/>
      <c r="O34" s="4155"/>
      <c r="P34" s="4155"/>
      <c r="Q34" s="4155"/>
      <c r="R34" s="4155"/>
      <c r="S34" s="4155"/>
      <c r="T34" s="4155"/>
      <c r="U34" s="4155"/>
      <c r="V34" s="4155"/>
      <c r="W34" s="4155"/>
      <c r="X34" s="4156">
        <f>R34+L34</f>
        <v>0</v>
      </c>
      <c r="Y34" s="4156"/>
      <c r="Z34" s="4156">
        <f>U34+O34</f>
        <v>0</v>
      </c>
      <c r="AA34" s="4156"/>
      <c r="AB34" s="4156">
        <f>X34+Z34</f>
        <v>0</v>
      </c>
      <c r="AC34" s="4156"/>
      <c r="AD34" s="4157"/>
    </row>
    <row r="35" spans="1:30" ht="9.75" customHeight="1" thickTop="1" thickBot="1">
      <c r="A35" s="138"/>
      <c r="B35" s="1379"/>
      <c r="C35" s="1402"/>
      <c r="D35" s="1403"/>
      <c r="E35" s="1403"/>
      <c r="F35" s="4195"/>
      <c r="G35" s="4195"/>
      <c r="H35" s="4195"/>
      <c r="I35" s="4195"/>
      <c r="J35" s="4196"/>
      <c r="K35" s="4198"/>
      <c r="L35" s="4180"/>
      <c r="M35" s="4155"/>
      <c r="N35" s="4155"/>
      <c r="O35" s="4155"/>
      <c r="P35" s="4155"/>
      <c r="Q35" s="4155"/>
      <c r="R35" s="4155"/>
      <c r="S35" s="4155"/>
      <c r="T35" s="4155"/>
      <c r="U35" s="4155"/>
      <c r="V35" s="4155"/>
      <c r="W35" s="4155"/>
      <c r="X35" s="4156"/>
      <c r="Y35" s="4156"/>
      <c r="Z35" s="4156"/>
      <c r="AA35" s="4156"/>
      <c r="AB35" s="4156"/>
      <c r="AC35" s="4156"/>
      <c r="AD35" s="4157"/>
    </row>
    <row r="36" spans="1:30" ht="7.5" customHeight="1" thickTop="1" thickBot="1">
      <c r="A36" s="138"/>
      <c r="B36" s="1381"/>
      <c r="C36" s="1390"/>
      <c r="D36" s="1371"/>
      <c r="E36" s="1371"/>
      <c r="F36" s="1397"/>
      <c r="G36" s="1397"/>
      <c r="H36" s="1397"/>
      <c r="I36" s="1397"/>
      <c r="J36" s="1399"/>
      <c r="K36" s="4197" t="s">
        <v>103</v>
      </c>
      <c r="L36" s="4172"/>
      <c r="M36" s="3521"/>
      <c r="N36" s="3521"/>
      <c r="O36" s="3521"/>
      <c r="P36" s="3521"/>
      <c r="Q36" s="3521"/>
      <c r="R36" s="3521"/>
      <c r="S36" s="3521"/>
      <c r="T36" s="3521"/>
      <c r="U36" s="3522"/>
      <c r="V36" s="3522"/>
      <c r="W36" s="3522"/>
      <c r="X36" s="4194"/>
      <c r="Y36" s="4194"/>
      <c r="Z36" s="4178"/>
      <c r="AA36" s="4178"/>
      <c r="AB36" s="4178"/>
      <c r="AC36" s="4178"/>
      <c r="AD36" s="4179"/>
    </row>
    <row r="37" spans="1:30" ht="12" customHeight="1" thickTop="1" thickBot="1">
      <c r="A37" s="138"/>
      <c r="B37" s="1377"/>
      <c r="C37" s="1394" t="s">
        <v>556</v>
      </c>
      <c r="D37" s="991" t="s">
        <v>629</v>
      </c>
      <c r="E37" s="991"/>
      <c r="F37" s="1096"/>
      <c r="G37" s="991"/>
      <c r="H37" s="991"/>
      <c r="I37" s="991"/>
      <c r="J37" s="1400"/>
      <c r="K37" s="4198"/>
      <c r="L37" s="4172"/>
      <c r="M37" s="3521"/>
      <c r="N37" s="3521"/>
      <c r="O37" s="3521"/>
      <c r="P37" s="3521"/>
      <c r="Q37" s="3521"/>
      <c r="R37" s="3521"/>
      <c r="S37" s="3521"/>
      <c r="T37" s="3521"/>
      <c r="U37" s="3522"/>
      <c r="V37" s="3522"/>
      <c r="W37" s="3522"/>
      <c r="X37" s="4194"/>
      <c r="Y37" s="4194"/>
      <c r="Z37" s="4178"/>
      <c r="AA37" s="4178"/>
      <c r="AB37" s="4178"/>
      <c r="AC37" s="4178"/>
      <c r="AD37" s="4179"/>
    </row>
    <row r="38" spans="1:30" ht="10.5" customHeight="1" thickTop="1" thickBot="1">
      <c r="A38" s="138"/>
      <c r="B38" s="1377"/>
      <c r="C38" s="1085"/>
      <c r="D38" s="1092" t="s">
        <v>630</v>
      </c>
      <c r="E38" s="1092"/>
      <c r="F38" s="1080"/>
      <c r="G38" s="1003"/>
      <c r="H38" s="1003"/>
      <c r="I38" s="1003"/>
      <c r="J38" s="1404"/>
      <c r="K38" s="4198"/>
      <c r="L38" s="4180"/>
      <c r="M38" s="4155"/>
      <c r="N38" s="4155"/>
      <c r="O38" s="4155"/>
      <c r="P38" s="4155"/>
      <c r="Q38" s="4155"/>
      <c r="R38" s="4155"/>
      <c r="S38" s="4155"/>
      <c r="T38" s="4155"/>
      <c r="U38" s="4155"/>
      <c r="V38" s="4155"/>
      <c r="W38" s="4155"/>
      <c r="X38" s="4156">
        <f>R38+L38</f>
        <v>0</v>
      </c>
      <c r="Y38" s="4156"/>
      <c r="Z38" s="4156">
        <f>U38+O38</f>
        <v>0</v>
      </c>
      <c r="AA38" s="4156"/>
      <c r="AB38" s="4156">
        <f>X38+Z38</f>
        <v>0</v>
      </c>
      <c r="AC38" s="4156"/>
      <c r="AD38" s="4157"/>
    </row>
    <row r="39" spans="1:30" ht="12" customHeight="1" thickTop="1" thickBot="1">
      <c r="A39" s="138"/>
      <c r="B39" s="1379"/>
      <c r="C39" s="1402"/>
      <c r="D39" s="1403"/>
      <c r="E39" s="1403"/>
      <c r="F39" s="1405"/>
      <c r="G39" s="1405"/>
      <c r="H39" s="1405"/>
      <c r="I39" s="1405"/>
      <c r="J39" s="1406"/>
      <c r="K39" s="4198"/>
      <c r="L39" s="4180"/>
      <c r="M39" s="4155"/>
      <c r="N39" s="4155"/>
      <c r="O39" s="4155"/>
      <c r="P39" s="4155"/>
      <c r="Q39" s="4155"/>
      <c r="R39" s="4155"/>
      <c r="S39" s="4155"/>
      <c r="T39" s="4155"/>
      <c r="U39" s="4155"/>
      <c r="V39" s="4155"/>
      <c r="W39" s="4155"/>
      <c r="X39" s="4156"/>
      <c r="Y39" s="4156"/>
      <c r="Z39" s="4156"/>
      <c r="AA39" s="4156"/>
      <c r="AB39" s="4156"/>
      <c r="AC39" s="4156"/>
      <c r="AD39" s="4157"/>
    </row>
    <row r="40" spans="1:30" ht="9" customHeight="1" thickTop="1" thickBot="1">
      <c r="A40" s="138"/>
      <c r="B40" s="1381"/>
      <c r="C40" s="1390"/>
      <c r="D40" s="1371"/>
      <c r="E40" s="1371"/>
      <c r="F40" s="4189"/>
      <c r="G40" s="4189"/>
      <c r="H40" s="4189"/>
      <c r="I40" s="4189"/>
      <c r="J40" s="4190"/>
      <c r="K40" s="4191" t="s">
        <v>106</v>
      </c>
      <c r="L40" s="4177"/>
      <c r="M40" s="3522"/>
      <c r="N40" s="3522"/>
      <c r="O40" s="3522"/>
      <c r="P40" s="3522"/>
      <c r="Q40" s="3522"/>
      <c r="R40" s="3522"/>
      <c r="S40" s="3522"/>
      <c r="T40" s="3522"/>
      <c r="U40" s="3522"/>
      <c r="V40" s="3522"/>
      <c r="W40" s="3522"/>
      <c r="X40" s="4178"/>
      <c r="Y40" s="4178"/>
      <c r="Z40" s="4178"/>
      <c r="AA40" s="4178"/>
      <c r="AB40" s="4178"/>
      <c r="AC40" s="4178"/>
      <c r="AD40" s="4179"/>
    </row>
    <row r="41" spans="1:30" ht="12.75" customHeight="1" thickTop="1" thickBot="1">
      <c r="A41" s="138"/>
      <c r="B41" s="1377"/>
      <c r="C41" s="1394" t="s">
        <v>557</v>
      </c>
      <c r="D41" s="991" t="s">
        <v>573</v>
      </c>
      <c r="E41" s="991"/>
      <c r="F41" s="1078"/>
      <c r="G41" s="984"/>
      <c r="H41" s="984"/>
      <c r="I41" s="984"/>
      <c r="J41" s="1407"/>
      <c r="K41" s="4192"/>
      <c r="L41" s="4177"/>
      <c r="M41" s="3522"/>
      <c r="N41" s="3522"/>
      <c r="O41" s="3522"/>
      <c r="P41" s="3522"/>
      <c r="Q41" s="3522"/>
      <c r="R41" s="3522"/>
      <c r="S41" s="3522"/>
      <c r="T41" s="3522"/>
      <c r="U41" s="3522"/>
      <c r="V41" s="3522"/>
      <c r="W41" s="3522"/>
      <c r="X41" s="4178"/>
      <c r="Y41" s="4178"/>
      <c r="Z41" s="4178"/>
      <c r="AA41" s="4178"/>
      <c r="AB41" s="4178"/>
      <c r="AC41" s="4178"/>
      <c r="AD41" s="4179"/>
    </row>
    <row r="42" spans="1:30" ht="12" customHeight="1" thickTop="1" thickBot="1">
      <c r="A42" s="138"/>
      <c r="B42" s="1377"/>
      <c r="C42" s="1085"/>
      <c r="D42" s="1092" t="s">
        <v>574</v>
      </c>
      <c r="E42" s="1092"/>
      <c r="F42" s="1080"/>
      <c r="G42" s="1155"/>
      <c r="H42" s="1156"/>
      <c r="I42" s="1156"/>
      <c r="J42" s="1408"/>
      <c r="K42" s="4192"/>
      <c r="L42" s="4180"/>
      <c r="M42" s="4155"/>
      <c r="N42" s="4155"/>
      <c r="O42" s="4155"/>
      <c r="P42" s="4155"/>
      <c r="Q42" s="4155"/>
      <c r="R42" s="4155"/>
      <c r="S42" s="4155"/>
      <c r="T42" s="4155"/>
      <c r="U42" s="4155"/>
      <c r="V42" s="4155"/>
      <c r="W42" s="4155"/>
      <c r="X42" s="4156">
        <f>R42+L42</f>
        <v>0</v>
      </c>
      <c r="Y42" s="4156"/>
      <c r="Z42" s="4156">
        <f>U42+O42</f>
        <v>0</v>
      </c>
      <c r="AA42" s="4156"/>
      <c r="AB42" s="4156">
        <f>X42+Z42</f>
        <v>0</v>
      </c>
      <c r="AC42" s="4156"/>
      <c r="AD42" s="4157"/>
    </row>
    <row r="43" spans="1:30" ht="10.5" customHeight="1" thickTop="1" thickBot="1">
      <c r="A43" s="138"/>
      <c r="B43" s="1379"/>
      <c r="C43" s="1402"/>
      <c r="D43" s="1403"/>
      <c r="E43" s="1403"/>
      <c r="F43" s="4193"/>
      <c r="G43" s="4193"/>
      <c r="H43" s="1409"/>
      <c r="I43" s="1409"/>
      <c r="J43" s="1410"/>
      <c r="K43" s="4192"/>
      <c r="L43" s="4180"/>
      <c r="M43" s="4155"/>
      <c r="N43" s="4155"/>
      <c r="O43" s="4155"/>
      <c r="P43" s="4155"/>
      <c r="Q43" s="4155"/>
      <c r="R43" s="4155"/>
      <c r="S43" s="4155"/>
      <c r="T43" s="4155"/>
      <c r="U43" s="4155"/>
      <c r="V43" s="4155"/>
      <c r="W43" s="4155"/>
      <c r="X43" s="4156"/>
      <c r="Y43" s="4156"/>
      <c r="Z43" s="4156"/>
      <c r="AA43" s="4156"/>
      <c r="AB43" s="4156"/>
      <c r="AC43" s="4156"/>
      <c r="AD43" s="4157"/>
    </row>
    <row r="44" spans="1:30" ht="11.25" customHeight="1" thickTop="1" thickBot="1">
      <c r="A44" s="138"/>
      <c r="B44" s="1381"/>
      <c r="C44" s="1390"/>
      <c r="D44" s="1397"/>
      <c r="E44" s="1397"/>
      <c r="F44" s="1390"/>
      <c r="G44" s="1411"/>
      <c r="H44" s="1411"/>
      <c r="I44" s="1411"/>
      <c r="J44" s="1412"/>
      <c r="K44" s="4175" t="s">
        <v>107</v>
      </c>
      <c r="L44" s="4177"/>
      <c r="M44" s="3522"/>
      <c r="N44" s="3522"/>
      <c r="O44" s="3522"/>
      <c r="P44" s="3522"/>
      <c r="Q44" s="3522"/>
      <c r="R44" s="3522"/>
      <c r="S44" s="3522"/>
      <c r="T44" s="3522"/>
      <c r="U44" s="3522"/>
      <c r="V44" s="3522"/>
      <c r="W44" s="3522"/>
      <c r="X44" s="4178"/>
      <c r="Y44" s="4178"/>
      <c r="Z44" s="4178"/>
      <c r="AA44" s="4178"/>
      <c r="AB44" s="4178"/>
      <c r="AC44" s="4178"/>
      <c r="AD44" s="4179"/>
    </row>
    <row r="45" spans="1:30" ht="11.25" customHeight="1" thickTop="1" thickBot="1">
      <c r="A45" s="138"/>
      <c r="B45" s="1377"/>
      <c r="C45" s="1394" t="s">
        <v>558</v>
      </c>
      <c r="D45" s="991" t="s">
        <v>575</v>
      </c>
      <c r="E45" s="991"/>
      <c r="F45" s="991"/>
      <c r="G45" s="1157"/>
      <c r="H45" s="1157"/>
      <c r="I45" s="1157"/>
      <c r="J45" s="1413"/>
      <c r="K45" s="3758"/>
      <c r="L45" s="4177"/>
      <c r="M45" s="3522"/>
      <c r="N45" s="3522"/>
      <c r="O45" s="3522"/>
      <c r="P45" s="3522"/>
      <c r="Q45" s="3522"/>
      <c r="R45" s="3522"/>
      <c r="S45" s="3522"/>
      <c r="T45" s="3522"/>
      <c r="U45" s="3522"/>
      <c r="V45" s="3522"/>
      <c r="W45" s="3522"/>
      <c r="X45" s="4178"/>
      <c r="Y45" s="4178"/>
      <c r="Z45" s="4178"/>
      <c r="AA45" s="4178"/>
      <c r="AB45" s="4178"/>
      <c r="AC45" s="4178"/>
      <c r="AD45" s="4179"/>
    </row>
    <row r="46" spans="1:30" ht="11.25" customHeight="1" thickTop="1" thickBot="1">
      <c r="A46" s="138"/>
      <c r="B46" s="1377"/>
      <c r="C46" s="1085"/>
      <c r="D46" s="1092" t="s">
        <v>576</v>
      </c>
      <c r="E46" s="1092"/>
      <c r="F46" s="1159"/>
      <c r="G46" s="1155"/>
      <c r="H46" s="1155"/>
      <c r="I46" s="1155"/>
      <c r="J46" s="1414"/>
      <c r="K46" s="3758"/>
      <c r="L46" s="4180"/>
      <c r="M46" s="4155"/>
      <c r="N46" s="4155"/>
      <c r="O46" s="4155"/>
      <c r="P46" s="4155"/>
      <c r="Q46" s="4155"/>
      <c r="R46" s="4155"/>
      <c r="S46" s="4155"/>
      <c r="T46" s="4155"/>
      <c r="U46" s="4155"/>
      <c r="V46" s="4155"/>
      <c r="W46" s="4155"/>
      <c r="X46" s="4156">
        <f>R46+L46</f>
        <v>0</v>
      </c>
      <c r="Y46" s="4156"/>
      <c r="Z46" s="4156">
        <f>U46+O46</f>
        <v>0</v>
      </c>
      <c r="AA46" s="4156"/>
      <c r="AB46" s="4156">
        <f>X46+Z46</f>
        <v>0</v>
      </c>
      <c r="AC46" s="4156"/>
      <c r="AD46" s="4157"/>
    </row>
    <row r="47" spans="1:30" ht="10.5" customHeight="1" thickTop="1" thickBot="1">
      <c r="A47" s="138"/>
      <c r="B47" s="1379"/>
      <c r="C47" s="1402"/>
      <c r="D47" s="1403"/>
      <c r="E47" s="1403"/>
      <c r="F47" s="4188"/>
      <c r="G47" s="4188"/>
      <c r="H47" s="4188"/>
      <c r="I47" s="4188"/>
      <c r="J47" s="1415"/>
      <c r="K47" s="3758"/>
      <c r="L47" s="4180"/>
      <c r="M47" s="4155"/>
      <c r="N47" s="4155"/>
      <c r="O47" s="4155"/>
      <c r="P47" s="4155"/>
      <c r="Q47" s="4155"/>
      <c r="R47" s="4155"/>
      <c r="S47" s="4155"/>
      <c r="T47" s="4155"/>
      <c r="U47" s="4155"/>
      <c r="V47" s="4155"/>
      <c r="W47" s="4155"/>
      <c r="X47" s="4156"/>
      <c r="Y47" s="4156"/>
      <c r="Z47" s="4156"/>
      <c r="AA47" s="4156"/>
      <c r="AB47" s="4156"/>
      <c r="AC47" s="4156"/>
      <c r="AD47" s="4157"/>
    </row>
    <row r="48" spans="1:30" ht="10.5" customHeight="1" thickTop="1" thickBot="1">
      <c r="A48" s="138"/>
      <c r="B48" s="1381"/>
      <c r="C48" s="1390"/>
      <c r="D48" s="1392"/>
      <c r="E48" s="1392"/>
      <c r="F48" s="1416"/>
      <c r="G48" s="1416"/>
      <c r="H48" s="1416"/>
      <c r="I48" s="1416"/>
      <c r="J48" s="1417"/>
      <c r="K48" s="4184" t="s">
        <v>279</v>
      </c>
      <c r="L48" s="4177"/>
      <c r="M48" s="3522"/>
      <c r="N48" s="3522"/>
      <c r="O48" s="3522"/>
      <c r="P48" s="3522"/>
      <c r="Q48" s="3522"/>
      <c r="R48" s="3522"/>
      <c r="S48" s="3522"/>
      <c r="T48" s="3522"/>
      <c r="U48" s="3522"/>
      <c r="V48" s="3522"/>
      <c r="W48" s="3522"/>
      <c r="X48" s="4178"/>
      <c r="Y48" s="4178"/>
      <c r="Z48" s="4178"/>
      <c r="AA48" s="4178"/>
      <c r="AB48" s="4178"/>
      <c r="AC48" s="4178"/>
      <c r="AD48" s="4179"/>
    </row>
    <row r="49" spans="1:30" ht="10.5" customHeight="1" thickTop="1" thickBot="1">
      <c r="A49" s="138"/>
      <c r="B49" s="1377"/>
      <c r="C49" s="1394" t="s">
        <v>559</v>
      </c>
      <c r="D49" s="1085" t="s">
        <v>577</v>
      </c>
      <c r="E49" s="1085"/>
      <c r="F49" s="1041"/>
      <c r="G49" s="1041"/>
      <c r="H49" s="1041"/>
      <c r="I49" s="1041"/>
      <c r="J49" s="1414"/>
      <c r="K49" s="4185"/>
      <c r="L49" s="4177"/>
      <c r="M49" s="3522"/>
      <c r="N49" s="3522"/>
      <c r="O49" s="3522"/>
      <c r="P49" s="3522"/>
      <c r="Q49" s="3522"/>
      <c r="R49" s="3522"/>
      <c r="S49" s="3522"/>
      <c r="T49" s="3522"/>
      <c r="U49" s="3522"/>
      <c r="V49" s="3522"/>
      <c r="W49" s="3522"/>
      <c r="X49" s="4178"/>
      <c r="Y49" s="4178"/>
      <c r="Z49" s="4178"/>
      <c r="AA49" s="4178"/>
      <c r="AB49" s="4178"/>
      <c r="AC49" s="4178"/>
      <c r="AD49" s="4179"/>
    </row>
    <row r="50" spans="1:30" ht="10.5" customHeight="1" thickTop="1" thickBot="1">
      <c r="A50" s="138"/>
      <c r="B50" s="1377"/>
      <c r="C50" s="1085"/>
      <c r="D50" s="1092" t="s">
        <v>578</v>
      </c>
      <c r="E50" s="1092"/>
      <c r="F50" s="1418"/>
      <c r="G50" s="1418"/>
      <c r="H50" s="1418"/>
      <c r="I50" s="1418"/>
      <c r="J50" s="1419"/>
      <c r="K50" s="4185"/>
      <c r="L50" s="4180"/>
      <c r="M50" s="4155"/>
      <c r="N50" s="4155"/>
      <c r="O50" s="4155"/>
      <c r="P50" s="4155"/>
      <c r="Q50" s="4155"/>
      <c r="R50" s="4155"/>
      <c r="S50" s="4155"/>
      <c r="T50" s="4155"/>
      <c r="U50" s="4155"/>
      <c r="V50" s="4155"/>
      <c r="W50" s="4155"/>
      <c r="X50" s="4156">
        <f>R50+L50</f>
        <v>0</v>
      </c>
      <c r="Y50" s="4156"/>
      <c r="Z50" s="4156">
        <f>U50+O50</f>
        <v>0</v>
      </c>
      <c r="AA50" s="4156"/>
      <c r="AB50" s="4156">
        <f>X50+Z50</f>
        <v>0</v>
      </c>
      <c r="AC50" s="4156"/>
      <c r="AD50" s="4157"/>
    </row>
    <row r="51" spans="1:30" ht="10.5" customHeight="1" thickTop="1" thickBot="1">
      <c r="A51" s="138"/>
      <c r="B51" s="1379"/>
      <c r="C51" s="1402"/>
      <c r="D51" s="1403"/>
      <c r="E51" s="1403"/>
      <c r="F51" s="1420"/>
      <c r="G51" s="1420"/>
      <c r="H51" s="1420"/>
      <c r="I51" s="1420"/>
      <c r="J51" s="1415"/>
      <c r="K51" s="4186"/>
      <c r="L51" s="4180"/>
      <c r="M51" s="4155"/>
      <c r="N51" s="4155"/>
      <c r="O51" s="4155"/>
      <c r="P51" s="4155"/>
      <c r="Q51" s="4155"/>
      <c r="R51" s="4155"/>
      <c r="S51" s="4155"/>
      <c r="T51" s="4155"/>
      <c r="U51" s="4155"/>
      <c r="V51" s="4155"/>
      <c r="W51" s="4155"/>
      <c r="X51" s="4156"/>
      <c r="Y51" s="4156"/>
      <c r="Z51" s="4156"/>
      <c r="AA51" s="4156"/>
      <c r="AB51" s="4156"/>
      <c r="AC51" s="4156"/>
      <c r="AD51" s="4157"/>
    </row>
    <row r="52" spans="1:30" ht="10.5" customHeight="1" thickTop="1" thickBot="1">
      <c r="A52" s="138"/>
      <c r="B52" s="1381"/>
      <c r="C52" s="1390"/>
      <c r="D52" s="1392"/>
      <c r="E52" s="1392"/>
      <c r="F52" s="4182"/>
      <c r="G52" s="4182"/>
      <c r="H52" s="4182"/>
      <c r="I52" s="4182"/>
      <c r="J52" s="4183"/>
      <c r="K52" s="4184" t="s">
        <v>247</v>
      </c>
      <c r="L52" s="4177"/>
      <c r="M52" s="3522"/>
      <c r="N52" s="3522"/>
      <c r="O52" s="3522"/>
      <c r="P52" s="3522"/>
      <c r="Q52" s="3522"/>
      <c r="R52" s="3522"/>
      <c r="S52" s="3522"/>
      <c r="T52" s="3522"/>
      <c r="U52" s="3522"/>
      <c r="V52" s="3522"/>
      <c r="W52" s="3522"/>
      <c r="X52" s="4178"/>
      <c r="Y52" s="4178"/>
      <c r="Z52" s="4178"/>
      <c r="AA52" s="4178"/>
      <c r="AB52" s="4178"/>
      <c r="AC52" s="4178"/>
      <c r="AD52" s="4179"/>
    </row>
    <row r="53" spans="1:30" ht="10.5" customHeight="1" thickTop="1" thickBot="1">
      <c r="A53" s="138"/>
      <c r="B53" s="1377"/>
      <c r="C53" s="1394" t="s">
        <v>560</v>
      </c>
      <c r="D53" s="1085" t="s">
        <v>631</v>
      </c>
      <c r="E53" s="1085"/>
      <c r="F53" s="1155"/>
      <c r="G53" s="1155"/>
      <c r="H53" s="1155"/>
      <c r="I53" s="1155"/>
      <c r="J53" s="1414"/>
      <c r="K53" s="4185"/>
      <c r="L53" s="4177"/>
      <c r="M53" s="3522"/>
      <c r="N53" s="3522"/>
      <c r="O53" s="3522"/>
      <c r="P53" s="3522"/>
      <c r="Q53" s="3522"/>
      <c r="R53" s="3522"/>
      <c r="S53" s="3522"/>
      <c r="T53" s="3522"/>
      <c r="U53" s="3522"/>
      <c r="V53" s="3522"/>
      <c r="W53" s="3522"/>
      <c r="X53" s="4178"/>
      <c r="Y53" s="4178"/>
      <c r="Z53" s="4178"/>
      <c r="AA53" s="4178"/>
      <c r="AB53" s="4178"/>
      <c r="AC53" s="4178"/>
      <c r="AD53" s="4179"/>
    </row>
    <row r="54" spans="1:30" ht="11.1" customHeight="1" thickTop="1" thickBot="1">
      <c r="A54" s="138"/>
      <c r="B54" s="1377"/>
      <c r="C54" s="1085"/>
      <c r="D54" s="1085" t="s">
        <v>632</v>
      </c>
      <c r="E54" s="1085"/>
      <c r="F54" s="1083"/>
      <c r="G54" s="1083"/>
      <c r="H54" s="1083"/>
      <c r="I54" s="1083"/>
      <c r="J54" s="1421"/>
      <c r="K54" s="4185"/>
      <c r="L54" s="4180"/>
      <c r="M54" s="4155"/>
      <c r="N54" s="4155"/>
      <c r="O54" s="4155"/>
      <c r="P54" s="4155"/>
      <c r="Q54" s="4155"/>
      <c r="R54" s="4155"/>
      <c r="S54" s="4155"/>
      <c r="T54" s="4155"/>
      <c r="U54" s="4187"/>
      <c r="V54" s="4187"/>
      <c r="W54" s="4187"/>
      <c r="X54" s="4156">
        <f>L54+R54</f>
        <v>0</v>
      </c>
      <c r="Y54" s="4156"/>
      <c r="Z54" s="4173">
        <f>O54+U54</f>
        <v>0</v>
      </c>
      <c r="AA54" s="4173"/>
      <c r="AB54" s="4173">
        <f>X54+Z54</f>
        <v>0</v>
      </c>
      <c r="AC54" s="4173"/>
      <c r="AD54" s="4174"/>
    </row>
    <row r="55" spans="1:30" ht="8.4499999999999993" customHeight="1" thickTop="1" thickBot="1">
      <c r="A55" s="138"/>
      <c r="B55" s="1377"/>
      <c r="C55" s="1085"/>
      <c r="D55" s="1092" t="s">
        <v>633</v>
      </c>
      <c r="E55" s="1092"/>
      <c r="F55" s="1083"/>
      <c r="G55" s="1083"/>
      <c r="H55" s="1083"/>
      <c r="I55" s="1083"/>
      <c r="J55" s="1421"/>
      <c r="K55" s="4185"/>
      <c r="L55" s="4180"/>
      <c r="M55" s="4155"/>
      <c r="N55" s="4155"/>
      <c r="O55" s="4155"/>
      <c r="P55" s="4155"/>
      <c r="Q55" s="4155"/>
      <c r="R55" s="4155"/>
      <c r="S55" s="4155"/>
      <c r="T55" s="4155"/>
      <c r="U55" s="4187"/>
      <c r="V55" s="4187"/>
      <c r="W55" s="4187"/>
      <c r="X55" s="4156"/>
      <c r="Y55" s="4156"/>
      <c r="Z55" s="4173"/>
      <c r="AA55" s="4173"/>
      <c r="AB55" s="4173"/>
      <c r="AC55" s="4173"/>
      <c r="AD55" s="4174"/>
    </row>
    <row r="56" spans="1:30" ht="9.6" customHeight="1" thickTop="1" thickBot="1">
      <c r="A56" s="138"/>
      <c r="B56" s="1379"/>
      <c r="C56" s="1402"/>
      <c r="D56" s="1422" t="s">
        <v>634</v>
      </c>
      <c r="E56" s="1422"/>
      <c r="F56" s="1423"/>
      <c r="G56" s="1423"/>
      <c r="H56" s="1423"/>
      <c r="I56" s="1420"/>
      <c r="J56" s="1415"/>
      <c r="K56" s="4186"/>
      <c r="L56" s="4180"/>
      <c r="M56" s="4155"/>
      <c r="N56" s="4155"/>
      <c r="O56" s="4155"/>
      <c r="P56" s="4155"/>
      <c r="Q56" s="4155"/>
      <c r="R56" s="4155"/>
      <c r="S56" s="4155"/>
      <c r="T56" s="4155"/>
      <c r="U56" s="4187"/>
      <c r="V56" s="4187"/>
      <c r="W56" s="4187"/>
      <c r="X56" s="4156"/>
      <c r="Y56" s="4156"/>
      <c r="Z56" s="4173"/>
      <c r="AA56" s="4173"/>
      <c r="AB56" s="4173"/>
      <c r="AC56" s="4173"/>
      <c r="AD56" s="4174"/>
    </row>
    <row r="57" spans="1:30" ht="10.5" customHeight="1" thickTop="1" thickBot="1">
      <c r="A57" s="138"/>
      <c r="B57" s="1381"/>
      <c r="C57" s="1390"/>
      <c r="D57" s="1392"/>
      <c r="E57" s="1392"/>
      <c r="F57" s="1416"/>
      <c r="G57" s="1416"/>
      <c r="H57" s="1416"/>
      <c r="I57" s="1416"/>
      <c r="J57" s="1417"/>
      <c r="K57" s="4181" t="s">
        <v>348</v>
      </c>
      <c r="L57" s="4177"/>
      <c r="M57" s="3522"/>
      <c r="N57" s="3522"/>
      <c r="O57" s="3522"/>
      <c r="P57" s="3522"/>
      <c r="Q57" s="3522"/>
      <c r="R57" s="3522"/>
      <c r="S57" s="3522"/>
      <c r="T57" s="3522"/>
      <c r="U57" s="3522"/>
      <c r="V57" s="3522"/>
      <c r="W57" s="3522"/>
      <c r="X57" s="4178"/>
      <c r="Y57" s="4178"/>
      <c r="Z57" s="4178"/>
      <c r="AA57" s="4178"/>
      <c r="AB57" s="4178"/>
      <c r="AC57" s="4178"/>
      <c r="AD57" s="4179"/>
    </row>
    <row r="58" spans="1:30" ht="10.5" customHeight="1" thickTop="1" thickBot="1">
      <c r="A58" s="138"/>
      <c r="B58" s="1377"/>
      <c r="C58" s="1394" t="s">
        <v>561</v>
      </c>
      <c r="D58" s="1085" t="s">
        <v>579</v>
      </c>
      <c r="E58" s="1085"/>
      <c r="F58" s="1155"/>
      <c r="G58" s="1155"/>
      <c r="H58" s="1155"/>
      <c r="I58" s="1155"/>
      <c r="J58" s="1414"/>
      <c r="K58" s="3758"/>
      <c r="L58" s="4177"/>
      <c r="M58" s="3522"/>
      <c r="N58" s="3522"/>
      <c r="O58" s="3522"/>
      <c r="P58" s="3522"/>
      <c r="Q58" s="3522"/>
      <c r="R58" s="3522"/>
      <c r="S58" s="3522"/>
      <c r="T58" s="3522"/>
      <c r="U58" s="3522"/>
      <c r="V58" s="3522"/>
      <c r="W58" s="3522"/>
      <c r="X58" s="4178"/>
      <c r="Y58" s="4178"/>
      <c r="Z58" s="4178"/>
      <c r="AA58" s="4178"/>
      <c r="AB58" s="4178"/>
      <c r="AC58" s="4178"/>
      <c r="AD58" s="4179"/>
    </row>
    <row r="59" spans="1:30" ht="10.5" customHeight="1" thickTop="1" thickBot="1">
      <c r="A59" s="138"/>
      <c r="B59" s="1377"/>
      <c r="C59" s="1041"/>
      <c r="D59" s="1092" t="s">
        <v>580</v>
      </c>
      <c r="E59" s="1092"/>
      <c r="F59" s="984"/>
      <c r="G59" s="984"/>
      <c r="H59" s="984"/>
      <c r="I59" s="984"/>
      <c r="J59" s="1407"/>
      <c r="K59" s="3758"/>
      <c r="L59" s="4180"/>
      <c r="M59" s="4155"/>
      <c r="N59" s="4155"/>
      <c r="O59" s="4155"/>
      <c r="P59" s="4155"/>
      <c r="Q59" s="4155"/>
      <c r="R59" s="4155"/>
      <c r="S59" s="4155"/>
      <c r="T59" s="4155"/>
      <c r="U59" s="4155"/>
      <c r="V59" s="4155"/>
      <c r="W59" s="4155"/>
      <c r="X59" s="4156">
        <f>R59+L59</f>
        <v>0</v>
      </c>
      <c r="Y59" s="4156"/>
      <c r="Z59" s="4156">
        <f>U59+O59</f>
        <v>0</v>
      </c>
      <c r="AA59" s="4156"/>
      <c r="AB59" s="4156">
        <f>X59+Z59</f>
        <v>0</v>
      </c>
      <c r="AC59" s="4156"/>
      <c r="AD59" s="4157"/>
    </row>
    <row r="60" spans="1:30" ht="10.5" customHeight="1" thickTop="1" thickBot="1">
      <c r="A60" s="138"/>
      <c r="B60" s="1379"/>
      <c r="C60" s="1402"/>
      <c r="D60" s="1403"/>
      <c r="E60" s="1403"/>
      <c r="F60" s="1420"/>
      <c r="G60" s="1420"/>
      <c r="H60" s="1420"/>
      <c r="I60" s="1420"/>
      <c r="J60" s="1415"/>
      <c r="K60" s="3758"/>
      <c r="L60" s="4180"/>
      <c r="M60" s="4155"/>
      <c r="N60" s="4155"/>
      <c r="O60" s="4155"/>
      <c r="P60" s="4155"/>
      <c r="Q60" s="4155"/>
      <c r="R60" s="4155"/>
      <c r="S60" s="4155"/>
      <c r="T60" s="4155"/>
      <c r="U60" s="4155"/>
      <c r="V60" s="4155"/>
      <c r="W60" s="4155"/>
      <c r="X60" s="4156"/>
      <c r="Y60" s="4156"/>
      <c r="Z60" s="4156"/>
      <c r="AA60" s="4156"/>
      <c r="AB60" s="4156"/>
      <c r="AC60" s="4156"/>
      <c r="AD60" s="4157"/>
    </row>
    <row r="61" spans="1:30" ht="10.5" customHeight="1" thickTop="1" thickBot="1">
      <c r="A61" s="138"/>
      <c r="B61" s="1381"/>
      <c r="C61" s="1390"/>
      <c r="D61" s="1424"/>
      <c r="E61" s="1424"/>
      <c r="F61" s="1371"/>
      <c r="G61" s="1416"/>
      <c r="H61" s="1416"/>
      <c r="I61" s="1416"/>
      <c r="J61" s="1417"/>
      <c r="K61" s="4175" t="s">
        <v>350</v>
      </c>
      <c r="L61" s="4177"/>
      <c r="M61" s="3522"/>
      <c r="N61" s="3522"/>
      <c r="O61" s="3522"/>
      <c r="P61" s="3522"/>
      <c r="Q61" s="3522"/>
      <c r="R61" s="3522"/>
      <c r="S61" s="3522"/>
      <c r="T61" s="3522"/>
      <c r="U61" s="3521"/>
      <c r="V61" s="3521"/>
      <c r="W61" s="3521"/>
      <c r="X61" s="4178"/>
      <c r="Y61" s="4178"/>
      <c r="Z61" s="4178"/>
      <c r="AA61" s="4178"/>
      <c r="AB61" s="4178"/>
      <c r="AC61" s="4178"/>
      <c r="AD61" s="4179"/>
    </row>
    <row r="62" spans="1:30" ht="10.5" customHeight="1" thickTop="1" thickBot="1">
      <c r="A62" s="138"/>
      <c r="B62" s="1377"/>
      <c r="C62" s="1394" t="s">
        <v>562</v>
      </c>
      <c r="D62" s="1085" t="s">
        <v>635</v>
      </c>
      <c r="E62" s="1085"/>
      <c r="F62" s="984"/>
      <c r="G62" s="1155"/>
      <c r="H62" s="1155"/>
      <c r="I62" s="1155"/>
      <c r="J62" s="1414"/>
      <c r="K62" s="3758"/>
      <c r="L62" s="4177"/>
      <c r="M62" s="3522"/>
      <c r="N62" s="3522"/>
      <c r="O62" s="3522"/>
      <c r="P62" s="3522"/>
      <c r="Q62" s="3522"/>
      <c r="R62" s="3522"/>
      <c r="S62" s="3522"/>
      <c r="T62" s="3522"/>
      <c r="U62" s="3521"/>
      <c r="V62" s="3521"/>
      <c r="W62" s="3521"/>
      <c r="X62" s="4178"/>
      <c r="Y62" s="4178"/>
      <c r="Z62" s="4178"/>
      <c r="AA62" s="4178"/>
      <c r="AB62" s="4178"/>
      <c r="AC62" s="4178"/>
      <c r="AD62" s="4179"/>
    </row>
    <row r="63" spans="1:30" ht="10.5" customHeight="1" thickTop="1" thickBot="1">
      <c r="A63" s="138"/>
      <c r="B63" s="1377"/>
      <c r="C63" s="1085"/>
      <c r="D63" s="1092" t="s">
        <v>636</v>
      </c>
      <c r="E63" s="1092"/>
      <c r="F63" s="1083"/>
      <c r="G63" s="984"/>
      <c r="H63" s="984"/>
      <c r="I63" s="1155"/>
      <c r="J63" s="1414"/>
      <c r="K63" s="3758"/>
      <c r="L63" s="4180"/>
      <c r="M63" s="4155"/>
      <c r="N63" s="4155"/>
      <c r="O63" s="4155"/>
      <c r="P63" s="4155"/>
      <c r="Q63" s="4155"/>
      <c r="R63" s="4155"/>
      <c r="S63" s="4155"/>
      <c r="T63" s="4155"/>
      <c r="U63" s="4155"/>
      <c r="V63" s="4155"/>
      <c r="W63" s="4155"/>
      <c r="X63" s="4156">
        <f>R63+L63</f>
        <v>0</v>
      </c>
      <c r="Y63" s="4156"/>
      <c r="Z63" s="4156">
        <f>U63+O63</f>
        <v>0</v>
      </c>
      <c r="AA63" s="4156"/>
      <c r="AB63" s="4156">
        <f>X63+Z63</f>
        <v>0</v>
      </c>
      <c r="AC63" s="4156"/>
      <c r="AD63" s="4157"/>
    </row>
    <row r="64" spans="1:30" ht="12" customHeight="1" thickTop="1" thickBot="1">
      <c r="A64" s="138"/>
      <c r="B64" s="1379"/>
      <c r="C64" s="1402"/>
      <c r="D64" s="1403"/>
      <c r="E64" s="1403"/>
      <c r="F64" s="1425"/>
      <c r="G64" s="1420"/>
      <c r="H64" s="1420"/>
      <c r="I64" s="1420"/>
      <c r="J64" s="1415"/>
      <c r="K64" s="4176"/>
      <c r="L64" s="4180"/>
      <c r="M64" s="4155"/>
      <c r="N64" s="4155"/>
      <c r="O64" s="4155"/>
      <c r="P64" s="4155"/>
      <c r="Q64" s="4155"/>
      <c r="R64" s="4155"/>
      <c r="S64" s="4155"/>
      <c r="T64" s="4155"/>
      <c r="U64" s="4155"/>
      <c r="V64" s="4155"/>
      <c r="W64" s="4155"/>
      <c r="X64" s="4156"/>
      <c r="Y64" s="4156"/>
      <c r="Z64" s="4156"/>
      <c r="AA64" s="4156"/>
      <c r="AB64" s="4156"/>
      <c r="AC64" s="4156"/>
      <c r="AD64" s="4157"/>
    </row>
    <row r="65" spans="1:30" ht="19.5" customHeight="1" thickTop="1" thickBot="1">
      <c r="A65" s="138"/>
      <c r="B65" s="4164" t="s">
        <v>652</v>
      </c>
      <c r="C65" s="4165"/>
      <c r="D65" s="4165"/>
      <c r="E65" s="4165"/>
      <c r="F65" s="4165"/>
      <c r="G65" s="4165"/>
      <c r="H65" s="4165"/>
      <c r="I65" s="4165"/>
      <c r="J65" s="4166"/>
      <c r="K65" s="4170">
        <v>99</v>
      </c>
      <c r="L65" s="4172"/>
      <c r="M65" s="3521"/>
      <c r="N65" s="3522"/>
      <c r="O65" s="3523"/>
      <c r="P65" s="3523"/>
      <c r="Q65" s="3523"/>
      <c r="R65" s="3522"/>
      <c r="S65" s="3522"/>
      <c r="T65" s="3522"/>
      <c r="U65" s="3522"/>
      <c r="V65" s="3522"/>
      <c r="W65" s="3522"/>
      <c r="X65" s="3522"/>
      <c r="Y65" s="3522"/>
      <c r="Z65" s="3522"/>
      <c r="AA65" s="3522"/>
      <c r="AB65" s="3522"/>
      <c r="AC65" s="3522"/>
      <c r="AD65" s="4159"/>
    </row>
    <row r="66" spans="1:30" ht="19.5" customHeight="1" thickTop="1" thickBot="1">
      <c r="A66" s="138"/>
      <c r="B66" s="4167"/>
      <c r="C66" s="4168"/>
      <c r="D66" s="4168"/>
      <c r="E66" s="4168"/>
      <c r="F66" s="4168"/>
      <c r="G66" s="4168"/>
      <c r="H66" s="4168"/>
      <c r="I66" s="4168"/>
      <c r="J66" s="4169"/>
      <c r="K66" s="4171"/>
      <c r="L66" s="4160">
        <f>L14+L18+L22+L26+L30+L34+L38+L42+L46+L50+L54+L59+L63</f>
        <v>0</v>
      </c>
      <c r="M66" s="4161"/>
      <c r="N66" s="4161"/>
      <c r="O66" s="4161">
        <f>O14+O18+O22+O26+O30+O34+O38+O42+O46+O50+O54+O59+O63</f>
        <v>0</v>
      </c>
      <c r="P66" s="4161"/>
      <c r="Q66" s="4161"/>
      <c r="R66" s="4161">
        <f>R14+R18+R22+R26+R30+R34+R38+R42+R46+R50+R54+R59+R63</f>
        <v>0</v>
      </c>
      <c r="S66" s="4161"/>
      <c r="T66" s="4161"/>
      <c r="U66" s="4161">
        <f>U14+U18+U22+U26+U30+U34+U38+U42+U46+U50+U54+U59+U63</f>
        <v>0</v>
      </c>
      <c r="V66" s="4161"/>
      <c r="W66" s="4161"/>
      <c r="X66" s="4162">
        <f>X63+X59+X54+X50+X46+X42+X38+X34+X30+X26+X22+X18+X14</f>
        <v>0</v>
      </c>
      <c r="Y66" s="4162"/>
      <c r="Z66" s="4162">
        <f>Z63+Z59+Z54+Z50+Z46+Z42+Z38+Z34+Z30+Z26+Z22+Z18+Z14</f>
        <v>0</v>
      </c>
      <c r="AA66" s="4162"/>
      <c r="AB66" s="4162">
        <f>AB63+AB59+AB54+AB50+AB46+AB42+AB38+AB34+AB30+AB26+AB22+AB18+AB14</f>
        <v>0</v>
      </c>
      <c r="AC66" s="4162"/>
      <c r="AD66" s="4163"/>
    </row>
    <row r="67" spans="1:30" ht="7.5" customHeight="1">
      <c r="A67" s="310"/>
      <c r="B67" s="577"/>
      <c r="C67" s="128"/>
      <c r="D67" s="255"/>
      <c r="E67" s="255"/>
      <c r="F67" s="187"/>
      <c r="G67" s="263"/>
      <c r="H67" s="263"/>
      <c r="I67" s="263"/>
      <c r="J67" s="263"/>
      <c r="K67" s="132"/>
      <c r="L67" s="311"/>
      <c r="M67" s="311"/>
      <c r="N67" s="311"/>
      <c r="O67" s="311"/>
      <c r="P67" s="311"/>
      <c r="Q67" s="311"/>
      <c r="R67" s="311"/>
      <c r="S67" s="311"/>
      <c r="T67" s="311"/>
      <c r="AD67" s="301"/>
    </row>
    <row r="68" spans="1:30" ht="12" customHeight="1">
      <c r="A68" s="138"/>
      <c r="B68" s="4158" t="s">
        <v>116</v>
      </c>
      <c r="C68" s="3485"/>
      <c r="D68" s="3485"/>
      <c r="E68" s="3485"/>
      <c r="F68" s="3485"/>
      <c r="G68" s="3485"/>
      <c r="H68" s="3485"/>
      <c r="I68" s="3485"/>
      <c r="J68" s="3485"/>
      <c r="K68" s="1426"/>
      <c r="L68" s="1427"/>
      <c r="M68" s="1427"/>
      <c r="N68" s="1427"/>
      <c r="O68" s="1427"/>
      <c r="P68" s="1427"/>
      <c r="Q68" s="1427"/>
      <c r="R68" s="1427"/>
      <c r="S68" s="1427"/>
      <c r="T68" s="1427"/>
      <c r="U68" s="1031"/>
      <c r="V68" s="1031"/>
      <c r="W68" s="1031"/>
      <c r="X68" s="1031"/>
      <c r="Y68" s="1031"/>
      <c r="Z68" s="1031"/>
      <c r="AA68" s="1031"/>
      <c r="AB68" s="1031"/>
      <c r="AC68" s="1031"/>
      <c r="AD68" s="1428"/>
    </row>
    <row r="69" spans="1:30" ht="10.5" customHeight="1">
      <c r="A69" s="138"/>
      <c r="B69" s="1429" t="s">
        <v>117</v>
      </c>
      <c r="C69" s="992"/>
      <c r="D69" s="992"/>
      <c r="E69" s="992"/>
      <c r="F69" s="992"/>
      <c r="G69" s="992"/>
      <c r="H69" s="992"/>
      <c r="I69" s="992"/>
      <c r="J69" s="992"/>
      <c r="K69" s="1086"/>
      <c r="L69" s="1085"/>
      <c r="M69" s="1085"/>
      <c r="N69" s="1085"/>
      <c r="O69" s="1085"/>
      <c r="P69" s="1085"/>
      <c r="Q69" s="1109"/>
      <c r="R69" s="1109"/>
      <c r="S69" s="1109"/>
      <c r="T69" s="1085"/>
      <c r="U69" s="1031"/>
      <c r="V69" s="1031"/>
      <c r="W69" s="1031"/>
      <c r="X69" s="1031"/>
      <c r="Y69" s="1031"/>
      <c r="Z69" s="1031"/>
      <c r="AA69" s="1031"/>
      <c r="AB69" s="1031"/>
      <c r="AC69" s="1031"/>
      <c r="AD69" s="1428"/>
    </row>
    <row r="70" spans="1:30" ht="9" customHeight="1" thickBot="1">
      <c r="A70" s="138"/>
      <c r="B70" s="740"/>
      <c r="C70" s="741"/>
      <c r="D70" s="106"/>
      <c r="E70" s="106"/>
      <c r="G70" s="150"/>
      <c r="H70" s="150"/>
      <c r="I70" s="150"/>
      <c r="J70" s="150"/>
      <c r="K70" s="119"/>
      <c r="L70" s="150"/>
      <c r="M70" s="150"/>
      <c r="N70" s="150"/>
      <c r="O70" s="150"/>
      <c r="P70" s="150"/>
      <c r="Q70" s="150"/>
      <c r="R70" s="150"/>
      <c r="S70" s="150"/>
      <c r="T70" s="150"/>
      <c r="AD70" s="301"/>
    </row>
    <row r="71" spans="1:30" ht="11.25" customHeight="1">
      <c r="A71" s="138"/>
      <c r="B71" s="742" t="s">
        <v>637</v>
      </c>
      <c r="C71" s="743"/>
      <c r="D71" s="744"/>
      <c r="E71" s="744"/>
      <c r="F71" s="744"/>
      <c r="G71" s="744"/>
      <c r="H71" s="744"/>
      <c r="I71" s="744"/>
      <c r="J71" s="744"/>
      <c r="K71" s="745" t="s">
        <v>330</v>
      </c>
      <c r="L71" s="745" t="s">
        <v>638</v>
      </c>
      <c r="M71" s="744"/>
      <c r="N71" s="744"/>
      <c r="O71" s="744"/>
      <c r="P71" s="744"/>
      <c r="Q71" s="744"/>
      <c r="R71" s="744"/>
      <c r="S71" s="744"/>
      <c r="T71" s="746"/>
      <c r="U71" s="747" t="s">
        <v>639</v>
      </c>
      <c r="V71" s="289"/>
      <c r="W71" s="531" t="s">
        <v>640</v>
      </c>
      <c r="X71" s="289"/>
      <c r="Y71" s="289"/>
      <c r="Z71" s="289"/>
      <c r="AA71" s="289"/>
      <c r="AB71" s="289"/>
      <c r="AC71" s="289"/>
      <c r="AD71" s="534"/>
    </row>
    <row r="72" spans="1:30" s="205" customFormat="1" ht="11.25" customHeight="1">
      <c r="A72" s="312"/>
      <c r="B72" s="748"/>
      <c r="C72" s="313" t="s">
        <v>641</v>
      </c>
      <c r="D72" s="317"/>
      <c r="E72" s="317"/>
      <c r="F72" s="317"/>
      <c r="G72" s="317"/>
      <c r="H72" s="317"/>
      <c r="I72" s="317"/>
      <c r="J72" s="317"/>
      <c r="K72" s="317"/>
      <c r="L72" s="313" t="s">
        <v>642</v>
      </c>
      <c r="M72" s="317"/>
      <c r="N72" s="317"/>
      <c r="O72" s="317"/>
      <c r="P72" s="317"/>
      <c r="Q72" s="317"/>
      <c r="R72" s="317"/>
      <c r="S72" s="317"/>
      <c r="T72" s="318"/>
      <c r="U72" s="255" t="s">
        <v>643</v>
      </c>
      <c r="V72" s="269"/>
      <c r="W72" s="255" t="s">
        <v>644</v>
      </c>
      <c r="X72" s="269"/>
      <c r="Y72" s="269"/>
      <c r="Z72" s="269"/>
      <c r="AA72" s="269"/>
      <c r="AB72" s="269"/>
      <c r="AC72" s="269"/>
      <c r="AD72" s="319"/>
    </row>
    <row r="73" spans="1:30" s="205" customFormat="1" ht="11.25" customHeight="1">
      <c r="A73" s="312"/>
      <c r="B73" s="748"/>
      <c r="C73" s="320"/>
      <c r="D73" s="317"/>
      <c r="E73" s="317"/>
      <c r="F73" s="317"/>
      <c r="G73" s="317"/>
      <c r="H73" s="317"/>
      <c r="I73" s="317"/>
      <c r="J73" s="317"/>
      <c r="K73" s="321" t="s">
        <v>490</v>
      </c>
      <c r="L73" s="321" t="s">
        <v>645</v>
      </c>
      <c r="M73" s="317"/>
      <c r="N73" s="317"/>
      <c r="O73" s="317"/>
      <c r="P73" s="317"/>
      <c r="Q73" s="317"/>
      <c r="R73" s="317"/>
      <c r="S73" s="317"/>
      <c r="T73" s="318"/>
      <c r="U73" s="269"/>
      <c r="V73" s="269"/>
      <c r="W73" s="269"/>
      <c r="X73" s="269"/>
      <c r="Y73" s="269"/>
      <c r="Z73" s="269"/>
      <c r="AA73" s="269"/>
      <c r="AB73" s="269"/>
      <c r="AC73" s="269"/>
      <c r="AD73" s="319"/>
    </row>
    <row r="74" spans="1:30" ht="11.25" customHeight="1" thickBot="1">
      <c r="A74" s="151"/>
      <c r="B74" s="322"/>
      <c r="C74" s="749"/>
      <c r="D74" s="749"/>
      <c r="E74" s="749"/>
      <c r="F74" s="749"/>
      <c r="G74" s="749"/>
      <c r="H74" s="749"/>
      <c r="I74" s="749"/>
      <c r="J74" s="749"/>
      <c r="K74" s="749"/>
      <c r="L74" s="750" t="s">
        <v>646</v>
      </c>
      <c r="M74" s="749"/>
      <c r="N74" s="749"/>
      <c r="O74" s="749"/>
      <c r="P74" s="749"/>
      <c r="Q74" s="749"/>
      <c r="R74" s="749"/>
      <c r="S74" s="749"/>
      <c r="T74" s="751"/>
      <c r="U74" s="411"/>
      <c r="V74" s="411"/>
      <c r="W74" s="411"/>
      <c r="X74" s="411"/>
      <c r="Y74" s="411"/>
      <c r="Z74" s="411"/>
      <c r="AA74" s="411"/>
      <c r="AB74" s="411"/>
      <c r="AC74" s="411"/>
      <c r="AD74" s="538"/>
    </row>
    <row r="75" spans="1:30" ht="11.25" customHeight="1">
      <c r="A75" s="138"/>
      <c r="B75" s="307"/>
      <c r="C75" s="314"/>
      <c r="D75" s="314"/>
      <c r="E75" s="314"/>
      <c r="F75" s="314"/>
      <c r="G75" s="314"/>
      <c r="H75" s="314"/>
      <c r="I75" s="314"/>
      <c r="J75" s="314"/>
      <c r="K75" s="314"/>
      <c r="L75" s="314"/>
      <c r="M75" s="314"/>
      <c r="N75" s="314"/>
      <c r="O75" s="314"/>
      <c r="P75" s="314"/>
      <c r="Q75" s="314"/>
      <c r="R75" s="314"/>
      <c r="S75" s="314"/>
      <c r="T75" s="314"/>
    </row>
    <row r="76" spans="1:30" ht="11.25" customHeight="1">
      <c r="A76" s="2946">
        <v>33</v>
      </c>
      <c r="B76" s="2946"/>
      <c r="C76" s="2946"/>
      <c r="D76" s="2946"/>
      <c r="E76" s="2946"/>
      <c r="F76" s="2946"/>
      <c r="G76" s="2946"/>
      <c r="H76" s="2946"/>
      <c r="I76" s="2946"/>
      <c r="J76" s="2946"/>
      <c r="K76" s="2946"/>
      <c r="L76" s="2946"/>
      <c r="M76" s="2946"/>
      <c r="N76" s="2946"/>
      <c r="O76" s="2946"/>
      <c r="P76" s="2946"/>
      <c r="Q76" s="2946"/>
      <c r="R76" s="2946"/>
      <c r="S76" s="2946"/>
      <c r="T76" s="2946"/>
      <c r="U76" s="2946"/>
      <c r="V76" s="2946"/>
      <c r="W76" s="2946"/>
      <c r="X76" s="2946"/>
      <c r="Y76" s="2946"/>
      <c r="Z76" s="2946"/>
      <c r="AA76" s="2946"/>
      <c r="AB76" s="2946"/>
      <c r="AC76" s="2946"/>
      <c r="AD76" s="2946"/>
    </row>
    <row r="77" spans="1:30" ht="6.75" customHeight="1"/>
  </sheetData>
  <sheetProtection selectLockedCells="1" selectUnlockedCells="1"/>
  <mergeCells count="244">
    <mergeCell ref="A76:AD76"/>
    <mergeCell ref="AB7:AD10"/>
    <mergeCell ref="D8:J8"/>
    <mergeCell ref="L9:N10"/>
    <mergeCell ref="O9:Q10"/>
    <mergeCell ref="R9:T10"/>
    <mergeCell ref="U9:W10"/>
    <mergeCell ref="X9:Y10"/>
    <mergeCell ref="Z9:AA10"/>
    <mergeCell ref="X14:Y15"/>
    <mergeCell ref="Z14:AA15"/>
    <mergeCell ref="AB14:AD15"/>
    <mergeCell ref="AB11:AD11"/>
    <mergeCell ref="K12:K15"/>
    <mergeCell ref="L12:N13"/>
    <mergeCell ref="O12:Q13"/>
    <mergeCell ref="R12:T13"/>
    <mergeCell ref="U12:W13"/>
    <mergeCell ref="X12:Y13"/>
    <mergeCell ref="Z12:AA13"/>
    <mergeCell ref="AB12:AD13"/>
    <mergeCell ref="L14:N15"/>
    <mergeCell ref="L11:N11"/>
    <mergeCell ref="O11:Q11"/>
    <mergeCell ref="L5:Q6"/>
    <mergeCell ref="R5:W6"/>
    <mergeCell ref="X5:AA6"/>
    <mergeCell ref="AB5:AD6"/>
    <mergeCell ref="L7:N8"/>
    <mergeCell ref="O7:Q8"/>
    <mergeCell ref="R7:T8"/>
    <mergeCell ref="U7:W8"/>
    <mergeCell ref="X7:Y8"/>
    <mergeCell ref="Z7:AA8"/>
    <mergeCell ref="R11:T11"/>
    <mergeCell ref="U11:W11"/>
    <mergeCell ref="X11:Y11"/>
    <mergeCell ref="Z11:AA11"/>
    <mergeCell ref="D15:J15"/>
    <mergeCell ref="K16:K19"/>
    <mergeCell ref="L16:N17"/>
    <mergeCell ref="O16:Q17"/>
    <mergeCell ref="R16:T17"/>
    <mergeCell ref="U16:W17"/>
    <mergeCell ref="O14:Q15"/>
    <mergeCell ref="R14:T15"/>
    <mergeCell ref="U14:W15"/>
    <mergeCell ref="K20:K23"/>
    <mergeCell ref="L20:N21"/>
    <mergeCell ref="O20:Q21"/>
    <mergeCell ref="R20:T21"/>
    <mergeCell ref="U20:W21"/>
    <mergeCell ref="X20:Y21"/>
    <mergeCell ref="X16:Y17"/>
    <mergeCell ref="Z16:AA17"/>
    <mergeCell ref="AB16:AD17"/>
    <mergeCell ref="L18:N19"/>
    <mergeCell ref="O18:Q19"/>
    <mergeCell ref="R18:T19"/>
    <mergeCell ref="U18:W19"/>
    <mergeCell ref="X18:Y19"/>
    <mergeCell ref="Z18:AA19"/>
    <mergeCell ref="AB18:AD19"/>
    <mergeCell ref="Z20:AA21"/>
    <mergeCell ref="AB20:AD21"/>
    <mergeCell ref="L22:N23"/>
    <mergeCell ref="O22:Q23"/>
    <mergeCell ref="R22:T23"/>
    <mergeCell ref="U22:W23"/>
    <mergeCell ref="X22:Y23"/>
    <mergeCell ref="Z22:AA23"/>
    <mergeCell ref="AB22:AD23"/>
    <mergeCell ref="K28:K31"/>
    <mergeCell ref="L28:N29"/>
    <mergeCell ref="O28:Q29"/>
    <mergeCell ref="R28:T29"/>
    <mergeCell ref="U28:W29"/>
    <mergeCell ref="X28:Y29"/>
    <mergeCell ref="Z24:AA25"/>
    <mergeCell ref="AB24:AD25"/>
    <mergeCell ref="L26:N27"/>
    <mergeCell ref="O26:Q27"/>
    <mergeCell ref="R26:T27"/>
    <mergeCell ref="U26:W27"/>
    <mergeCell ref="X26:Y27"/>
    <mergeCell ref="Z26:AA27"/>
    <mergeCell ref="AB26:AD27"/>
    <mergeCell ref="K24:K27"/>
    <mergeCell ref="L24:N25"/>
    <mergeCell ref="O24:Q25"/>
    <mergeCell ref="R24:T25"/>
    <mergeCell ref="U24:W25"/>
    <mergeCell ref="X24:Y25"/>
    <mergeCell ref="Z28:AA29"/>
    <mergeCell ref="AB28:AD29"/>
    <mergeCell ref="X34:Y35"/>
    <mergeCell ref="Z34:AA35"/>
    <mergeCell ref="AB34:AD35"/>
    <mergeCell ref="L32:N33"/>
    <mergeCell ref="O32:Q33"/>
    <mergeCell ref="R32:T33"/>
    <mergeCell ref="U32:W33"/>
    <mergeCell ref="X32:Y33"/>
    <mergeCell ref="L30:N31"/>
    <mergeCell ref="O30:Q31"/>
    <mergeCell ref="R30:T31"/>
    <mergeCell ref="U30:W31"/>
    <mergeCell ref="X30:Y31"/>
    <mergeCell ref="Z30:AA31"/>
    <mergeCell ref="AB30:AD31"/>
    <mergeCell ref="Z32:AA33"/>
    <mergeCell ref="AB32:AD33"/>
    <mergeCell ref="F35:J35"/>
    <mergeCell ref="K36:K39"/>
    <mergeCell ref="L36:N37"/>
    <mergeCell ref="O36:Q37"/>
    <mergeCell ref="R36:T37"/>
    <mergeCell ref="U36:W37"/>
    <mergeCell ref="K32:K35"/>
    <mergeCell ref="L34:N35"/>
    <mergeCell ref="O34:Q35"/>
    <mergeCell ref="R34:T35"/>
    <mergeCell ref="U34:W35"/>
    <mergeCell ref="X36:Y37"/>
    <mergeCell ref="Z36:AA37"/>
    <mergeCell ref="X40:Y41"/>
    <mergeCell ref="Z40:AA41"/>
    <mergeCell ref="AB36:AD37"/>
    <mergeCell ref="L38:N39"/>
    <mergeCell ref="O38:Q39"/>
    <mergeCell ref="R38:T39"/>
    <mergeCell ref="U38:W39"/>
    <mergeCell ref="X38:Y39"/>
    <mergeCell ref="Z38:AA39"/>
    <mergeCell ref="AB38:AD39"/>
    <mergeCell ref="AB40:AD41"/>
    <mergeCell ref="Z42:AA43"/>
    <mergeCell ref="AB42:AD43"/>
    <mergeCell ref="F47:I47"/>
    <mergeCell ref="F40:J40"/>
    <mergeCell ref="K40:K43"/>
    <mergeCell ref="L40:N41"/>
    <mergeCell ref="O40:Q41"/>
    <mergeCell ref="R40:T41"/>
    <mergeCell ref="U40:W41"/>
    <mergeCell ref="F43:G43"/>
    <mergeCell ref="K44:K47"/>
    <mergeCell ref="L44:N45"/>
    <mergeCell ref="O44:Q45"/>
    <mergeCell ref="R44:T45"/>
    <mergeCell ref="U44:W45"/>
    <mergeCell ref="X44:Y45"/>
    <mergeCell ref="L42:N43"/>
    <mergeCell ref="O42:Q43"/>
    <mergeCell ref="R42:T43"/>
    <mergeCell ref="U42:W43"/>
    <mergeCell ref="X42:Y43"/>
    <mergeCell ref="Z44:AA45"/>
    <mergeCell ref="AB44:AD45"/>
    <mergeCell ref="L46:N47"/>
    <mergeCell ref="O46:Q47"/>
    <mergeCell ref="R46:T47"/>
    <mergeCell ref="U46:W47"/>
    <mergeCell ref="X46:Y47"/>
    <mergeCell ref="Z46:AA47"/>
    <mergeCell ref="AB46:AD47"/>
    <mergeCell ref="AB48:AD49"/>
    <mergeCell ref="L50:N51"/>
    <mergeCell ref="O50:Q51"/>
    <mergeCell ref="R50:T51"/>
    <mergeCell ref="U50:W51"/>
    <mergeCell ref="X50:Y51"/>
    <mergeCell ref="Z50:AA51"/>
    <mergeCell ref="AB50:AD51"/>
    <mergeCell ref="X52:Y53"/>
    <mergeCell ref="Z52:AA53"/>
    <mergeCell ref="AB52:AD53"/>
    <mergeCell ref="L48:N49"/>
    <mergeCell ref="O48:Q49"/>
    <mergeCell ref="R48:T49"/>
    <mergeCell ref="U48:W49"/>
    <mergeCell ref="Z61:AA62"/>
    <mergeCell ref="F52:J52"/>
    <mergeCell ref="K52:K56"/>
    <mergeCell ref="L52:N53"/>
    <mergeCell ref="O52:Q53"/>
    <mergeCell ref="R52:T53"/>
    <mergeCell ref="U52:W53"/>
    <mergeCell ref="X48:Y49"/>
    <mergeCell ref="Z48:AA49"/>
    <mergeCell ref="L54:N56"/>
    <mergeCell ref="O54:Q56"/>
    <mergeCell ref="R54:T56"/>
    <mergeCell ref="U54:W56"/>
    <mergeCell ref="X54:Y56"/>
    <mergeCell ref="K48:K51"/>
    <mergeCell ref="AB61:AD62"/>
    <mergeCell ref="Z54:AA56"/>
    <mergeCell ref="AB54:AD56"/>
    <mergeCell ref="K61:K64"/>
    <mergeCell ref="L61:N62"/>
    <mergeCell ref="O61:Q62"/>
    <mergeCell ref="R61:T62"/>
    <mergeCell ref="U61:W62"/>
    <mergeCell ref="X61:Y62"/>
    <mergeCell ref="Z57:AA58"/>
    <mergeCell ref="AB57:AD58"/>
    <mergeCell ref="L59:N60"/>
    <mergeCell ref="O59:Q60"/>
    <mergeCell ref="R59:T60"/>
    <mergeCell ref="U59:W60"/>
    <mergeCell ref="X59:Y60"/>
    <mergeCell ref="Z59:AA60"/>
    <mergeCell ref="AB59:AD60"/>
    <mergeCell ref="K57:K60"/>
    <mergeCell ref="L57:N58"/>
    <mergeCell ref="O57:Q58"/>
    <mergeCell ref="R57:T58"/>
    <mergeCell ref="U57:W58"/>
    <mergeCell ref="X57:Y58"/>
    <mergeCell ref="L63:N64"/>
    <mergeCell ref="O63:Q64"/>
    <mergeCell ref="R63:T64"/>
    <mergeCell ref="U63:W64"/>
    <mergeCell ref="X63:Y64"/>
    <mergeCell ref="Z63:AA64"/>
    <mergeCell ref="AB63:AD64"/>
    <mergeCell ref="B68:J68"/>
    <mergeCell ref="X65:Y65"/>
    <mergeCell ref="Z65:AA65"/>
    <mergeCell ref="AB65:AD65"/>
    <mergeCell ref="L66:N66"/>
    <mergeCell ref="O66:Q66"/>
    <mergeCell ref="R66:T66"/>
    <mergeCell ref="U66:W66"/>
    <mergeCell ref="X66:Y66"/>
    <mergeCell ref="Z66:AA66"/>
    <mergeCell ref="AB66:AD66"/>
    <mergeCell ref="B65:J66"/>
    <mergeCell ref="K65:K66"/>
    <mergeCell ref="L65:N65"/>
    <mergeCell ref="O65:Q65"/>
    <mergeCell ref="R65:T65"/>
    <mergeCell ref="U65:W65"/>
  </mergeCells>
  <printOptions horizontalCentered="1" verticalCentered="1"/>
  <pageMargins left="0" right="0" top="0" bottom="0" header="0.51181102362204722" footer="0.51181102362204722"/>
  <pageSetup paperSize="9" scale="63" firstPageNumber="0" pageOrder="overThenDown" orientation="landscape"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BX123"/>
  <sheetViews>
    <sheetView showGridLines="0" view="pageBreakPreview" zoomScale="130" zoomScaleNormal="100" zoomScaleSheetLayoutView="130" workbookViewId="0">
      <selection activeCell="AO31" sqref="AO31"/>
    </sheetView>
  </sheetViews>
  <sheetFormatPr defaultColWidth="12.42578125" defaultRowHeight="12"/>
  <cols>
    <col min="1" max="1" width="2" style="159" customWidth="1"/>
    <col min="2" max="2" width="2.7109375" style="159" customWidth="1"/>
    <col min="3" max="4" width="3.42578125" style="159" customWidth="1"/>
    <col min="5" max="5" width="3.85546875" style="159" customWidth="1"/>
    <col min="6" max="9" width="3.42578125" style="159" customWidth="1"/>
    <col min="10" max="10" width="3.85546875" style="159" customWidth="1"/>
    <col min="11" max="11" width="4.85546875" style="159" customWidth="1"/>
    <col min="12" max="12" width="4.42578125" style="159" customWidth="1"/>
    <col min="13" max="13" width="3.28515625" style="159" customWidth="1"/>
    <col min="14" max="15" width="3.42578125" style="159" customWidth="1"/>
    <col min="16" max="16" width="4.5703125" style="159" customWidth="1"/>
    <col min="17" max="18" width="3.42578125" style="159" customWidth="1"/>
    <col min="19" max="19" width="2.140625" style="159" customWidth="1"/>
    <col min="20" max="20" width="1.28515625" style="159" customWidth="1"/>
    <col min="21" max="21" width="2.7109375" style="159" customWidth="1"/>
    <col min="22" max="23" width="2.28515625" style="159" customWidth="1"/>
    <col min="24" max="28" width="3.7109375" style="159" customWidth="1"/>
    <col min="29" max="35" width="3.85546875" style="159" customWidth="1"/>
    <col min="36" max="37" width="3.28515625" style="159" customWidth="1"/>
    <col min="38" max="38" width="1.7109375" style="159" customWidth="1"/>
    <col min="39" max="16384" width="12.42578125" style="159"/>
  </cols>
  <sheetData>
    <row r="1" spans="1:39" ht="12" customHeight="1">
      <c r="A1" s="436"/>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2723"/>
      <c r="AD1" s="2723"/>
      <c r="AE1" s="2723"/>
      <c r="AF1" s="2723"/>
      <c r="AG1" s="2723"/>
      <c r="AH1" s="2723"/>
      <c r="AI1" s="2723"/>
      <c r="AJ1" s="2724"/>
      <c r="AK1" s="2723"/>
      <c r="AL1" s="2725"/>
    </row>
    <row r="2" spans="1:39" ht="16.5" customHeight="1">
      <c r="A2" s="438"/>
      <c r="B2" s="2717" t="s">
        <v>0</v>
      </c>
      <c r="C2" s="2718"/>
      <c r="D2" s="2718"/>
      <c r="E2" s="2718"/>
      <c r="F2" s="2718"/>
      <c r="G2" s="2718"/>
      <c r="H2" s="2718"/>
      <c r="I2" s="2718"/>
      <c r="J2" s="2718"/>
      <c r="K2" s="2718"/>
      <c r="L2" s="2718"/>
      <c r="M2" s="2719"/>
      <c r="Y2" s="166"/>
      <c r="Z2" s="167"/>
      <c r="AA2" s="167"/>
      <c r="AB2" s="167"/>
      <c r="AC2" s="2726" t="s">
        <v>566</v>
      </c>
      <c r="AD2" s="2727"/>
      <c r="AE2" s="2727"/>
      <c r="AF2" s="2727"/>
      <c r="AG2" s="2727"/>
      <c r="AH2" s="2728"/>
      <c r="AI2" s="2732">
        <v>206</v>
      </c>
      <c r="AJ2" s="2732"/>
      <c r="AK2" s="2733"/>
      <c r="AL2" s="1700"/>
    </row>
    <row r="3" spans="1:39" ht="15" customHeight="1">
      <c r="A3" s="439"/>
      <c r="B3" s="2720" t="s">
        <v>1</v>
      </c>
      <c r="C3" s="2721"/>
      <c r="D3" s="2721"/>
      <c r="E3" s="2721"/>
      <c r="F3" s="2721"/>
      <c r="G3" s="2721"/>
      <c r="H3" s="2721"/>
      <c r="I3" s="2721"/>
      <c r="J3" s="2721"/>
      <c r="K3" s="2721"/>
      <c r="L3" s="2721"/>
      <c r="M3" s="2722"/>
      <c r="N3" s="160"/>
      <c r="O3" s="160"/>
      <c r="P3" s="160"/>
      <c r="Q3" s="160"/>
      <c r="R3" s="160"/>
      <c r="S3" s="160"/>
      <c r="T3" s="160"/>
      <c r="U3" s="160"/>
      <c r="V3" s="160"/>
      <c r="W3" s="160"/>
      <c r="X3" s="160"/>
      <c r="Y3" s="168"/>
      <c r="Z3" s="169"/>
      <c r="AA3" s="169"/>
      <c r="AB3" s="169"/>
      <c r="AC3" s="2729"/>
      <c r="AD3" s="2730"/>
      <c r="AE3" s="2730"/>
      <c r="AF3" s="2730"/>
      <c r="AG3" s="2730"/>
      <c r="AH3" s="2731"/>
      <c r="AI3" s="2734"/>
      <c r="AJ3" s="2734"/>
      <c r="AK3" s="2735"/>
      <c r="AL3" s="1700"/>
    </row>
    <row r="4" spans="1:39" ht="3.75" customHeight="1">
      <c r="A4" s="438"/>
      <c r="AL4" s="440"/>
    </row>
    <row r="5" spans="1:39" ht="12.75" customHeight="1">
      <c r="A5" s="438"/>
      <c r="B5" s="2736" t="s">
        <v>2</v>
      </c>
      <c r="C5" s="2737"/>
      <c r="D5" s="2737"/>
      <c r="E5" s="2737"/>
      <c r="F5" s="2737"/>
      <c r="G5" s="2737"/>
      <c r="H5" s="2737"/>
      <c r="I5" s="2737"/>
      <c r="J5" s="2737"/>
      <c r="K5" s="2737"/>
      <c r="L5" s="2737"/>
      <c r="M5" s="2738"/>
      <c r="Y5" s="162"/>
      <c r="AC5" s="2744" t="s">
        <v>3304</v>
      </c>
      <c r="AD5" s="2745"/>
      <c r="AE5" s="2745"/>
      <c r="AF5" s="2745"/>
      <c r="AG5" s="2745"/>
      <c r="AH5" s="2745"/>
      <c r="AI5" s="2745"/>
      <c r="AJ5" s="2745"/>
      <c r="AK5" s="2746"/>
      <c r="AL5" s="1698"/>
      <c r="AM5" s="171"/>
    </row>
    <row r="6" spans="1:39" ht="13.5" customHeight="1">
      <c r="A6" s="438"/>
      <c r="B6" s="2739" t="s">
        <v>3</v>
      </c>
      <c r="C6" s="2740"/>
      <c r="D6" s="2740"/>
      <c r="E6" s="2740"/>
      <c r="F6" s="2740"/>
      <c r="G6" s="2740"/>
      <c r="H6" s="2740"/>
      <c r="I6" s="2740"/>
      <c r="J6" s="2740"/>
      <c r="K6" s="2740"/>
      <c r="L6" s="2740"/>
      <c r="M6" s="2741"/>
      <c r="Y6" s="170"/>
      <c r="AC6" s="2747" t="s">
        <v>3305</v>
      </c>
      <c r="AD6" s="2748"/>
      <c r="AE6" s="2748"/>
      <c r="AF6" s="2748"/>
      <c r="AG6" s="2748"/>
      <c r="AH6" s="2748"/>
      <c r="AI6" s="2748"/>
      <c r="AJ6" s="2748"/>
      <c r="AK6" s="2749"/>
      <c r="AL6" s="1699"/>
      <c r="AM6" s="172"/>
    </row>
    <row r="7" spans="1:39" ht="3.75" customHeight="1">
      <c r="A7" s="438"/>
      <c r="B7" s="2742"/>
      <c r="C7" s="2742"/>
      <c r="D7" s="2742"/>
      <c r="E7" s="2742"/>
      <c r="F7" s="2742"/>
      <c r="G7" s="2742"/>
      <c r="H7" s="2742"/>
      <c r="AE7" s="2743"/>
      <c r="AF7" s="2743"/>
      <c r="AG7" s="2743"/>
      <c r="AH7" s="2743"/>
      <c r="AL7" s="440"/>
    </row>
    <row r="8" spans="1:39" ht="8.25" customHeight="1">
      <c r="A8" s="438"/>
      <c r="B8" s="1694"/>
      <c r="C8" s="1695"/>
      <c r="D8" s="1695"/>
      <c r="E8" s="1695"/>
      <c r="F8" s="1695"/>
      <c r="G8" s="1695"/>
      <c r="H8" s="1695"/>
      <c r="I8" s="1696"/>
      <c r="J8" s="1696"/>
      <c r="K8" s="1696"/>
      <c r="L8" s="1696"/>
      <c r="M8" s="1697"/>
      <c r="AE8" s="1504"/>
      <c r="AF8" s="1504"/>
      <c r="AG8" s="1504"/>
      <c r="AH8" s="2716"/>
      <c r="AI8" s="2716"/>
      <c r="AJ8" s="2716"/>
      <c r="AK8" s="2716"/>
      <c r="AL8" s="1690"/>
    </row>
    <row r="9" spans="1:39" ht="11.25" customHeight="1">
      <c r="A9" s="441"/>
      <c r="B9" s="1691"/>
      <c r="C9" s="2756" t="s">
        <v>798</v>
      </c>
      <c r="D9" s="2756"/>
      <c r="E9" s="1692"/>
      <c r="F9" s="2756" t="s">
        <v>799</v>
      </c>
      <c r="G9" s="2756"/>
      <c r="H9" s="2756"/>
      <c r="I9" s="2756"/>
      <c r="J9" s="1692"/>
      <c r="K9" s="2756" t="s">
        <v>800</v>
      </c>
      <c r="L9" s="2756"/>
      <c r="M9" s="1693"/>
      <c r="N9" s="405"/>
      <c r="O9" s="2826" t="s">
        <v>4</v>
      </c>
      <c r="P9" s="2826"/>
      <c r="Q9" s="2826"/>
      <c r="R9" s="2826"/>
      <c r="S9" s="2826"/>
      <c r="T9" s="2826"/>
      <c r="U9" s="2826"/>
      <c r="V9" s="2826"/>
      <c r="W9" s="2826"/>
      <c r="X9" s="2826"/>
      <c r="Y9" s="2826"/>
      <c r="Z9" s="2826"/>
      <c r="AA9" s="405"/>
      <c r="AB9" s="405"/>
      <c r="AC9" s="405"/>
      <c r="AD9" s="405"/>
      <c r="AE9" s="405"/>
      <c r="AF9" s="405"/>
      <c r="AG9" s="2827" t="s">
        <v>3491</v>
      </c>
      <c r="AH9" s="2827"/>
      <c r="AI9" s="2827"/>
      <c r="AJ9" s="2827"/>
      <c r="AK9" s="2827"/>
      <c r="AL9" s="442"/>
    </row>
    <row r="10" spans="1:39" ht="11.25" customHeight="1">
      <c r="A10" s="443"/>
      <c r="B10" s="935"/>
      <c r="C10" s="2757" t="s">
        <v>94</v>
      </c>
      <c r="D10" s="2758"/>
      <c r="E10" s="936"/>
      <c r="F10" s="2757" t="s">
        <v>4329</v>
      </c>
      <c r="G10" s="2828"/>
      <c r="H10" s="2828"/>
      <c r="I10" s="2758"/>
      <c r="J10" s="936"/>
      <c r="K10" s="2757" t="s">
        <v>4330</v>
      </c>
      <c r="L10" s="2758"/>
      <c r="M10" s="937"/>
      <c r="N10" s="845"/>
      <c r="O10" s="2824" t="s">
        <v>425</v>
      </c>
      <c r="P10" s="2824"/>
      <c r="Q10" s="2824"/>
      <c r="R10" s="2824"/>
      <c r="S10" s="2824"/>
      <c r="T10" s="2824"/>
      <c r="U10" s="2824"/>
      <c r="V10" s="2824"/>
      <c r="W10" s="2824"/>
      <c r="X10" s="2824"/>
      <c r="Y10" s="2824"/>
      <c r="Z10" s="2824"/>
      <c r="AA10" s="406"/>
      <c r="AB10" s="406"/>
      <c r="AC10" s="406"/>
      <c r="AD10" s="406"/>
      <c r="AE10" s="406"/>
      <c r="AF10" s="406"/>
      <c r="AG10" s="406"/>
      <c r="AH10" s="406"/>
      <c r="AI10" s="406"/>
      <c r="AJ10" s="406"/>
      <c r="AK10" s="406"/>
      <c r="AL10" s="444"/>
    </row>
    <row r="11" spans="1:39" ht="9" customHeight="1">
      <c r="A11" s="443"/>
      <c r="B11" s="1687"/>
      <c r="C11" s="2759"/>
      <c r="D11" s="2760"/>
      <c r="E11" s="936"/>
      <c r="F11" s="2759"/>
      <c r="G11" s="2829"/>
      <c r="H11" s="2829"/>
      <c r="I11" s="2760"/>
      <c r="J11" s="936"/>
      <c r="K11" s="2759"/>
      <c r="L11" s="2760"/>
      <c r="M11" s="1688"/>
      <c r="N11" s="845"/>
      <c r="O11" s="406"/>
      <c r="P11" s="406"/>
      <c r="Q11" s="406"/>
      <c r="R11" s="406"/>
      <c r="S11" s="406"/>
      <c r="T11" s="406"/>
      <c r="U11" s="406"/>
      <c r="V11" s="406"/>
      <c r="W11" s="406"/>
      <c r="X11" s="406"/>
      <c r="Y11" s="406"/>
      <c r="Z11" s="406"/>
      <c r="AA11" s="406"/>
      <c r="AB11" s="406"/>
      <c r="AC11" s="406"/>
      <c r="AD11" s="406"/>
      <c r="AE11" s="406"/>
      <c r="AF11" s="406"/>
      <c r="AG11" s="406"/>
      <c r="AH11" s="406"/>
      <c r="AI11" s="406"/>
      <c r="AJ11" s="406"/>
      <c r="AK11" s="406"/>
      <c r="AL11" s="1689"/>
    </row>
    <row r="12" spans="1:39" ht="8.25" customHeight="1">
      <c r="A12" s="445"/>
      <c r="B12" s="938"/>
      <c r="C12" s="939"/>
      <c r="D12" s="939"/>
      <c r="E12" s="939"/>
      <c r="F12" s="939"/>
      <c r="G12" s="939"/>
      <c r="H12" s="939"/>
      <c r="I12" s="939"/>
      <c r="J12" s="939"/>
      <c r="K12" s="939"/>
      <c r="L12" s="939"/>
      <c r="M12" s="940"/>
      <c r="N12" s="407"/>
      <c r="O12" s="2825" t="s">
        <v>5</v>
      </c>
      <c r="P12" s="2825"/>
      <c r="Q12" s="2825"/>
      <c r="R12" s="2825"/>
      <c r="S12" s="2825"/>
      <c r="T12" s="2825"/>
      <c r="U12" s="2825"/>
      <c r="V12" s="2825"/>
      <c r="W12" s="2825"/>
      <c r="X12" s="2825"/>
      <c r="Y12" s="2825"/>
      <c r="Z12" s="2825"/>
      <c r="AA12" s="2709"/>
      <c r="AB12" s="407"/>
      <c r="AC12" s="407"/>
      <c r="AD12" s="407"/>
      <c r="AE12" s="407"/>
      <c r="AF12" s="407"/>
      <c r="AG12" s="407"/>
      <c r="AH12" s="407"/>
      <c r="AI12" s="407"/>
      <c r="AJ12" s="407"/>
      <c r="AK12" s="407"/>
      <c r="AL12" s="446"/>
    </row>
    <row r="13" spans="1:39" ht="15" customHeight="1">
      <c r="A13" s="2705"/>
      <c r="B13" s="2706"/>
      <c r="C13" s="2706"/>
      <c r="D13" s="2706"/>
      <c r="E13" s="2706"/>
      <c r="F13" s="2706"/>
      <c r="G13" s="2706"/>
      <c r="H13" s="2706"/>
      <c r="I13" s="2706"/>
      <c r="J13" s="2706"/>
      <c r="K13" s="2706"/>
      <c r="L13" s="2706"/>
      <c r="M13" s="2706"/>
      <c r="N13" s="2708"/>
      <c r="O13" s="2771" t="s">
        <v>3306</v>
      </c>
      <c r="P13" s="2771"/>
      <c r="Q13" s="2771"/>
      <c r="R13" s="2771"/>
      <c r="S13" s="2771"/>
      <c r="T13" s="2771"/>
      <c r="U13" s="2771"/>
      <c r="V13" s="2771"/>
      <c r="W13" s="2771"/>
      <c r="X13" s="2771"/>
      <c r="Y13" s="2771"/>
      <c r="Z13" s="2771"/>
      <c r="AA13" s="2706"/>
      <c r="AB13" s="2706"/>
      <c r="AD13" s="2706"/>
      <c r="AE13" s="2706"/>
      <c r="AF13" s="2706"/>
      <c r="AG13" s="2706"/>
      <c r="AH13" s="2706"/>
      <c r="AI13" s="2706"/>
      <c r="AJ13" s="2706"/>
      <c r="AK13" s="2706"/>
      <c r="AL13" s="2707"/>
    </row>
    <row r="14" spans="1:39" ht="15" customHeight="1">
      <c r="A14" s="443"/>
      <c r="B14" s="406"/>
      <c r="C14" s="406"/>
      <c r="D14" s="406"/>
      <c r="E14" s="406"/>
      <c r="F14" s="406"/>
      <c r="G14" s="406"/>
      <c r="H14" s="406"/>
      <c r="I14" s="406"/>
      <c r="J14" s="406"/>
      <c r="K14" s="406"/>
      <c r="L14" s="406"/>
      <c r="M14" s="406"/>
      <c r="N14" s="406"/>
      <c r="O14" s="2772" t="s">
        <v>3307</v>
      </c>
      <c r="P14" s="2772"/>
      <c r="Q14" s="2772"/>
      <c r="R14" s="2772"/>
      <c r="S14" s="2772"/>
      <c r="T14" s="2772"/>
      <c r="U14" s="2772"/>
      <c r="V14" s="2772"/>
      <c r="W14" s="2772"/>
      <c r="X14" s="2772"/>
      <c r="Y14" s="2772"/>
      <c r="Z14" s="2772"/>
      <c r="AA14" s="406"/>
      <c r="AB14" s="406"/>
      <c r="AC14" s="2706"/>
      <c r="AD14" s="406"/>
      <c r="AE14" s="406"/>
      <c r="AF14" s="406"/>
      <c r="AG14" s="406"/>
      <c r="AH14" s="406"/>
      <c r="AI14" s="406"/>
      <c r="AJ14" s="406"/>
      <c r="AK14" s="406"/>
      <c r="AL14" s="444"/>
    </row>
    <row r="15" spans="1:39" ht="9" customHeight="1" thickBot="1">
      <c r="A15" s="438"/>
      <c r="AL15" s="440"/>
    </row>
    <row r="16" spans="1:39" ht="15" customHeight="1">
      <c r="A16" s="2773" t="s">
        <v>6</v>
      </c>
      <c r="B16" s="2723"/>
      <c r="C16" s="2723"/>
      <c r="D16" s="2723"/>
      <c r="E16" s="2723"/>
      <c r="F16" s="2723"/>
      <c r="G16" s="2723"/>
      <c r="H16" s="2723"/>
      <c r="I16" s="2723"/>
      <c r="J16" s="2723"/>
      <c r="K16" s="2723"/>
      <c r="L16" s="2723"/>
      <c r="M16" s="2723"/>
      <c r="N16" s="2723"/>
      <c r="O16" s="2723"/>
      <c r="P16" s="2723"/>
      <c r="Q16" s="2723"/>
      <c r="R16" s="2723"/>
      <c r="S16" s="2725"/>
      <c r="T16" s="472"/>
      <c r="U16" s="447"/>
      <c r="V16" s="437" t="s">
        <v>567</v>
      </c>
      <c r="W16" s="448"/>
      <c r="X16" s="448"/>
      <c r="Y16" s="448"/>
      <c r="Z16" s="448"/>
      <c r="AA16" s="448"/>
      <c r="AB16" s="448"/>
      <c r="AC16" s="448"/>
      <c r="AD16" s="448"/>
      <c r="AE16" s="448"/>
      <c r="AF16" s="448"/>
      <c r="AG16" s="448"/>
      <c r="AH16" s="448"/>
      <c r="AI16" s="448"/>
      <c r="AJ16" s="1701"/>
      <c r="AK16" s="448"/>
      <c r="AL16" s="449"/>
    </row>
    <row r="17" spans="1:55" ht="15" customHeight="1" thickBot="1">
      <c r="A17" s="2774" t="s">
        <v>7</v>
      </c>
      <c r="B17" s="2775"/>
      <c r="C17" s="2775"/>
      <c r="D17" s="2775"/>
      <c r="E17" s="2775"/>
      <c r="F17" s="2775"/>
      <c r="G17" s="2775"/>
      <c r="H17" s="2775"/>
      <c r="I17" s="2775"/>
      <c r="J17" s="2775"/>
      <c r="K17" s="2775"/>
      <c r="L17" s="2775"/>
      <c r="M17" s="2775"/>
      <c r="N17" s="2775"/>
      <c r="O17" s="2775"/>
      <c r="P17" s="2775"/>
      <c r="Q17" s="2775"/>
      <c r="R17" s="2775"/>
      <c r="S17" s="2776"/>
      <c r="T17" s="472"/>
      <c r="U17" s="473"/>
      <c r="V17" s="941"/>
      <c r="W17" s="942" t="s">
        <v>8</v>
      </c>
      <c r="X17" s="941"/>
      <c r="Y17" s="941"/>
      <c r="Z17" s="941"/>
      <c r="AA17" s="941"/>
      <c r="AB17" s="941"/>
      <c r="AC17" s="941"/>
      <c r="AD17" s="941"/>
      <c r="AE17" s="941"/>
      <c r="AF17" s="941"/>
      <c r="AG17" s="941"/>
      <c r="AH17" s="941"/>
      <c r="AI17" s="941"/>
      <c r="AJ17" s="941"/>
      <c r="AK17" s="941"/>
      <c r="AL17" s="444"/>
    </row>
    <row r="18" spans="1:55" ht="3" customHeight="1" thickBot="1">
      <c r="A18" s="438"/>
      <c r="U18" s="438"/>
      <c r="V18" s="943"/>
      <c r="W18" s="943"/>
      <c r="X18" s="943"/>
      <c r="Y18" s="943"/>
      <c r="Z18" s="943"/>
      <c r="AA18" s="943"/>
      <c r="AB18" s="943"/>
      <c r="AC18" s="943"/>
      <c r="AD18" s="943"/>
      <c r="AE18" s="943"/>
      <c r="AF18" s="943"/>
      <c r="AG18" s="943"/>
      <c r="AH18" s="943"/>
      <c r="AI18" s="943"/>
      <c r="AJ18" s="943"/>
      <c r="AK18" s="943"/>
      <c r="AL18" s="440"/>
    </row>
    <row r="19" spans="1:55" ht="5.25" customHeight="1">
      <c r="A19" s="436"/>
      <c r="B19" s="2804"/>
      <c r="C19" s="2804"/>
      <c r="D19" s="2804"/>
      <c r="E19" s="2804"/>
      <c r="F19" s="2804"/>
      <c r="G19" s="2804"/>
      <c r="H19" s="2804"/>
      <c r="I19" s="2804"/>
      <c r="J19" s="2804"/>
      <c r="K19" s="2804"/>
      <c r="L19" s="291"/>
      <c r="M19" s="437"/>
      <c r="N19" s="450"/>
      <c r="O19" s="450"/>
      <c r="P19" s="450"/>
      <c r="Q19" s="450"/>
      <c r="R19" s="450"/>
      <c r="S19" s="451"/>
      <c r="T19" s="223"/>
      <c r="U19" s="452"/>
      <c r="V19" s="944"/>
      <c r="W19" s="944"/>
      <c r="X19" s="944"/>
      <c r="Y19" s="945"/>
      <c r="Z19" s="945"/>
      <c r="AA19" s="945"/>
      <c r="AB19" s="945"/>
      <c r="AC19" s="943"/>
      <c r="AD19" s="943"/>
      <c r="AE19" s="943"/>
      <c r="AF19" s="943"/>
      <c r="AG19" s="943"/>
      <c r="AH19" s="943"/>
      <c r="AI19" s="943"/>
      <c r="AJ19" s="943"/>
      <c r="AK19" s="943"/>
      <c r="AL19" s="440"/>
      <c r="AP19" s="2716"/>
      <c r="AQ19" s="2716"/>
      <c r="AR19" s="2716"/>
      <c r="AS19" s="2716"/>
      <c r="AT19" s="2716"/>
      <c r="AU19" s="2716"/>
      <c r="AV19" s="2716"/>
      <c r="AW19" s="2716"/>
      <c r="AX19" s="2716"/>
      <c r="AY19" s="2716"/>
      <c r="AZ19" s="2716"/>
      <c r="BA19" s="2716"/>
      <c r="BB19" s="2716"/>
      <c r="BC19" s="2716"/>
    </row>
    <row r="20" spans="1:55" ht="22.5" customHeight="1">
      <c r="A20" s="438"/>
      <c r="B20" s="2742"/>
      <c r="C20" s="2742"/>
      <c r="D20" s="2742"/>
      <c r="E20" s="2742"/>
      <c r="F20" s="2742"/>
      <c r="G20" s="2742"/>
      <c r="H20" s="2742"/>
      <c r="I20" s="2742"/>
      <c r="J20" s="2742"/>
      <c r="K20" s="2742"/>
      <c r="L20" s="150"/>
      <c r="M20" s="193"/>
      <c r="N20" s="223"/>
      <c r="O20" s="223"/>
      <c r="P20" s="223"/>
      <c r="Q20" s="223"/>
      <c r="R20" s="223"/>
      <c r="S20" s="453"/>
      <c r="T20" s="223"/>
      <c r="U20" s="452"/>
      <c r="V20" s="946"/>
      <c r="W20" s="943"/>
      <c r="X20" s="2805"/>
      <c r="Y20" s="2806"/>
      <c r="Z20" s="2806"/>
      <c r="AA20" s="2806"/>
      <c r="AB20" s="2806"/>
      <c r="AC20" s="2806"/>
      <c r="AD20" s="2806"/>
      <c r="AE20" s="2806"/>
      <c r="AF20" s="2806"/>
      <c r="AG20" s="2806"/>
      <c r="AH20" s="2806"/>
      <c r="AI20" s="2806"/>
      <c r="AJ20" s="2807"/>
      <c r="AK20" s="943"/>
      <c r="AL20" s="440"/>
      <c r="AP20" s="164"/>
      <c r="AQ20" s="164"/>
      <c r="AR20" s="164"/>
      <c r="AS20" s="164"/>
      <c r="AT20" s="164"/>
      <c r="AU20" s="164"/>
      <c r="AV20" s="164"/>
      <c r="AW20" s="164"/>
      <c r="AX20" s="164"/>
      <c r="AY20" s="164"/>
      <c r="AZ20" s="164"/>
      <c r="BA20" s="164"/>
      <c r="BB20" s="164"/>
      <c r="BC20" s="164"/>
    </row>
    <row r="21" spans="1:55" ht="6" customHeight="1">
      <c r="A21" s="2700"/>
      <c r="B21" s="2694"/>
      <c r="C21" s="2694"/>
      <c r="D21" s="2703"/>
      <c r="E21" s="2703"/>
      <c r="F21" s="2703"/>
      <c r="G21" s="2703"/>
      <c r="H21" s="2703"/>
      <c r="I21" s="2703"/>
      <c r="J21" s="2703"/>
      <c r="K21" s="2703"/>
      <c r="L21" s="982"/>
      <c r="M21" s="2704"/>
      <c r="N21" s="944"/>
      <c r="O21" s="944"/>
      <c r="P21" s="944"/>
      <c r="Q21" s="944"/>
      <c r="R21" s="944"/>
      <c r="S21" s="2282"/>
      <c r="T21" s="223"/>
      <c r="U21" s="2701"/>
      <c r="V21" s="946"/>
      <c r="W21" s="943"/>
      <c r="X21" s="2702"/>
      <c r="Y21" s="2702"/>
      <c r="Z21" s="2702"/>
      <c r="AA21" s="2702"/>
      <c r="AB21" s="2702"/>
      <c r="AC21" s="2702"/>
      <c r="AD21" s="2702"/>
      <c r="AE21" s="2702"/>
      <c r="AF21" s="2702"/>
      <c r="AG21" s="2702"/>
      <c r="AH21" s="2702"/>
      <c r="AI21" s="2702"/>
      <c r="AJ21" s="2702"/>
      <c r="AK21" s="943"/>
      <c r="AL21" s="1690"/>
      <c r="AP21" s="164"/>
      <c r="AQ21" s="164"/>
      <c r="AR21" s="164"/>
      <c r="AS21" s="164"/>
      <c r="AT21" s="164"/>
      <c r="AU21" s="164"/>
      <c r="AV21" s="164"/>
      <c r="AW21" s="164"/>
      <c r="AX21" s="164"/>
      <c r="AY21" s="164"/>
      <c r="AZ21" s="164"/>
      <c r="BA21" s="164"/>
      <c r="BB21" s="164"/>
      <c r="BC21" s="164"/>
    </row>
    <row r="22" spans="1:55" ht="4.5" customHeight="1">
      <c r="A22" s="438"/>
      <c r="C22" s="161"/>
      <c r="D22" s="949"/>
      <c r="E22" s="943"/>
      <c r="F22" s="943"/>
      <c r="G22" s="943"/>
      <c r="H22" s="943"/>
      <c r="I22" s="943"/>
      <c r="J22" s="943"/>
      <c r="K22" s="943"/>
      <c r="L22" s="943"/>
      <c r="M22" s="943"/>
      <c r="N22" s="943"/>
      <c r="O22" s="943"/>
      <c r="P22" s="943"/>
      <c r="Q22" s="943"/>
      <c r="R22" s="2695"/>
      <c r="S22" s="454"/>
      <c r="T22" s="163"/>
      <c r="U22" s="438"/>
      <c r="V22" s="943"/>
      <c r="W22" s="943"/>
      <c r="X22" s="943"/>
      <c r="Y22" s="943"/>
      <c r="Z22" s="943"/>
      <c r="AA22" s="943"/>
      <c r="AB22" s="943"/>
      <c r="AC22" s="947"/>
      <c r="AD22" s="948"/>
      <c r="AE22" s="948"/>
      <c r="AF22" s="948"/>
      <c r="AG22" s="948"/>
      <c r="AH22" s="948"/>
      <c r="AI22" s="943"/>
      <c r="AJ22" s="943"/>
      <c r="AK22" s="943"/>
      <c r="AL22" s="440"/>
      <c r="AP22" s="173"/>
      <c r="AR22" s="165"/>
      <c r="AS22" s="165"/>
      <c r="AT22" s="165"/>
      <c r="AU22" s="165"/>
      <c r="AV22" s="165"/>
      <c r="AW22" s="165"/>
      <c r="AX22" s="165"/>
      <c r="AY22" s="165"/>
      <c r="AZ22" s="165"/>
      <c r="BA22" s="165"/>
      <c r="BB22" s="165"/>
      <c r="BC22" s="165"/>
    </row>
    <row r="23" spans="1:55" ht="4.5" customHeight="1">
      <c r="A23" s="438"/>
      <c r="B23" s="162"/>
      <c r="D23" s="943"/>
      <c r="E23" s="2808"/>
      <c r="F23" s="2809"/>
      <c r="G23" s="2809"/>
      <c r="H23" s="2809"/>
      <c r="I23" s="2809"/>
      <c r="J23" s="2809"/>
      <c r="K23" s="2809"/>
      <c r="L23" s="2809"/>
      <c r="M23" s="2809"/>
      <c r="N23" s="2809"/>
      <c r="O23" s="2809"/>
      <c r="P23" s="2809"/>
      <c r="Q23" s="2810"/>
      <c r="R23" s="943"/>
      <c r="S23" s="440"/>
      <c r="U23" s="438"/>
      <c r="V23" s="943"/>
      <c r="W23" s="943"/>
      <c r="X23" s="943"/>
      <c r="Y23" s="943"/>
      <c r="Z23" s="943"/>
      <c r="AA23" s="943"/>
      <c r="AB23" s="943"/>
      <c r="AC23" s="942"/>
      <c r="AD23" s="949"/>
      <c r="AE23" s="949"/>
      <c r="AF23" s="949"/>
      <c r="AG23" s="949"/>
      <c r="AH23" s="949"/>
      <c r="AI23" s="949"/>
      <c r="AJ23" s="949"/>
      <c r="AK23" s="949"/>
      <c r="AL23" s="455"/>
    </row>
    <row r="24" spans="1:55" ht="9.75" customHeight="1">
      <c r="A24" s="438"/>
      <c r="B24" s="160"/>
      <c r="D24" s="2697"/>
      <c r="E24" s="2811"/>
      <c r="F24" s="2812"/>
      <c r="G24" s="2812"/>
      <c r="H24" s="2812"/>
      <c r="I24" s="2812"/>
      <c r="J24" s="2812"/>
      <c r="K24" s="2812"/>
      <c r="L24" s="2812"/>
      <c r="M24" s="2812"/>
      <c r="N24" s="2812"/>
      <c r="O24" s="2812"/>
      <c r="P24" s="2812"/>
      <c r="Q24" s="2813"/>
      <c r="R24" s="2698"/>
      <c r="S24" s="456"/>
      <c r="T24" s="162"/>
      <c r="U24" s="457"/>
      <c r="X24" s="162"/>
      <c r="AC24" s="162"/>
      <c r="AL24" s="440"/>
      <c r="AQ24" s="165"/>
    </row>
    <row r="25" spans="1:55" ht="3.75" customHeight="1" thickBot="1">
      <c r="A25" s="438"/>
      <c r="B25" s="160"/>
      <c r="D25" s="2697"/>
      <c r="E25" s="2814"/>
      <c r="F25" s="4584"/>
      <c r="G25" s="4584"/>
      <c r="H25" s="4584"/>
      <c r="I25" s="4584"/>
      <c r="J25" s="4584"/>
      <c r="K25" s="4584"/>
      <c r="L25" s="4584"/>
      <c r="M25" s="4584"/>
      <c r="N25" s="4584"/>
      <c r="O25" s="4584"/>
      <c r="P25" s="4584"/>
      <c r="Q25" s="4585"/>
      <c r="R25" s="2698"/>
      <c r="S25" s="456"/>
      <c r="T25" s="162"/>
      <c r="U25" s="224"/>
      <c r="V25" s="458"/>
      <c r="W25" s="458"/>
      <c r="X25" s="458"/>
      <c r="Y25" s="459"/>
      <c r="Z25" s="459"/>
      <c r="AA25" s="459"/>
      <c r="AB25" s="459"/>
      <c r="AC25" s="458"/>
      <c r="AD25" s="459"/>
      <c r="AE25" s="459"/>
      <c r="AF25" s="459"/>
      <c r="AG25" s="459"/>
      <c r="AH25" s="459"/>
      <c r="AI25" s="459"/>
      <c r="AJ25" s="1702"/>
      <c r="AK25" s="459"/>
      <c r="AL25" s="460"/>
      <c r="AQ25" s="165"/>
    </row>
    <row r="26" spans="1:55" s="153" customFormat="1" ht="10.5" customHeight="1" thickBot="1">
      <c r="A26" s="461"/>
      <c r="D26" s="2699"/>
      <c r="E26" s="2696"/>
      <c r="F26" s="2696"/>
      <c r="G26" s="2696"/>
      <c r="H26" s="2696"/>
      <c r="I26" s="2696"/>
      <c r="J26" s="2696"/>
      <c r="K26" s="2696"/>
      <c r="L26" s="2696"/>
      <c r="M26" s="2696"/>
      <c r="N26" s="2696"/>
      <c r="O26" s="2696"/>
      <c r="P26" s="2696"/>
      <c r="Q26" s="2696"/>
      <c r="R26" s="2699"/>
      <c r="S26" s="462"/>
      <c r="AL26" s="462"/>
    </row>
    <row r="27" spans="1:55" ht="10.5" customHeight="1">
      <c r="A27" s="438"/>
      <c r="D27" s="2697"/>
      <c r="E27" s="2815"/>
      <c r="F27" s="2816"/>
      <c r="G27" s="2816"/>
      <c r="H27" s="2816"/>
      <c r="I27" s="2816"/>
      <c r="J27" s="2816"/>
      <c r="K27" s="2816"/>
      <c r="L27" s="2816"/>
      <c r="M27" s="2816"/>
      <c r="N27" s="2816"/>
      <c r="O27" s="2816"/>
      <c r="P27" s="2816"/>
      <c r="Q27" s="2817"/>
      <c r="R27" s="2697"/>
      <c r="S27" s="440"/>
      <c r="U27" s="950"/>
      <c r="V27" s="951"/>
      <c r="W27" s="951"/>
      <c r="X27" s="951"/>
      <c r="Y27" s="951"/>
      <c r="Z27" s="951"/>
      <c r="AA27" s="951"/>
      <c r="AB27" s="951"/>
      <c r="AC27" s="952"/>
      <c r="AD27" s="951"/>
      <c r="AE27" s="951"/>
      <c r="AF27" s="951"/>
      <c r="AG27" s="951"/>
      <c r="AH27" s="951"/>
      <c r="AI27" s="951"/>
      <c r="AJ27" s="1703"/>
      <c r="AK27" s="951"/>
      <c r="AL27" s="953"/>
    </row>
    <row r="28" spans="1:55" ht="12.75" customHeight="1">
      <c r="A28" s="438"/>
      <c r="D28" s="2697"/>
      <c r="E28" s="2818"/>
      <c r="F28" s="2819"/>
      <c r="G28" s="2819"/>
      <c r="H28" s="2819"/>
      <c r="I28" s="2819"/>
      <c r="J28" s="2819"/>
      <c r="K28" s="2819"/>
      <c r="L28" s="2819"/>
      <c r="M28" s="2819"/>
      <c r="N28" s="2819"/>
      <c r="O28" s="2819"/>
      <c r="P28" s="2819"/>
      <c r="Q28" s="2820"/>
      <c r="R28" s="2697"/>
      <c r="S28" s="440"/>
      <c r="U28" s="954"/>
      <c r="V28" s="943" t="s">
        <v>9</v>
      </c>
      <c r="W28" s="943"/>
      <c r="X28" s="943"/>
      <c r="Y28" s="943"/>
      <c r="Z28" s="943"/>
      <c r="AA28" s="943"/>
      <c r="AB28" s="943"/>
      <c r="AC28" s="942"/>
      <c r="AD28" s="943"/>
      <c r="AE28" s="943"/>
      <c r="AF28" s="943"/>
      <c r="AG28" s="943"/>
      <c r="AH28" s="943"/>
      <c r="AI28" s="943"/>
      <c r="AJ28" s="943"/>
      <c r="AK28" s="943"/>
      <c r="AL28" s="955"/>
    </row>
    <row r="29" spans="1:55" ht="6" customHeight="1">
      <c r="A29" s="438"/>
      <c r="D29" s="943"/>
      <c r="E29" s="2818"/>
      <c r="F29" s="2819"/>
      <c r="G29" s="2819"/>
      <c r="H29" s="2819"/>
      <c r="I29" s="2819"/>
      <c r="J29" s="2819"/>
      <c r="K29" s="2819"/>
      <c r="L29" s="2819"/>
      <c r="M29" s="2819"/>
      <c r="N29" s="2819"/>
      <c r="O29" s="2819"/>
      <c r="P29" s="2819"/>
      <c r="Q29" s="2820"/>
      <c r="R29" s="943"/>
      <c r="S29" s="440"/>
      <c r="U29" s="954"/>
      <c r="V29" s="943"/>
      <c r="W29" s="943"/>
      <c r="X29" s="943"/>
      <c r="Y29" s="943"/>
      <c r="Z29" s="943"/>
      <c r="AA29" s="943"/>
      <c r="AB29" s="943"/>
      <c r="AC29" s="942"/>
      <c r="AD29" s="943"/>
      <c r="AE29" s="943"/>
      <c r="AF29" s="943"/>
      <c r="AG29" s="943"/>
      <c r="AH29" s="943"/>
      <c r="AI29" s="943"/>
      <c r="AJ29" s="943"/>
      <c r="AK29" s="943"/>
      <c r="AL29" s="955"/>
    </row>
    <row r="30" spans="1:55" ht="15" customHeight="1">
      <c r="A30" s="438"/>
      <c r="D30" s="943"/>
      <c r="E30" s="2818"/>
      <c r="F30" s="2819"/>
      <c r="G30" s="2819"/>
      <c r="H30" s="2819"/>
      <c r="I30" s="2819"/>
      <c r="J30" s="2819"/>
      <c r="K30" s="2819"/>
      <c r="L30" s="2819"/>
      <c r="M30" s="2819"/>
      <c r="N30" s="2819"/>
      <c r="O30" s="2819"/>
      <c r="P30" s="2819"/>
      <c r="Q30" s="2820"/>
      <c r="R30" s="943"/>
      <c r="S30" s="440"/>
      <c r="U30" s="956"/>
      <c r="V30" s="943"/>
      <c r="W30" s="943"/>
      <c r="X30" s="943"/>
      <c r="Y30" s="943"/>
      <c r="Z30" s="943"/>
      <c r="AA30" s="943"/>
      <c r="AB30" s="943"/>
      <c r="AC30" s="942"/>
      <c r="AD30" s="943"/>
      <c r="AE30" s="943"/>
      <c r="AF30" s="943"/>
      <c r="AG30" s="943"/>
      <c r="AH30" s="943"/>
      <c r="AI30" s="943"/>
      <c r="AJ30" s="943"/>
      <c r="AK30" s="943"/>
      <c r="AL30" s="955"/>
    </row>
    <row r="31" spans="1:55" ht="15" customHeight="1">
      <c r="A31" s="438"/>
      <c r="D31" s="943"/>
      <c r="E31" s="2818"/>
      <c r="F31" s="2819"/>
      <c r="G31" s="2819"/>
      <c r="H31" s="2819"/>
      <c r="I31" s="2819"/>
      <c r="J31" s="2819"/>
      <c r="K31" s="2819"/>
      <c r="L31" s="2819"/>
      <c r="M31" s="2819"/>
      <c r="N31" s="2819"/>
      <c r="O31" s="2819"/>
      <c r="P31" s="2819"/>
      <c r="Q31" s="2820"/>
      <c r="R31" s="943"/>
      <c r="S31" s="440"/>
      <c r="U31" s="956"/>
      <c r="V31" s="943"/>
      <c r="W31" s="943"/>
      <c r="X31" s="943"/>
      <c r="Y31" s="943"/>
      <c r="Z31" s="943"/>
      <c r="AA31" s="943"/>
      <c r="AB31" s="943"/>
      <c r="AC31" s="942"/>
      <c r="AD31" s="943"/>
      <c r="AE31" s="943"/>
      <c r="AF31" s="943"/>
      <c r="AG31" s="943"/>
      <c r="AH31" s="943"/>
      <c r="AI31" s="943"/>
      <c r="AJ31" s="943"/>
      <c r="AK31" s="943"/>
      <c r="AL31" s="955"/>
    </row>
    <row r="32" spans="1:55" ht="12" customHeight="1">
      <c r="A32" s="438"/>
      <c r="D32" s="943"/>
      <c r="E32" s="2821"/>
      <c r="F32" s="2822"/>
      <c r="G32" s="2822"/>
      <c r="H32" s="2822"/>
      <c r="I32" s="2822"/>
      <c r="J32" s="2822"/>
      <c r="K32" s="2822"/>
      <c r="L32" s="2822"/>
      <c r="M32" s="2822"/>
      <c r="N32" s="2822"/>
      <c r="O32" s="2822"/>
      <c r="P32" s="2822"/>
      <c r="Q32" s="2823"/>
      <c r="R32" s="943"/>
      <c r="S32" s="440"/>
      <c r="U32" s="956"/>
      <c r="V32" s="943"/>
      <c r="W32" s="943"/>
      <c r="X32" s="943"/>
      <c r="Y32" s="943"/>
      <c r="Z32" s="943"/>
      <c r="AA32" s="943"/>
      <c r="AB32" s="943"/>
      <c r="AC32" s="942"/>
      <c r="AD32" s="943"/>
      <c r="AE32" s="943"/>
      <c r="AF32" s="943"/>
      <c r="AG32" s="943"/>
      <c r="AH32" s="943"/>
      <c r="AI32" s="943"/>
      <c r="AJ32" s="943"/>
      <c r="AK32" s="943"/>
      <c r="AL32" s="955"/>
      <c r="AN32" s="153"/>
    </row>
    <row r="33" spans="1:40" ht="15" customHeight="1">
      <c r="A33" s="438"/>
      <c r="D33" s="943"/>
      <c r="E33" s="943"/>
      <c r="F33" s="943"/>
      <c r="G33" s="943"/>
      <c r="H33" s="943"/>
      <c r="I33" s="943"/>
      <c r="J33" s="943"/>
      <c r="K33" s="943"/>
      <c r="L33" s="943"/>
      <c r="M33" s="943"/>
      <c r="N33" s="943"/>
      <c r="O33" s="943"/>
      <c r="P33" s="943"/>
      <c r="Q33" s="943"/>
      <c r="R33" s="943"/>
      <c r="S33" s="440"/>
      <c r="U33" s="957"/>
      <c r="V33" s="943" t="s">
        <v>10</v>
      </c>
      <c r="W33" s="943"/>
      <c r="X33" s="943"/>
      <c r="Y33" s="943"/>
      <c r="Z33" s="943"/>
      <c r="AA33" s="943"/>
      <c r="AB33" s="943"/>
      <c r="AC33" s="942"/>
      <c r="AD33" s="943"/>
      <c r="AE33" s="943"/>
      <c r="AF33" s="943"/>
      <c r="AG33" s="943"/>
      <c r="AH33" s="958"/>
      <c r="AI33" s="943"/>
      <c r="AJ33" s="943"/>
      <c r="AK33" s="943"/>
      <c r="AL33" s="955"/>
    </row>
    <row r="34" spans="1:40" ht="15" customHeight="1">
      <c r="A34" s="438"/>
      <c r="S34" s="462"/>
      <c r="T34" s="153"/>
      <c r="U34" s="956"/>
      <c r="V34" s="959"/>
      <c r="W34" s="960"/>
      <c r="X34" s="960"/>
      <c r="Y34" s="960"/>
      <c r="Z34" s="960"/>
      <c r="AA34" s="960"/>
      <c r="AB34" s="943"/>
      <c r="AC34" s="942"/>
      <c r="AD34" s="961"/>
      <c r="AE34" s="943"/>
      <c r="AF34" s="943"/>
      <c r="AG34" s="943"/>
      <c r="AH34" s="943"/>
      <c r="AI34" s="943"/>
      <c r="AJ34" s="943"/>
      <c r="AK34" s="943"/>
      <c r="AL34" s="955"/>
    </row>
    <row r="35" spans="1:40" ht="9.9499999999999993" customHeight="1">
      <c r="A35" s="438"/>
      <c r="S35" s="462"/>
      <c r="T35" s="153"/>
      <c r="U35" s="957"/>
      <c r="V35" s="960"/>
      <c r="W35" s="960"/>
      <c r="X35" s="960"/>
      <c r="Y35" s="960"/>
      <c r="Z35" s="960"/>
      <c r="AA35" s="960"/>
      <c r="AB35" s="943"/>
      <c r="AC35" s="942"/>
      <c r="AD35" s="962"/>
      <c r="AE35" s="943"/>
      <c r="AF35" s="943"/>
      <c r="AG35" s="943"/>
      <c r="AH35" s="943"/>
      <c r="AI35" s="943"/>
      <c r="AJ35" s="943"/>
      <c r="AK35" s="943"/>
      <c r="AL35" s="955"/>
      <c r="AN35" s="174"/>
    </row>
    <row r="36" spans="1:40" ht="9.9499999999999993" customHeight="1">
      <c r="A36" s="438"/>
      <c r="S36" s="462"/>
      <c r="T36" s="153"/>
      <c r="U36" s="957"/>
      <c r="V36" s="960"/>
      <c r="W36" s="960"/>
      <c r="X36" s="960"/>
      <c r="Y36" s="960"/>
      <c r="Z36" s="960"/>
      <c r="AA36" s="960"/>
      <c r="AB36" s="943"/>
      <c r="AC36" s="942"/>
      <c r="AD36" s="962"/>
      <c r="AE36" s="943"/>
      <c r="AF36" s="943"/>
      <c r="AG36" s="943"/>
      <c r="AH36" s="943"/>
      <c r="AI36" s="943"/>
      <c r="AJ36" s="943"/>
      <c r="AK36" s="943"/>
      <c r="AL36" s="955"/>
      <c r="AN36" s="174"/>
    </row>
    <row r="37" spans="1:40" ht="9.9499999999999993" customHeight="1">
      <c r="A37" s="438"/>
      <c r="S37" s="462"/>
      <c r="T37" s="153"/>
      <c r="U37" s="957"/>
      <c r="V37" s="960"/>
      <c r="W37" s="960"/>
      <c r="X37" s="960"/>
      <c r="Y37" s="960"/>
      <c r="Z37" s="960"/>
      <c r="AA37" s="960"/>
      <c r="AB37" s="943"/>
      <c r="AC37" s="942"/>
      <c r="AD37" s="962"/>
      <c r="AE37" s="943"/>
      <c r="AF37" s="943"/>
      <c r="AG37" s="943"/>
      <c r="AH37" s="943"/>
      <c r="AI37" s="943"/>
      <c r="AJ37" s="943"/>
      <c r="AK37" s="943"/>
      <c r="AL37" s="955"/>
      <c r="AN37" s="174"/>
    </row>
    <row r="38" spans="1:40" ht="9.9499999999999993" customHeight="1">
      <c r="A38" s="438"/>
      <c r="S38" s="462"/>
      <c r="T38" s="461"/>
      <c r="U38" s="957"/>
      <c r="V38" s="960"/>
      <c r="W38" s="960"/>
      <c r="X38" s="960"/>
      <c r="Y38" s="960"/>
      <c r="Z38" s="960"/>
      <c r="AA38" s="960"/>
      <c r="AB38" s="943"/>
      <c r="AC38" s="942"/>
      <c r="AD38" s="962"/>
      <c r="AE38" s="943"/>
      <c r="AF38" s="943"/>
      <c r="AG38" s="943"/>
      <c r="AH38" s="943"/>
      <c r="AI38" s="943"/>
      <c r="AJ38" s="943"/>
      <c r="AK38" s="943"/>
      <c r="AL38" s="955"/>
      <c r="AN38" s="174"/>
    </row>
    <row r="39" spans="1:40" ht="9.9499999999999993" customHeight="1">
      <c r="A39" s="438"/>
      <c r="S39" s="462"/>
      <c r="T39" s="461"/>
      <c r="U39" s="957"/>
      <c r="V39" s="960"/>
      <c r="W39" s="960"/>
      <c r="X39" s="960"/>
      <c r="Y39" s="960"/>
      <c r="Z39" s="960"/>
      <c r="AA39" s="960"/>
      <c r="AB39" s="943"/>
      <c r="AC39" s="942"/>
      <c r="AD39" s="962"/>
      <c r="AE39" s="943"/>
      <c r="AF39" s="943"/>
      <c r="AG39" s="943"/>
      <c r="AH39" s="943"/>
      <c r="AI39" s="943"/>
      <c r="AJ39" s="943"/>
      <c r="AK39" s="943"/>
      <c r="AL39" s="955"/>
      <c r="AN39" s="174"/>
    </row>
    <row r="40" spans="1:40" ht="9.9499999999999993" customHeight="1">
      <c r="A40" s="438"/>
      <c r="S40" s="462"/>
      <c r="T40" s="461"/>
      <c r="U40" s="957"/>
      <c r="V40" s="960"/>
      <c r="W40" s="960"/>
      <c r="X40" s="960"/>
      <c r="Y40" s="960"/>
      <c r="Z40" s="960"/>
      <c r="AA40" s="960"/>
      <c r="AB40" s="943"/>
      <c r="AC40" s="942"/>
      <c r="AD40" s="962"/>
      <c r="AE40" s="943"/>
      <c r="AF40" s="943"/>
      <c r="AG40" s="943"/>
      <c r="AH40" s="943"/>
      <c r="AI40" s="943"/>
      <c r="AJ40" s="943"/>
      <c r="AK40" s="943"/>
      <c r="AL40" s="955"/>
      <c r="AN40" s="174"/>
    </row>
    <row r="41" spans="1:40" ht="9.9499999999999993" customHeight="1">
      <c r="A41" s="438"/>
      <c r="S41" s="462"/>
      <c r="T41" s="461"/>
      <c r="U41" s="957"/>
      <c r="V41" s="960"/>
      <c r="W41" s="960"/>
      <c r="X41" s="960"/>
      <c r="Y41" s="960"/>
      <c r="Z41" s="960"/>
      <c r="AA41" s="960"/>
      <c r="AB41" s="943"/>
      <c r="AC41" s="942"/>
      <c r="AD41" s="962"/>
      <c r="AE41" s="943"/>
      <c r="AF41" s="943"/>
      <c r="AG41" s="943"/>
      <c r="AH41" s="943"/>
      <c r="AI41" s="943"/>
      <c r="AJ41" s="943"/>
      <c r="AK41" s="943"/>
      <c r="AL41" s="955"/>
      <c r="AN41" s="174"/>
    </row>
    <row r="42" spans="1:40" ht="9.9499999999999993" customHeight="1">
      <c r="A42" s="438"/>
      <c r="S42" s="462"/>
      <c r="T42" s="153"/>
      <c r="U42" s="957"/>
      <c r="V42" s="960"/>
      <c r="W42" s="960"/>
      <c r="X42" s="960"/>
      <c r="Y42" s="960"/>
      <c r="Z42" s="960"/>
      <c r="AA42" s="960"/>
      <c r="AB42" s="943"/>
      <c r="AC42" s="942"/>
      <c r="AD42" s="962"/>
      <c r="AE42" s="943"/>
      <c r="AF42" s="943"/>
      <c r="AG42" s="943"/>
      <c r="AH42" s="943"/>
      <c r="AI42" s="943"/>
      <c r="AJ42" s="943"/>
      <c r="AK42" s="943"/>
      <c r="AL42" s="955"/>
      <c r="AN42" s="174"/>
    </row>
    <row r="43" spans="1:40" ht="9.9499999999999993" customHeight="1">
      <c r="A43" s="438"/>
      <c r="S43" s="462"/>
      <c r="T43" s="153"/>
      <c r="U43" s="957"/>
      <c r="V43" s="960"/>
      <c r="W43" s="960"/>
      <c r="X43" s="960"/>
      <c r="Y43" s="960"/>
      <c r="Z43" s="960"/>
      <c r="AA43" s="960"/>
      <c r="AB43" s="943"/>
      <c r="AC43" s="942"/>
      <c r="AD43" s="962"/>
      <c r="AE43" s="943"/>
      <c r="AF43" s="943"/>
      <c r="AG43" s="943"/>
      <c r="AH43" s="943"/>
      <c r="AI43" s="943"/>
      <c r="AJ43" s="943"/>
      <c r="AK43" s="943"/>
      <c r="AL43" s="955"/>
      <c r="AN43" s="174"/>
    </row>
    <row r="44" spans="1:40" ht="9.9499999999999993" customHeight="1">
      <c r="A44" s="438"/>
      <c r="S44" s="462"/>
      <c r="T44" s="153"/>
      <c r="U44" s="957" t="s">
        <v>784</v>
      </c>
      <c r="V44" s="960"/>
      <c r="W44" s="960"/>
      <c r="X44" s="960"/>
      <c r="Y44" s="960"/>
      <c r="Z44" s="960"/>
      <c r="AA44" s="960"/>
      <c r="AB44" s="943"/>
      <c r="AC44" s="942"/>
      <c r="AD44" s="962"/>
      <c r="AE44" s="943"/>
      <c r="AF44" s="943"/>
      <c r="AG44" s="943"/>
      <c r="AH44" s="943"/>
      <c r="AI44" s="943"/>
      <c r="AJ44" s="943"/>
      <c r="AK44" s="943"/>
      <c r="AL44" s="955"/>
      <c r="AN44" s="174"/>
    </row>
    <row r="45" spans="1:40" ht="9.9499999999999993" customHeight="1">
      <c r="A45" s="438"/>
      <c r="S45" s="462"/>
      <c r="T45" s="153"/>
      <c r="U45" s="956" t="s">
        <v>11</v>
      </c>
      <c r="V45" s="960"/>
      <c r="W45" s="960"/>
      <c r="X45" s="960"/>
      <c r="Y45" s="960"/>
      <c r="Z45" s="960"/>
      <c r="AA45" s="960"/>
      <c r="AB45" s="943"/>
      <c r="AC45" s="942"/>
      <c r="AD45" s="962"/>
      <c r="AE45" s="943"/>
      <c r="AF45" s="943"/>
      <c r="AG45" s="943"/>
      <c r="AH45" s="943"/>
      <c r="AI45" s="943"/>
      <c r="AJ45" s="943"/>
      <c r="AK45" s="943"/>
      <c r="AL45" s="955"/>
      <c r="AN45" s="174"/>
    </row>
    <row r="46" spans="1:40" ht="9.9499999999999993" customHeight="1">
      <c r="A46" s="438"/>
      <c r="S46" s="462"/>
      <c r="T46" s="153"/>
      <c r="U46" s="957" t="s">
        <v>568</v>
      </c>
      <c r="V46" s="960"/>
      <c r="W46" s="960"/>
      <c r="X46" s="960"/>
      <c r="Y46" s="960"/>
      <c r="Z46" s="960"/>
      <c r="AA46" s="960"/>
      <c r="AB46" s="943"/>
      <c r="AC46" s="942"/>
      <c r="AD46" s="962"/>
      <c r="AE46" s="943"/>
      <c r="AF46" s="943"/>
      <c r="AG46" s="943"/>
      <c r="AH46" s="943"/>
      <c r="AI46" s="943"/>
      <c r="AJ46" s="943"/>
      <c r="AK46" s="943"/>
      <c r="AL46" s="955"/>
      <c r="AN46" s="174"/>
    </row>
    <row r="47" spans="1:40" ht="9.9499999999999993" customHeight="1">
      <c r="A47" s="438"/>
      <c r="S47" s="462"/>
      <c r="T47" s="153"/>
      <c r="U47" s="957" t="s">
        <v>569</v>
      </c>
      <c r="V47" s="960"/>
      <c r="W47" s="960"/>
      <c r="X47" s="960"/>
      <c r="Y47" s="960"/>
      <c r="Z47" s="960"/>
      <c r="AA47" s="960"/>
      <c r="AB47" s="943"/>
      <c r="AC47" s="942"/>
      <c r="AD47" s="962"/>
      <c r="AE47" s="943"/>
      <c r="AF47" s="943"/>
      <c r="AG47" s="943"/>
      <c r="AH47" s="943"/>
      <c r="AI47" s="943"/>
      <c r="AJ47" s="943"/>
      <c r="AK47" s="943"/>
      <c r="AL47" s="955"/>
      <c r="AN47" s="174"/>
    </row>
    <row r="48" spans="1:40" ht="9.9499999999999993" customHeight="1">
      <c r="A48" s="438"/>
      <c r="S48" s="462"/>
      <c r="T48" s="438"/>
      <c r="U48" s="956"/>
      <c r="V48" s="943"/>
      <c r="W48" s="960"/>
      <c r="X48" s="960"/>
      <c r="Y48" s="960"/>
      <c r="Z48" s="960"/>
      <c r="AA48" s="960"/>
      <c r="AB48" s="943"/>
      <c r="AC48" s="942"/>
      <c r="AD48" s="962"/>
      <c r="AE48" s="943"/>
      <c r="AF48" s="943"/>
      <c r="AG48" s="943"/>
      <c r="AH48" s="943"/>
      <c r="AI48" s="943"/>
      <c r="AJ48" s="943"/>
      <c r="AK48" s="943"/>
      <c r="AL48" s="955"/>
      <c r="AN48" s="174"/>
    </row>
    <row r="49" spans="1:41" ht="9.9499999999999993" customHeight="1">
      <c r="A49" s="438"/>
      <c r="S49" s="462"/>
      <c r="T49" s="461"/>
      <c r="U49" s="956"/>
      <c r="V49" s="943"/>
      <c r="W49" s="960"/>
      <c r="X49" s="960"/>
      <c r="Y49" s="960"/>
      <c r="Z49" s="960"/>
      <c r="AA49" s="960"/>
      <c r="AB49" s="943"/>
      <c r="AC49" s="942"/>
      <c r="AD49" s="962"/>
      <c r="AE49" s="943"/>
      <c r="AF49" s="943"/>
      <c r="AG49" s="943"/>
      <c r="AH49" s="943"/>
      <c r="AI49" s="943"/>
      <c r="AJ49" s="943"/>
      <c r="AK49" s="943"/>
      <c r="AL49" s="955"/>
      <c r="AN49" s="174"/>
    </row>
    <row r="50" spans="1:41" ht="9.9499999999999993" customHeight="1">
      <c r="A50" s="438"/>
      <c r="S50" s="462"/>
      <c r="T50" s="461"/>
      <c r="U50" s="963"/>
      <c r="V50" s="943"/>
      <c r="W50" s="960"/>
      <c r="X50" s="960"/>
      <c r="Y50" s="960"/>
      <c r="Z50" s="960"/>
      <c r="AA50" s="960"/>
      <c r="AB50" s="943"/>
      <c r="AC50" s="942"/>
      <c r="AD50" s="962"/>
      <c r="AE50" s="943"/>
      <c r="AF50" s="943"/>
      <c r="AG50" s="943"/>
      <c r="AH50" s="943"/>
      <c r="AI50" s="943"/>
      <c r="AJ50" s="943"/>
      <c r="AK50" s="943"/>
      <c r="AL50" s="955"/>
      <c r="AN50" s="174"/>
    </row>
    <row r="51" spans="1:41" ht="9.9499999999999993" customHeight="1">
      <c r="A51" s="438"/>
      <c r="S51" s="462"/>
      <c r="T51" s="153"/>
      <c r="U51" s="963"/>
      <c r="V51" s="960"/>
      <c r="W51" s="960"/>
      <c r="X51" s="960"/>
      <c r="Y51" s="960"/>
      <c r="Z51" s="960"/>
      <c r="AA51" s="960"/>
      <c r="AB51" s="943"/>
      <c r="AC51" s="942"/>
      <c r="AD51" s="962"/>
      <c r="AE51" s="943"/>
      <c r="AF51" s="943"/>
      <c r="AG51" s="943"/>
      <c r="AH51" s="943"/>
      <c r="AI51" s="943"/>
      <c r="AJ51" s="943"/>
      <c r="AK51" s="943"/>
      <c r="AL51" s="955"/>
      <c r="AN51" s="174"/>
    </row>
    <row r="52" spans="1:41" ht="9.9499999999999993" customHeight="1">
      <c r="A52" s="438"/>
      <c r="S52" s="462"/>
      <c r="T52" s="153"/>
      <c r="U52" s="957"/>
      <c r="V52" s="960"/>
      <c r="W52" s="960"/>
      <c r="X52" s="960"/>
      <c r="Y52" s="960"/>
      <c r="Z52" s="960"/>
      <c r="AA52" s="960"/>
      <c r="AB52" s="943"/>
      <c r="AC52" s="942"/>
      <c r="AD52" s="962"/>
      <c r="AE52" s="943"/>
      <c r="AF52" s="943"/>
      <c r="AG52" s="943"/>
      <c r="AH52" s="943"/>
      <c r="AI52" s="943"/>
      <c r="AJ52" s="943"/>
      <c r="AK52" s="943"/>
      <c r="AL52" s="955"/>
      <c r="AN52" s="174"/>
    </row>
    <row r="53" spans="1:41" ht="9.9499999999999993" customHeight="1">
      <c r="A53" s="438"/>
      <c r="S53" s="462"/>
      <c r="T53" s="153"/>
      <c r="U53" s="957"/>
      <c r="V53" s="960"/>
      <c r="W53" s="960"/>
      <c r="X53" s="960"/>
      <c r="Y53" s="960"/>
      <c r="Z53" s="960"/>
      <c r="AA53" s="960"/>
      <c r="AB53" s="943"/>
      <c r="AC53" s="942"/>
      <c r="AD53" s="962"/>
      <c r="AE53" s="943"/>
      <c r="AF53" s="943"/>
      <c r="AG53" s="943"/>
      <c r="AH53" s="943"/>
      <c r="AI53" s="943"/>
      <c r="AJ53" s="943"/>
      <c r="AK53" s="943"/>
      <c r="AL53" s="955"/>
      <c r="AN53" s="174"/>
      <c r="AO53" s="225"/>
    </row>
    <row r="54" spans="1:41" ht="9.9499999999999993" customHeight="1">
      <c r="A54" s="438"/>
      <c r="S54" s="462"/>
      <c r="T54" s="153"/>
      <c r="U54" s="957"/>
      <c r="V54" s="960"/>
      <c r="W54" s="960"/>
      <c r="X54" s="960"/>
      <c r="Y54" s="960"/>
      <c r="Z54" s="960"/>
      <c r="AA54" s="960"/>
      <c r="AB54" s="943"/>
      <c r="AC54" s="942"/>
      <c r="AD54" s="962"/>
      <c r="AE54" s="943"/>
      <c r="AF54" s="943"/>
      <c r="AG54" s="943"/>
      <c r="AH54" s="943"/>
      <c r="AI54" s="943"/>
      <c r="AJ54" s="943"/>
      <c r="AK54" s="943"/>
      <c r="AL54" s="955"/>
      <c r="AN54" s="174"/>
    </row>
    <row r="55" spans="1:41" ht="9.9499999999999993" customHeight="1">
      <c r="A55" s="438"/>
      <c r="S55" s="462"/>
      <c r="T55" s="153"/>
      <c r="U55" s="957"/>
      <c r="V55" s="960"/>
      <c r="W55" s="960"/>
      <c r="X55" s="960"/>
      <c r="Y55" s="960"/>
      <c r="Z55" s="960"/>
      <c r="AA55" s="960"/>
      <c r="AB55" s="943"/>
      <c r="AC55" s="942"/>
      <c r="AD55" s="962"/>
      <c r="AE55" s="943"/>
      <c r="AF55" s="943"/>
      <c r="AG55" s="943"/>
      <c r="AH55" s="943"/>
      <c r="AI55" s="943"/>
      <c r="AJ55" s="943"/>
      <c r="AK55" s="943"/>
      <c r="AL55" s="955"/>
      <c r="AN55" s="174"/>
    </row>
    <row r="56" spans="1:41" ht="9.9499999999999993" customHeight="1">
      <c r="A56" s="438"/>
      <c r="S56" s="462"/>
      <c r="T56" s="153"/>
      <c r="U56" s="957"/>
      <c r="V56" s="960"/>
      <c r="W56" s="960"/>
      <c r="X56" s="960"/>
      <c r="Y56" s="960"/>
      <c r="Z56" s="960"/>
      <c r="AA56" s="960"/>
      <c r="AB56" s="943"/>
      <c r="AC56" s="942"/>
      <c r="AD56" s="962"/>
      <c r="AE56" s="943"/>
      <c r="AF56" s="943"/>
      <c r="AG56" s="943"/>
      <c r="AH56" s="943"/>
      <c r="AI56" s="943"/>
      <c r="AJ56" s="943"/>
      <c r="AK56" s="943"/>
      <c r="AL56" s="955"/>
      <c r="AN56" s="174"/>
    </row>
    <row r="57" spans="1:41" ht="6.75" customHeight="1" thickBot="1">
      <c r="A57" s="226"/>
      <c r="B57" s="459"/>
      <c r="C57" s="459"/>
      <c r="D57" s="459"/>
      <c r="E57" s="459"/>
      <c r="F57" s="459"/>
      <c r="G57" s="459"/>
      <c r="H57" s="459"/>
      <c r="I57" s="459"/>
      <c r="J57" s="459"/>
      <c r="K57" s="459"/>
      <c r="L57" s="459"/>
      <c r="M57" s="459"/>
      <c r="N57" s="459"/>
      <c r="O57" s="459"/>
      <c r="P57" s="459"/>
      <c r="Q57" s="459"/>
      <c r="R57" s="459"/>
      <c r="S57" s="463"/>
      <c r="T57" s="164"/>
      <c r="U57" s="964"/>
      <c r="V57" s="965"/>
      <c r="W57" s="965"/>
      <c r="X57" s="966"/>
      <c r="Y57" s="965"/>
      <c r="Z57" s="965"/>
      <c r="AA57" s="965"/>
      <c r="AB57" s="966"/>
      <c r="AC57" s="967"/>
      <c r="AD57" s="968"/>
      <c r="AE57" s="966"/>
      <c r="AF57" s="966"/>
      <c r="AG57" s="967"/>
      <c r="AH57" s="966"/>
      <c r="AI57" s="966"/>
      <c r="AJ57" s="1704"/>
      <c r="AK57" s="966"/>
      <c r="AL57" s="969"/>
      <c r="AN57" s="175"/>
    </row>
    <row r="58" spans="1:41" ht="9.9499999999999993" customHeight="1">
      <c r="A58" s="438"/>
      <c r="Q58" s="165"/>
      <c r="R58" s="165"/>
      <c r="S58" s="165"/>
      <c r="T58" s="165"/>
      <c r="U58" s="165"/>
      <c r="V58" s="165"/>
      <c r="W58" s="165"/>
      <c r="X58" s="153"/>
      <c r="Y58" s="153"/>
      <c r="Z58" s="153"/>
      <c r="AA58" s="153"/>
      <c r="AC58" s="162"/>
      <c r="AD58" s="164"/>
      <c r="AG58" s="162"/>
      <c r="AL58" s="440"/>
      <c r="AN58" s="175"/>
    </row>
    <row r="59" spans="1:41" ht="12" customHeight="1">
      <c r="A59" s="438"/>
      <c r="AD59" s="164"/>
      <c r="AL59" s="440"/>
      <c r="AN59" s="175"/>
    </row>
    <row r="60" spans="1:41" ht="4.5" customHeight="1">
      <c r="A60" s="2761"/>
      <c r="B60" s="2762"/>
      <c r="C60" s="2762"/>
      <c r="D60" s="2762"/>
      <c r="E60" s="2762"/>
      <c r="F60" s="2762"/>
      <c r="G60" s="2762"/>
      <c r="H60" s="2762"/>
      <c r="I60" s="2762"/>
      <c r="J60" s="2762"/>
      <c r="K60" s="2762"/>
      <c r="L60" s="2762"/>
      <c r="M60" s="2762"/>
      <c r="N60" s="2762"/>
      <c r="O60" s="2762"/>
      <c r="P60" s="2762"/>
      <c r="Q60" s="2762"/>
      <c r="R60" s="2762"/>
      <c r="S60" s="2762"/>
      <c r="T60" s="2762"/>
      <c r="U60" s="2762"/>
      <c r="V60" s="2762"/>
      <c r="W60" s="2762"/>
      <c r="X60" s="2762"/>
      <c r="Y60" s="2762"/>
      <c r="Z60" s="2762"/>
      <c r="AA60" s="2762"/>
      <c r="AB60" s="2762"/>
      <c r="AC60" s="2762"/>
      <c r="AD60" s="2762"/>
      <c r="AE60" s="2762"/>
      <c r="AF60" s="2762"/>
      <c r="AG60" s="2762"/>
      <c r="AH60" s="2762"/>
      <c r="AI60" s="2762"/>
      <c r="AJ60" s="2763"/>
      <c r="AK60" s="2762"/>
      <c r="AL60" s="2764"/>
      <c r="AN60" s="176"/>
    </row>
    <row r="61" spans="1:41" ht="3.75" customHeight="1">
      <c r="A61" s="970"/>
      <c r="B61" s="971"/>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1705"/>
      <c r="AK61" s="972"/>
      <c r="AL61" s="973"/>
    </row>
    <row r="62" spans="1:41" s="153" customFormat="1" ht="10.5" customHeight="1">
      <c r="A62" s="974"/>
      <c r="B62" s="975" t="s">
        <v>12</v>
      </c>
      <c r="C62" s="2765" t="s">
        <v>3308</v>
      </c>
      <c r="D62" s="2765"/>
      <c r="E62" s="2765"/>
      <c r="F62" s="2765"/>
      <c r="G62" s="2765"/>
      <c r="H62" s="2765"/>
      <c r="I62" s="2765"/>
      <c r="J62" s="2765"/>
      <c r="K62" s="2765"/>
      <c r="L62" s="2765"/>
      <c r="M62" s="2765"/>
      <c r="N62" s="2765"/>
      <c r="O62" s="2765"/>
      <c r="P62" s="2765"/>
      <c r="Q62" s="2765"/>
      <c r="R62" s="2765"/>
      <c r="S62" s="2765"/>
      <c r="T62" s="2765"/>
      <c r="U62" s="2765"/>
      <c r="V62" s="2765"/>
      <c r="W62" s="2765"/>
      <c r="X62" s="2765"/>
      <c r="Y62" s="2765"/>
      <c r="Z62" s="2765"/>
      <c r="AA62" s="2765"/>
      <c r="AB62" s="2765"/>
      <c r="AC62" s="2765"/>
      <c r="AD62" s="2765"/>
      <c r="AE62" s="2765"/>
      <c r="AF62" s="2765"/>
      <c r="AG62" s="2765"/>
      <c r="AH62" s="2765"/>
      <c r="AI62" s="2765"/>
      <c r="AJ62" s="2765"/>
      <c r="AK62" s="2765"/>
      <c r="AL62" s="2766"/>
    </row>
    <row r="63" spans="1:41" s="154" customFormat="1" ht="2.25" customHeight="1">
      <c r="A63" s="976"/>
      <c r="B63" s="977"/>
      <c r="C63" s="2765"/>
      <c r="D63" s="2765"/>
      <c r="E63" s="2765"/>
      <c r="F63" s="2765"/>
      <c r="G63" s="2765"/>
      <c r="H63" s="2765"/>
      <c r="I63" s="2765"/>
      <c r="J63" s="2765"/>
      <c r="K63" s="2765"/>
      <c r="L63" s="2765"/>
      <c r="M63" s="2765"/>
      <c r="N63" s="2765"/>
      <c r="O63" s="2765"/>
      <c r="P63" s="2765"/>
      <c r="Q63" s="2765"/>
      <c r="R63" s="2765"/>
      <c r="S63" s="2765"/>
      <c r="T63" s="2765"/>
      <c r="U63" s="2765"/>
      <c r="V63" s="2765"/>
      <c r="W63" s="2765"/>
      <c r="X63" s="2765"/>
      <c r="Y63" s="2765"/>
      <c r="Z63" s="2765"/>
      <c r="AA63" s="2765"/>
      <c r="AB63" s="2765"/>
      <c r="AC63" s="2765"/>
      <c r="AD63" s="2765"/>
      <c r="AE63" s="2765"/>
      <c r="AF63" s="2765"/>
      <c r="AG63" s="2765"/>
      <c r="AH63" s="2765"/>
      <c r="AI63" s="2765"/>
      <c r="AJ63" s="2765"/>
      <c r="AK63" s="2765"/>
      <c r="AL63" s="2766"/>
    </row>
    <row r="64" spans="1:41" s="153" customFormat="1" ht="12.75" customHeight="1">
      <c r="A64" s="974"/>
      <c r="B64" s="975" t="s">
        <v>13</v>
      </c>
      <c r="C64" s="2767" t="s">
        <v>14</v>
      </c>
      <c r="D64" s="2767"/>
      <c r="E64" s="2767"/>
      <c r="F64" s="2767"/>
      <c r="G64" s="2767"/>
      <c r="H64" s="2767"/>
      <c r="I64" s="2767"/>
      <c r="J64" s="2767"/>
      <c r="K64" s="2767"/>
      <c r="L64" s="2767"/>
      <c r="M64" s="2767"/>
      <c r="N64" s="2767"/>
      <c r="O64" s="2767"/>
      <c r="P64" s="2767"/>
      <c r="Q64" s="2767"/>
      <c r="R64" s="2767"/>
      <c r="S64" s="2767"/>
      <c r="T64" s="2767"/>
      <c r="U64" s="2767"/>
      <c r="V64" s="2767"/>
      <c r="W64" s="2767"/>
      <c r="X64" s="2767"/>
      <c r="Y64" s="2767"/>
      <c r="Z64" s="2767"/>
      <c r="AA64" s="2767"/>
      <c r="AB64" s="2767"/>
      <c r="AC64" s="2767"/>
      <c r="AD64" s="2767"/>
      <c r="AE64" s="2767"/>
      <c r="AF64" s="2767"/>
      <c r="AG64" s="2767"/>
      <c r="AH64" s="2767"/>
      <c r="AI64" s="2767"/>
      <c r="AJ64" s="2767"/>
      <c r="AK64" s="2767"/>
      <c r="AL64" s="2768"/>
    </row>
    <row r="65" spans="1:76" s="155" customFormat="1" ht="9.75" customHeight="1">
      <c r="A65" s="978"/>
      <c r="B65" s="975"/>
      <c r="C65" s="2767"/>
      <c r="D65" s="2767"/>
      <c r="E65" s="2767"/>
      <c r="F65" s="2767"/>
      <c r="G65" s="2767"/>
      <c r="H65" s="2767"/>
      <c r="I65" s="2767"/>
      <c r="J65" s="2767"/>
      <c r="K65" s="2767"/>
      <c r="L65" s="2767"/>
      <c r="M65" s="2767"/>
      <c r="N65" s="2767"/>
      <c r="O65" s="2767"/>
      <c r="P65" s="2767"/>
      <c r="Q65" s="2767"/>
      <c r="R65" s="2767"/>
      <c r="S65" s="2767"/>
      <c r="T65" s="2767"/>
      <c r="U65" s="2767"/>
      <c r="V65" s="2767"/>
      <c r="W65" s="2767"/>
      <c r="X65" s="2767"/>
      <c r="Y65" s="2767"/>
      <c r="Z65" s="2767"/>
      <c r="AA65" s="2767"/>
      <c r="AB65" s="2767"/>
      <c r="AC65" s="2767"/>
      <c r="AD65" s="2767"/>
      <c r="AE65" s="2767"/>
      <c r="AF65" s="2767"/>
      <c r="AG65" s="2767"/>
      <c r="AH65" s="2767"/>
      <c r="AI65" s="2767"/>
      <c r="AJ65" s="2767"/>
      <c r="AK65" s="2767"/>
      <c r="AL65" s="2768"/>
    </row>
    <row r="66" spans="1:76" s="155" customFormat="1" ht="2.25" customHeight="1">
      <c r="A66" s="978"/>
      <c r="B66" s="975"/>
      <c r="C66" s="979"/>
      <c r="D66" s="979"/>
      <c r="E66" s="979"/>
      <c r="F66" s="979"/>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c r="AL66" s="980"/>
    </row>
    <row r="67" spans="1:76" s="155" customFormat="1" ht="11.25">
      <c r="A67" s="978"/>
      <c r="B67" s="975" t="s">
        <v>15</v>
      </c>
      <c r="C67" s="2769" t="s">
        <v>825</v>
      </c>
      <c r="D67" s="2769"/>
      <c r="E67" s="2769"/>
      <c r="F67" s="2769"/>
      <c r="G67" s="2769"/>
      <c r="H67" s="2769"/>
      <c r="I67" s="2769"/>
      <c r="J67" s="2769"/>
      <c r="K67" s="2769"/>
      <c r="L67" s="2769"/>
      <c r="M67" s="2769"/>
      <c r="N67" s="2769"/>
      <c r="O67" s="2769"/>
      <c r="P67" s="2769"/>
      <c r="Q67" s="2769"/>
      <c r="R67" s="2769"/>
      <c r="S67" s="2769"/>
      <c r="T67" s="2769"/>
      <c r="U67" s="2769"/>
      <c r="V67" s="2769"/>
      <c r="W67" s="2769"/>
      <c r="X67" s="2769"/>
      <c r="Y67" s="2769"/>
      <c r="Z67" s="2769"/>
      <c r="AA67" s="2769"/>
      <c r="AB67" s="2769"/>
      <c r="AC67" s="2769"/>
      <c r="AD67" s="2769"/>
      <c r="AE67" s="2769"/>
      <c r="AF67" s="2769"/>
      <c r="AG67" s="2769"/>
      <c r="AH67" s="2769"/>
      <c r="AI67" s="2769"/>
      <c r="AJ67" s="2769"/>
      <c r="AK67" s="2769"/>
      <c r="AL67" s="2770"/>
    </row>
    <row r="68" spans="1:76" s="155" customFormat="1" ht="11.25">
      <c r="A68" s="978"/>
      <c r="B68" s="975"/>
      <c r="C68" s="2769"/>
      <c r="D68" s="2769"/>
      <c r="E68" s="2769"/>
      <c r="F68" s="2769"/>
      <c r="G68" s="2769"/>
      <c r="H68" s="2769"/>
      <c r="I68" s="2769"/>
      <c r="J68" s="2769"/>
      <c r="K68" s="2769"/>
      <c r="L68" s="2769"/>
      <c r="M68" s="2769"/>
      <c r="N68" s="2769"/>
      <c r="O68" s="2769"/>
      <c r="P68" s="2769"/>
      <c r="Q68" s="2769"/>
      <c r="R68" s="2769"/>
      <c r="S68" s="2769"/>
      <c r="T68" s="2769"/>
      <c r="U68" s="2769"/>
      <c r="V68" s="2769"/>
      <c r="W68" s="2769"/>
      <c r="X68" s="2769"/>
      <c r="Y68" s="2769"/>
      <c r="Z68" s="2769"/>
      <c r="AA68" s="2769"/>
      <c r="AB68" s="2769"/>
      <c r="AC68" s="2769"/>
      <c r="AD68" s="2769"/>
      <c r="AE68" s="2769"/>
      <c r="AF68" s="2769"/>
      <c r="AG68" s="2769"/>
      <c r="AH68" s="2769"/>
      <c r="AI68" s="2769"/>
      <c r="AJ68" s="2769"/>
      <c r="AK68" s="2769"/>
      <c r="AL68" s="2770"/>
    </row>
    <row r="69" spans="1:76" s="155" customFormat="1" ht="11.25">
      <c r="A69" s="978"/>
      <c r="B69" s="975"/>
      <c r="C69" s="2769"/>
      <c r="D69" s="2769"/>
      <c r="E69" s="2769"/>
      <c r="F69" s="2769"/>
      <c r="G69" s="2769"/>
      <c r="H69" s="2769"/>
      <c r="I69" s="2769"/>
      <c r="J69" s="2769"/>
      <c r="K69" s="2769"/>
      <c r="L69" s="2769"/>
      <c r="M69" s="2769"/>
      <c r="N69" s="2769"/>
      <c r="O69" s="2769"/>
      <c r="P69" s="2769"/>
      <c r="Q69" s="2769"/>
      <c r="R69" s="2769"/>
      <c r="S69" s="2769"/>
      <c r="T69" s="2769"/>
      <c r="U69" s="2769"/>
      <c r="V69" s="2769"/>
      <c r="W69" s="2769"/>
      <c r="X69" s="2769"/>
      <c r="Y69" s="2769"/>
      <c r="Z69" s="2769"/>
      <c r="AA69" s="2769"/>
      <c r="AB69" s="2769"/>
      <c r="AC69" s="2769"/>
      <c r="AD69" s="2769"/>
      <c r="AE69" s="2769"/>
      <c r="AF69" s="2769"/>
      <c r="AG69" s="2769"/>
      <c r="AH69" s="2769"/>
      <c r="AI69" s="2769"/>
      <c r="AJ69" s="2769"/>
      <c r="AK69" s="2769"/>
      <c r="AL69" s="2770"/>
    </row>
    <row r="70" spans="1:76" s="155" customFormat="1" ht="12.75" customHeight="1">
      <c r="A70" s="978"/>
      <c r="B70" s="975"/>
      <c r="C70" s="2769"/>
      <c r="D70" s="2769"/>
      <c r="E70" s="2769"/>
      <c r="F70" s="2769"/>
      <c r="G70" s="2769"/>
      <c r="H70" s="2769"/>
      <c r="I70" s="2769"/>
      <c r="J70" s="2769"/>
      <c r="K70" s="2769"/>
      <c r="L70" s="2769"/>
      <c r="M70" s="2769"/>
      <c r="N70" s="2769"/>
      <c r="O70" s="2769"/>
      <c r="P70" s="2769"/>
      <c r="Q70" s="2769"/>
      <c r="R70" s="2769"/>
      <c r="S70" s="2769"/>
      <c r="T70" s="2769"/>
      <c r="U70" s="2769"/>
      <c r="V70" s="2769"/>
      <c r="W70" s="2769"/>
      <c r="X70" s="2769"/>
      <c r="Y70" s="2769"/>
      <c r="Z70" s="2769"/>
      <c r="AA70" s="2769"/>
      <c r="AB70" s="2769"/>
      <c r="AC70" s="2769"/>
      <c r="AD70" s="2769"/>
      <c r="AE70" s="2769"/>
      <c r="AF70" s="2769"/>
      <c r="AG70" s="2769"/>
      <c r="AH70" s="2769"/>
      <c r="AI70" s="2769"/>
      <c r="AJ70" s="2769"/>
      <c r="AK70" s="2769"/>
      <c r="AL70" s="2770"/>
    </row>
    <row r="71" spans="1:76" s="153" customFormat="1" ht="2.25" customHeight="1">
      <c r="A71" s="974"/>
      <c r="B71" s="981"/>
      <c r="C71" s="982"/>
      <c r="D71" s="982"/>
      <c r="E71" s="982"/>
      <c r="F71" s="982"/>
      <c r="G71" s="982"/>
      <c r="H71" s="982"/>
      <c r="I71" s="982"/>
      <c r="J71" s="982"/>
      <c r="K71" s="982"/>
      <c r="L71" s="982"/>
      <c r="M71" s="982"/>
      <c r="N71" s="982"/>
      <c r="O71" s="982"/>
      <c r="P71" s="982"/>
      <c r="Q71" s="982"/>
      <c r="R71" s="982"/>
      <c r="S71" s="982"/>
      <c r="T71" s="982"/>
      <c r="U71" s="982"/>
      <c r="V71" s="982"/>
      <c r="W71" s="982"/>
      <c r="X71" s="982"/>
      <c r="Y71" s="982"/>
      <c r="Z71" s="982"/>
      <c r="AA71" s="982"/>
      <c r="AB71" s="982"/>
      <c r="AC71" s="982"/>
      <c r="AD71" s="982"/>
      <c r="AE71" s="982"/>
      <c r="AF71" s="982"/>
      <c r="AG71" s="982"/>
      <c r="AH71" s="982"/>
      <c r="AI71" s="982"/>
      <c r="AJ71" s="982"/>
      <c r="AK71" s="982"/>
      <c r="AL71" s="983"/>
    </row>
    <row r="72" spans="1:76" s="153" customFormat="1" ht="12" customHeight="1">
      <c r="A72" s="974"/>
      <c r="B72" s="975" t="s">
        <v>16</v>
      </c>
      <c r="C72" s="984" t="s">
        <v>942</v>
      </c>
      <c r="D72" s="984"/>
      <c r="E72" s="984"/>
      <c r="F72" s="984"/>
      <c r="G72" s="984"/>
      <c r="H72" s="984"/>
      <c r="I72" s="984"/>
      <c r="J72" s="984"/>
      <c r="K72" s="984"/>
      <c r="L72" s="984"/>
      <c r="M72" s="984"/>
      <c r="N72" s="984"/>
      <c r="O72" s="984"/>
      <c r="P72" s="984"/>
      <c r="Q72" s="984"/>
      <c r="R72" s="984"/>
      <c r="S72" s="984"/>
      <c r="T72" s="984"/>
      <c r="U72" s="984"/>
      <c r="V72" s="984"/>
      <c r="W72" s="984"/>
      <c r="X72" s="984"/>
      <c r="Y72" s="984"/>
      <c r="Z72" s="984"/>
      <c r="AA72" s="984"/>
      <c r="AB72" s="984"/>
      <c r="AC72" s="984"/>
      <c r="AD72" s="984"/>
      <c r="AE72" s="984"/>
      <c r="AF72" s="984"/>
      <c r="AG72" s="984"/>
      <c r="AH72" s="984"/>
      <c r="AI72" s="984"/>
      <c r="AJ72" s="984"/>
      <c r="AK72" s="984"/>
      <c r="AL72" s="985"/>
    </row>
    <row r="73" spans="1:76" s="153" customFormat="1" ht="9.75" customHeight="1">
      <c r="A73" s="974"/>
      <c r="B73" s="975"/>
      <c r="C73" s="984" t="s">
        <v>785</v>
      </c>
      <c r="D73" s="984"/>
      <c r="E73" s="984"/>
      <c r="F73" s="984"/>
      <c r="G73" s="984"/>
      <c r="H73" s="984"/>
      <c r="I73" s="984"/>
      <c r="J73" s="984"/>
      <c r="K73" s="984"/>
      <c r="L73" s="984"/>
      <c r="M73" s="984"/>
      <c r="N73" s="984"/>
      <c r="O73" s="984"/>
      <c r="P73" s="984"/>
      <c r="Q73" s="984"/>
      <c r="R73" s="984"/>
      <c r="S73" s="984"/>
      <c r="T73" s="984"/>
      <c r="U73" s="984"/>
      <c r="V73" s="984"/>
      <c r="W73" s="984"/>
      <c r="X73" s="984"/>
      <c r="Y73" s="984"/>
      <c r="Z73" s="984"/>
      <c r="AA73" s="984"/>
      <c r="AB73" s="984"/>
      <c r="AC73" s="984"/>
      <c r="AD73" s="984"/>
      <c r="AE73" s="984"/>
      <c r="AF73" s="984"/>
      <c r="AG73" s="984"/>
      <c r="AH73" s="984"/>
      <c r="AI73" s="984"/>
      <c r="AJ73" s="984"/>
      <c r="AK73" s="984"/>
      <c r="AL73" s="985"/>
    </row>
    <row r="74" spans="1:76" s="153" customFormat="1" ht="3" customHeight="1">
      <c r="A74" s="974"/>
      <c r="B74" s="981"/>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5"/>
    </row>
    <row r="75" spans="1:76" s="153" customFormat="1" ht="7.5" customHeight="1">
      <c r="A75" s="974"/>
      <c r="B75" s="986"/>
      <c r="C75" s="987"/>
      <c r="D75" s="987"/>
      <c r="E75" s="987"/>
      <c r="F75" s="987"/>
      <c r="G75" s="987"/>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1706"/>
      <c r="AK75" s="987"/>
      <c r="AL75" s="988"/>
    </row>
    <row r="76" spans="1:76" s="153" customFormat="1" ht="6" customHeight="1">
      <c r="A76" s="989"/>
      <c r="B76" s="990"/>
      <c r="C76" s="991"/>
      <c r="D76" s="992"/>
      <c r="E76" s="992"/>
      <c r="F76" s="992"/>
      <c r="G76" s="992"/>
      <c r="H76" s="992"/>
      <c r="I76" s="992"/>
      <c r="J76" s="992"/>
      <c r="K76" s="992"/>
      <c r="L76" s="992"/>
      <c r="M76" s="992"/>
      <c r="N76" s="992"/>
      <c r="O76" s="992"/>
      <c r="P76" s="992"/>
      <c r="Q76" s="992"/>
      <c r="R76" s="992"/>
      <c r="S76" s="992"/>
      <c r="T76" s="992"/>
      <c r="U76" s="992"/>
      <c r="V76" s="992"/>
      <c r="W76" s="992"/>
      <c r="X76" s="992"/>
      <c r="Y76" s="992"/>
      <c r="Z76" s="992"/>
      <c r="AA76" s="992"/>
      <c r="AB76" s="992"/>
      <c r="AC76" s="992"/>
      <c r="AD76" s="992"/>
      <c r="AE76" s="992"/>
      <c r="AF76" s="992"/>
      <c r="AG76" s="992"/>
      <c r="AH76" s="992"/>
      <c r="AI76" s="990"/>
      <c r="AJ76" s="990"/>
      <c r="AK76" s="990"/>
      <c r="AL76" s="993"/>
    </row>
    <row r="77" spans="1:76" s="156" customFormat="1" ht="12" customHeight="1">
      <c r="A77" s="994"/>
      <c r="B77" s="995" t="s">
        <v>12</v>
      </c>
      <c r="C77" s="2802" t="s">
        <v>3309</v>
      </c>
      <c r="D77" s="2802"/>
      <c r="E77" s="2802"/>
      <c r="F77" s="2802"/>
      <c r="G77" s="2802"/>
      <c r="H77" s="2802"/>
      <c r="I77" s="2802"/>
      <c r="J77" s="2802"/>
      <c r="K77" s="2802"/>
      <c r="L77" s="2802"/>
      <c r="M77" s="2802"/>
      <c r="N77" s="2802"/>
      <c r="O77" s="2802"/>
      <c r="P77" s="2802"/>
      <c r="Q77" s="2802"/>
      <c r="R77" s="2802"/>
      <c r="S77" s="2802"/>
      <c r="T77" s="2802"/>
      <c r="U77" s="2802"/>
      <c r="V77" s="2802"/>
      <c r="W77" s="2802"/>
      <c r="X77" s="2802"/>
      <c r="Y77" s="2802"/>
      <c r="Z77" s="2802"/>
      <c r="AA77" s="2802"/>
      <c r="AB77" s="2802"/>
      <c r="AC77" s="2802"/>
      <c r="AD77" s="2802"/>
      <c r="AE77" s="2802"/>
      <c r="AF77" s="2802"/>
      <c r="AG77" s="2802"/>
      <c r="AH77" s="2802"/>
      <c r="AI77" s="2802"/>
      <c r="AJ77" s="2802"/>
      <c r="AK77" s="2802"/>
      <c r="AL77" s="2803"/>
    </row>
    <row r="78" spans="1:76" s="157" customFormat="1" ht="2.25" customHeight="1">
      <c r="A78" s="996"/>
      <c r="B78" s="997"/>
      <c r="C78" s="2802"/>
      <c r="D78" s="2802"/>
      <c r="E78" s="2802"/>
      <c r="F78" s="2802"/>
      <c r="G78" s="2802"/>
      <c r="H78" s="2802"/>
      <c r="I78" s="2802"/>
      <c r="J78" s="2802"/>
      <c r="K78" s="2802"/>
      <c r="L78" s="2802"/>
      <c r="M78" s="2802"/>
      <c r="N78" s="2802"/>
      <c r="O78" s="2802"/>
      <c r="P78" s="2802"/>
      <c r="Q78" s="2802"/>
      <c r="R78" s="2802"/>
      <c r="S78" s="2802"/>
      <c r="T78" s="2802"/>
      <c r="U78" s="2802"/>
      <c r="V78" s="2802"/>
      <c r="W78" s="2802"/>
      <c r="X78" s="2802"/>
      <c r="Y78" s="2802"/>
      <c r="Z78" s="2802"/>
      <c r="AA78" s="2802"/>
      <c r="AB78" s="2802"/>
      <c r="AC78" s="2802"/>
      <c r="AD78" s="2802"/>
      <c r="AE78" s="2802"/>
      <c r="AF78" s="2802"/>
      <c r="AG78" s="2802"/>
      <c r="AH78" s="2802"/>
      <c r="AI78" s="2802"/>
      <c r="AJ78" s="2802"/>
      <c r="AK78" s="2802"/>
      <c r="AL78" s="2803"/>
    </row>
    <row r="79" spans="1:76" s="153" customFormat="1" ht="12" customHeight="1">
      <c r="A79" s="989"/>
      <c r="B79" s="998" t="s">
        <v>13</v>
      </c>
      <c r="C79" s="2754" t="s">
        <v>17</v>
      </c>
      <c r="D79" s="2754"/>
      <c r="E79" s="2754"/>
      <c r="F79" s="2754"/>
      <c r="G79" s="2754"/>
      <c r="H79" s="2754"/>
      <c r="I79" s="2754"/>
      <c r="J79" s="2754"/>
      <c r="K79" s="2754"/>
      <c r="L79" s="2754"/>
      <c r="M79" s="2754"/>
      <c r="N79" s="2754"/>
      <c r="O79" s="2754"/>
      <c r="P79" s="2754"/>
      <c r="Q79" s="2754"/>
      <c r="R79" s="2754"/>
      <c r="S79" s="2754"/>
      <c r="T79" s="2754"/>
      <c r="U79" s="2754"/>
      <c r="V79" s="2754"/>
      <c r="W79" s="2754"/>
      <c r="X79" s="2754"/>
      <c r="Y79" s="2754"/>
      <c r="Z79" s="2754"/>
      <c r="AA79" s="2754"/>
      <c r="AB79" s="2754"/>
      <c r="AC79" s="2754"/>
      <c r="AD79" s="2754"/>
      <c r="AE79" s="2754"/>
      <c r="AF79" s="2754"/>
      <c r="AG79" s="2754"/>
      <c r="AH79" s="2754"/>
      <c r="AI79" s="2754"/>
      <c r="AJ79" s="2754"/>
      <c r="AK79" s="2754"/>
      <c r="AL79" s="2755"/>
      <c r="AM79" s="2750"/>
      <c r="AN79" s="2750"/>
      <c r="AO79" s="2750"/>
      <c r="AP79" s="2750"/>
      <c r="AQ79" s="2750"/>
      <c r="AR79" s="2750"/>
      <c r="AS79" s="2750"/>
      <c r="AT79" s="2750"/>
      <c r="AU79" s="2750"/>
      <c r="AV79" s="2750"/>
      <c r="AW79" s="2750"/>
      <c r="AX79" s="2750"/>
      <c r="AY79" s="2750"/>
      <c r="AZ79" s="2750"/>
      <c r="BA79" s="2750"/>
      <c r="BB79" s="2750"/>
      <c r="BC79" s="2750"/>
      <c r="BD79" s="2750"/>
      <c r="BE79" s="2750"/>
      <c r="BF79" s="2750"/>
      <c r="BG79" s="2750"/>
      <c r="BH79" s="2750"/>
      <c r="BI79" s="2750"/>
      <c r="BJ79" s="2750"/>
      <c r="BK79" s="2750"/>
      <c r="BL79" s="2750"/>
      <c r="BM79" s="2750"/>
      <c r="BN79" s="2750"/>
      <c r="BO79" s="2750"/>
      <c r="BP79" s="2750"/>
      <c r="BQ79" s="2750"/>
      <c r="BR79" s="2750"/>
      <c r="BS79" s="2750"/>
      <c r="BT79" s="2750"/>
      <c r="BU79" s="2750"/>
      <c r="BV79" s="2750"/>
      <c r="BW79" s="2750"/>
      <c r="BX79" s="2751"/>
    </row>
    <row r="80" spans="1:76" s="155" customFormat="1" ht="2.25" customHeight="1">
      <c r="A80" s="999"/>
      <c r="B80" s="1000"/>
      <c r="C80" s="2752"/>
      <c r="D80" s="2752"/>
      <c r="E80" s="2752"/>
      <c r="F80" s="2752"/>
      <c r="G80" s="2752"/>
      <c r="H80" s="2752"/>
      <c r="I80" s="2752"/>
      <c r="J80" s="2752"/>
      <c r="K80" s="2752"/>
      <c r="L80" s="2752"/>
      <c r="M80" s="2752"/>
      <c r="N80" s="2752"/>
      <c r="O80" s="2752"/>
      <c r="P80" s="2752"/>
      <c r="Q80" s="2752"/>
      <c r="R80" s="2752"/>
      <c r="S80" s="2752"/>
      <c r="T80" s="2752"/>
      <c r="U80" s="2752"/>
      <c r="V80" s="2752"/>
      <c r="W80" s="2752"/>
      <c r="X80" s="2752"/>
      <c r="Y80" s="2752"/>
      <c r="Z80" s="2752"/>
      <c r="AA80" s="2752"/>
      <c r="AB80" s="2752"/>
      <c r="AC80" s="2752"/>
      <c r="AD80" s="2752"/>
      <c r="AE80" s="2752"/>
      <c r="AF80" s="2752"/>
      <c r="AG80" s="2752"/>
      <c r="AH80" s="2752"/>
      <c r="AI80" s="2752"/>
      <c r="AJ80" s="2752"/>
      <c r="AK80" s="2752"/>
      <c r="AL80" s="2753"/>
    </row>
    <row r="81" spans="1:38" s="155" customFormat="1" ht="17.25" customHeight="1">
      <c r="A81" s="999"/>
      <c r="B81" s="1001" t="s">
        <v>15</v>
      </c>
      <c r="C81" s="2754" t="s">
        <v>826</v>
      </c>
      <c r="D81" s="2754"/>
      <c r="E81" s="2754"/>
      <c r="F81" s="2754"/>
      <c r="G81" s="2754"/>
      <c r="H81" s="2754"/>
      <c r="I81" s="2754"/>
      <c r="J81" s="2754"/>
      <c r="K81" s="2754"/>
      <c r="L81" s="2754"/>
      <c r="M81" s="2754"/>
      <c r="N81" s="2754"/>
      <c r="O81" s="2754"/>
      <c r="P81" s="2754"/>
      <c r="Q81" s="2754"/>
      <c r="R81" s="2754"/>
      <c r="S81" s="2754"/>
      <c r="T81" s="2754"/>
      <c r="U81" s="2754"/>
      <c r="V81" s="2754"/>
      <c r="W81" s="2754"/>
      <c r="X81" s="2754"/>
      <c r="Y81" s="2754"/>
      <c r="Z81" s="2754"/>
      <c r="AA81" s="2754"/>
      <c r="AB81" s="2754"/>
      <c r="AC81" s="2754"/>
      <c r="AD81" s="2754"/>
      <c r="AE81" s="2754"/>
      <c r="AF81" s="2754"/>
      <c r="AG81" s="2754"/>
      <c r="AH81" s="2754"/>
      <c r="AI81" s="2754"/>
      <c r="AJ81" s="2754"/>
      <c r="AK81" s="2754"/>
      <c r="AL81" s="2755"/>
    </row>
    <row r="82" spans="1:38" s="153" customFormat="1" ht="18.75" customHeight="1">
      <c r="A82" s="989"/>
      <c r="B82" s="1002"/>
      <c r="C82" s="2754"/>
      <c r="D82" s="2754"/>
      <c r="E82" s="2754"/>
      <c r="F82" s="2754"/>
      <c r="G82" s="2754"/>
      <c r="H82" s="2754"/>
      <c r="I82" s="2754"/>
      <c r="J82" s="2754"/>
      <c r="K82" s="2754"/>
      <c r="L82" s="2754"/>
      <c r="M82" s="2754"/>
      <c r="N82" s="2754"/>
      <c r="O82" s="2754"/>
      <c r="P82" s="2754"/>
      <c r="Q82" s="2754"/>
      <c r="R82" s="2754"/>
      <c r="S82" s="2754"/>
      <c r="T82" s="2754"/>
      <c r="U82" s="2754"/>
      <c r="V82" s="2754"/>
      <c r="W82" s="2754"/>
      <c r="X82" s="2754"/>
      <c r="Y82" s="2754"/>
      <c r="Z82" s="2754"/>
      <c r="AA82" s="2754"/>
      <c r="AB82" s="2754"/>
      <c r="AC82" s="2754"/>
      <c r="AD82" s="2754"/>
      <c r="AE82" s="2754"/>
      <c r="AF82" s="2754"/>
      <c r="AG82" s="2754"/>
      <c r="AH82" s="2754"/>
      <c r="AI82" s="2754"/>
      <c r="AJ82" s="2754"/>
      <c r="AK82" s="2754"/>
      <c r="AL82" s="2755"/>
    </row>
    <row r="83" spans="1:38" s="153" customFormat="1" ht="1.5" customHeight="1">
      <c r="A83" s="989"/>
      <c r="B83" s="990"/>
      <c r="C83" s="1003"/>
      <c r="D83" s="1003"/>
      <c r="E83" s="1003"/>
      <c r="F83" s="1003"/>
      <c r="G83" s="1003"/>
      <c r="H83" s="1003"/>
      <c r="I83" s="1003"/>
      <c r="J83" s="1003"/>
      <c r="K83" s="1003"/>
      <c r="L83" s="1003"/>
      <c r="M83" s="1003"/>
      <c r="N83" s="1003"/>
      <c r="O83" s="1003"/>
      <c r="P83" s="1003"/>
      <c r="Q83" s="1003"/>
      <c r="R83" s="1003"/>
      <c r="S83" s="1003"/>
      <c r="T83" s="1003"/>
      <c r="U83" s="1003"/>
      <c r="V83" s="1003"/>
      <c r="W83" s="1003"/>
      <c r="X83" s="1003"/>
      <c r="Y83" s="1003"/>
      <c r="Z83" s="1003"/>
      <c r="AA83" s="1003"/>
      <c r="AB83" s="1003"/>
      <c r="AC83" s="1003"/>
      <c r="AD83" s="1003"/>
      <c r="AE83" s="1003"/>
      <c r="AF83" s="1003"/>
      <c r="AG83" s="1003"/>
      <c r="AH83" s="1003"/>
      <c r="AI83" s="1003"/>
      <c r="AJ83" s="1003"/>
      <c r="AK83" s="1003"/>
      <c r="AL83" s="1004"/>
    </row>
    <row r="84" spans="1:38" s="153" customFormat="1" ht="10.5" customHeight="1">
      <c r="A84" s="989"/>
      <c r="B84" s="1002" t="s">
        <v>16</v>
      </c>
      <c r="C84" s="2800" t="s">
        <v>943</v>
      </c>
      <c r="D84" s="2800"/>
      <c r="E84" s="2800"/>
      <c r="F84" s="2800"/>
      <c r="G84" s="2800"/>
      <c r="H84" s="2800"/>
      <c r="I84" s="2800"/>
      <c r="J84" s="2800"/>
      <c r="K84" s="2800"/>
      <c r="L84" s="2800"/>
      <c r="M84" s="2800"/>
      <c r="N84" s="2800"/>
      <c r="O84" s="2800"/>
      <c r="P84" s="2800"/>
      <c r="Q84" s="2800"/>
      <c r="R84" s="2800"/>
      <c r="S84" s="2800"/>
      <c r="T84" s="2800"/>
      <c r="U84" s="2800"/>
      <c r="V84" s="2800"/>
      <c r="W84" s="2800"/>
      <c r="X84" s="2800"/>
      <c r="Y84" s="2800"/>
      <c r="Z84" s="2800"/>
      <c r="AA84" s="2800"/>
      <c r="AB84" s="2800"/>
      <c r="AC84" s="2800"/>
      <c r="AD84" s="2800"/>
      <c r="AE84" s="2800"/>
      <c r="AF84" s="2800"/>
      <c r="AG84" s="2800"/>
      <c r="AH84" s="2800"/>
      <c r="AI84" s="2800"/>
      <c r="AJ84" s="2800"/>
      <c r="AK84" s="2800"/>
      <c r="AL84" s="2801"/>
    </row>
    <row r="85" spans="1:38" s="153" customFormat="1" ht="2.25" customHeight="1">
      <c r="A85" s="989"/>
      <c r="B85" s="990"/>
      <c r="C85" s="991"/>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1005"/>
      <c r="AJ85" s="1005"/>
      <c r="AK85" s="1000"/>
      <c r="AL85" s="1006"/>
    </row>
    <row r="86" spans="1:38" s="153" customFormat="1" ht="12" customHeight="1">
      <c r="A86" s="989"/>
      <c r="B86" s="990"/>
      <c r="C86" s="990"/>
      <c r="D86" s="990"/>
      <c r="E86" s="990"/>
      <c r="F86" s="990"/>
      <c r="G86" s="990"/>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c r="AL86" s="993"/>
    </row>
    <row r="87" spans="1:38" ht="22.5" customHeight="1">
      <c r="A87" s="1007"/>
      <c r="B87" s="1008"/>
      <c r="C87" s="1008" t="s">
        <v>18</v>
      </c>
      <c r="D87" s="971"/>
      <c r="E87" s="971"/>
      <c r="F87" s="971"/>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c r="AL87" s="1009"/>
    </row>
    <row r="88" spans="1:38">
      <c r="A88" s="1007"/>
      <c r="B88" s="1008"/>
      <c r="C88" s="1008" t="s">
        <v>19</v>
      </c>
      <c r="D88" s="971"/>
      <c r="E88" s="971"/>
      <c r="F88" s="971"/>
      <c r="G88" s="971"/>
      <c r="H88" s="971"/>
      <c r="I88" s="971"/>
      <c r="J88" s="971"/>
      <c r="K88" s="971"/>
      <c r="L88" s="971"/>
      <c r="M88" s="971"/>
      <c r="N88" s="971"/>
      <c r="O88" s="971"/>
      <c r="P88" s="971"/>
      <c r="Q88" s="971"/>
      <c r="R88" s="971"/>
      <c r="S88" s="971"/>
      <c r="T88" s="971"/>
      <c r="U88" s="1010" t="s">
        <v>20</v>
      </c>
      <c r="V88" s="971"/>
      <c r="W88" s="971"/>
      <c r="X88" s="971"/>
      <c r="Y88" s="971"/>
      <c r="Z88" s="971"/>
      <c r="AA88" s="971"/>
      <c r="AB88" s="971"/>
      <c r="AC88" s="971"/>
      <c r="AD88" s="971"/>
      <c r="AE88" s="971"/>
      <c r="AF88" s="971"/>
      <c r="AG88" s="971"/>
      <c r="AH88" s="971"/>
      <c r="AI88" s="971"/>
      <c r="AJ88" s="971"/>
      <c r="AK88" s="971"/>
      <c r="AL88" s="1009"/>
    </row>
    <row r="89" spans="1:38" s="158" customFormat="1">
      <c r="A89" s="1011"/>
      <c r="B89" s="1012"/>
      <c r="C89" s="1012" t="s">
        <v>21</v>
      </c>
      <c r="D89" s="1013"/>
      <c r="E89" s="1013"/>
      <c r="F89" s="1013"/>
      <c r="G89" s="1013"/>
      <c r="H89" s="1013"/>
      <c r="I89" s="1013"/>
      <c r="J89" s="1013"/>
      <c r="K89" s="1013"/>
      <c r="L89" s="1013"/>
      <c r="M89" s="1013"/>
      <c r="N89" s="1013"/>
      <c r="O89" s="1013"/>
      <c r="P89" s="1013"/>
      <c r="Q89" s="1013"/>
      <c r="R89" s="1013"/>
      <c r="S89" s="1013"/>
      <c r="T89" s="1013"/>
      <c r="U89" s="1010"/>
      <c r="V89" s="1010"/>
      <c r="W89" s="1013"/>
      <c r="X89" s="1013"/>
      <c r="Y89" s="1013"/>
      <c r="Z89" s="1013"/>
      <c r="AA89" s="1013"/>
      <c r="AB89" s="1013"/>
      <c r="AC89" s="1013"/>
      <c r="AD89" s="1013"/>
      <c r="AE89" s="1013"/>
      <c r="AF89" s="1013"/>
      <c r="AG89" s="1013"/>
      <c r="AH89" s="1013"/>
      <c r="AI89" s="1013"/>
      <c r="AJ89" s="1013"/>
      <c r="AK89" s="1013"/>
      <c r="AL89" s="1014"/>
    </row>
    <row r="90" spans="1:38" ht="4.5" customHeight="1">
      <c r="A90" s="1015"/>
      <c r="B90" s="1016"/>
      <c r="C90" s="1016"/>
      <c r="D90" s="1016"/>
      <c r="E90" s="1016"/>
      <c r="F90" s="1016"/>
      <c r="G90" s="1016"/>
      <c r="H90" s="1016"/>
      <c r="I90" s="1016"/>
      <c r="J90" s="1016"/>
      <c r="K90" s="1016"/>
      <c r="L90" s="1016"/>
      <c r="M90" s="1016"/>
      <c r="N90" s="1016"/>
      <c r="O90" s="1016"/>
      <c r="P90" s="1016"/>
      <c r="Q90" s="1016"/>
      <c r="R90" s="1016"/>
      <c r="S90" s="1016"/>
      <c r="T90" s="1016"/>
      <c r="U90" s="1016"/>
      <c r="V90" s="1016"/>
      <c r="W90" s="1016"/>
      <c r="X90" s="1016"/>
      <c r="Y90" s="1016"/>
      <c r="Z90" s="1016"/>
      <c r="AA90" s="1016"/>
      <c r="AB90" s="1016"/>
      <c r="AC90" s="1016"/>
      <c r="AD90" s="1016"/>
      <c r="AE90" s="1016"/>
      <c r="AF90" s="1016"/>
      <c r="AG90" s="1016"/>
      <c r="AH90" s="1016"/>
      <c r="AI90" s="1016"/>
      <c r="AJ90" s="1707"/>
      <c r="AK90" s="1016"/>
      <c r="AL90" s="1017"/>
    </row>
    <row r="91" spans="1:38" ht="5.25" customHeight="1">
      <c r="A91" s="438"/>
      <c r="AL91" s="440"/>
    </row>
    <row r="92" spans="1:38" ht="12" customHeight="1">
      <c r="A92" s="2777" t="s">
        <v>1391</v>
      </c>
      <c r="B92" s="2778"/>
      <c r="C92" s="2778"/>
      <c r="D92" s="2778"/>
      <c r="E92" s="2778"/>
      <c r="F92" s="2778"/>
      <c r="G92" s="2778"/>
      <c r="H92" s="2778"/>
      <c r="I92" s="2778"/>
      <c r="J92" s="2778"/>
      <c r="K92" s="2778"/>
      <c r="L92" s="2778"/>
      <c r="M92" s="2778"/>
      <c r="N92" s="2778"/>
      <c r="O92" s="2778"/>
      <c r="P92" s="2778"/>
      <c r="Q92" s="2778"/>
      <c r="R92" s="2778"/>
      <c r="S92" s="2778"/>
      <c r="T92" s="2778"/>
      <c r="U92" s="2778"/>
      <c r="V92" s="2778"/>
      <c r="W92" s="2778"/>
      <c r="X92" s="2778"/>
      <c r="Y92" s="2778"/>
      <c r="Z92" s="2778"/>
      <c r="AA92" s="2778"/>
      <c r="AB92" s="2778"/>
      <c r="AC92" s="2778"/>
      <c r="AD92" s="2778"/>
      <c r="AE92" s="2778"/>
      <c r="AF92" s="2778"/>
      <c r="AG92" s="2778"/>
      <c r="AH92" s="2778"/>
      <c r="AI92" s="2778"/>
      <c r="AJ92" s="2779"/>
      <c r="AK92" s="2778"/>
      <c r="AL92" s="2780"/>
    </row>
    <row r="93" spans="1:38" ht="4.5" customHeight="1">
      <c r="A93" s="464"/>
      <c r="B93" s="177"/>
      <c r="C93" s="177"/>
      <c r="D93" s="177"/>
      <c r="E93" s="177"/>
      <c r="F93" s="177"/>
      <c r="G93" s="177"/>
      <c r="H93" s="177"/>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c r="AK93" s="177"/>
      <c r="AL93" s="465"/>
    </row>
    <row r="94" spans="1:38" ht="12.75" customHeight="1">
      <c r="A94" s="2781" t="s">
        <v>22</v>
      </c>
      <c r="B94" s="2782"/>
      <c r="C94" s="2782"/>
      <c r="D94" s="2782"/>
      <c r="E94" s="2782"/>
      <c r="F94" s="2782"/>
      <c r="G94" s="2782"/>
      <c r="H94" s="2782"/>
      <c r="I94" s="2782"/>
      <c r="J94" s="2782"/>
      <c r="K94" s="2782"/>
      <c r="L94" s="2782"/>
      <c r="M94" s="2782"/>
      <c r="N94" s="2782"/>
      <c r="O94" s="2782"/>
      <c r="P94" s="2782"/>
      <c r="Q94" s="2782"/>
      <c r="R94" s="2782"/>
      <c r="S94" s="2782"/>
      <c r="T94" s="2782"/>
      <c r="U94" s="2782"/>
      <c r="V94" s="2782"/>
      <c r="W94" s="2782"/>
      <c r="X94" s="2782"/>
      <c r="Y94" s="2782"/>
      <c r="Z94" s="2782"/>
      <c r="AA94" s="2782"/>
      <c r="AB94" s="2782"/>
      <c r="AC94" s="2782"/>
      <c r="AD94" s="2782"/>
      <c r="AE94" s="2782"/>
      <c r="AF94" s="2782"/>
      <c r="AG94" s="2782"/>
      <c r="AH94" s="2782"/>
      <c r="AI94" s="2782"/>
      <c r="AJ94" s="2783"/>
      <c r="AK94" s="2782"/>
      <c r="AL94" s="2784"/>
    </row>
    <row r="95" spans="1:38" ht="11.25" customHeight="1">
      <c r="A95" s="2785" t="s">
        <v>786</v>
      </c>
      <c r="B95" s="2786"/>
      <c r="C95" s="2786"/>
      <c r="D95" s="2786"/>
      <c r="E95" s="2786"/>
      <c r="F95" s="2786"/>
      <c r="G95" s="2786"/>
      <c r="H95" s="2786"/>
      <c r="I95" s="2786"/>
      <c r="J95" s="2786"/>
      <c r="K95" s="2786"/>
      <c r="L95" s="2786"/>
      <c r="M95" s="2786"/>
      <c r="N95" s="2786"/>
      <c r="O95" s="2786"/>
      <c r="P95" s="2786"/>
      <c r="Q95" s="2786"/>
      <c r="R95" s="2786"/>
      <c r="S95" s="2786"/>
      <c r="T95" s="2786"/>
      <c r="U95" s="2786"/>
      <c r="V95" s="2786"/>
      <c r="W95" s="2786"/>
      <c r="X95" s="2786"/>
      <c r="Y95" s="2786"/>
      <c r="Z95" s="2786"/>
      <c r="AA95" s="2786"/>
      <c r="AB95" s="2786"/>
      <c r="AC95" s="2786"/>
      <c r="AD95" s="2786"/>
      <c r="AE95" s="2786"/>
      <c r="AF95" s="2786"/>
      <c r="AG95" s="2786"/>
      <c r="AH95" s="2786"/>
      <c r="AI95" s="2786"/>
      <c r="AJ95" s="2786"/>
      <c r="AK95" s="2786"/>
      <c r="AL95" s="2787"/>
    </row>
    <row r="96" spans="1:38" ht="11.25" customHeight="1">
      <c r="A96" s="2788" t="s">
        <v>23</v>
      </c>
      <c r="B96" s="2789"/>
      <c r="C96" s="2789"/>
      <c r="D96" s="2789"/>
      <c r="E96" s="2789"/>
      <c r="F96" s="2789"/>
      <c r="G96" s="2789"/>
      <c r="H96" s="2789"/>
      <c r="I96" s="2789"/>
      <c r="J96" s="2789"/>
      <c r="K96" s="2789"/>
      <c r="L96" s="2789"/>
      <c r="M96" s="2789"/>
      <c r="N96" s="2789"/>
      <c r="O96" s="2789"/>
      <c r="P96" s="2789"/>
      <c r="Q96" s="2789"/>
      <c r="R96" s="2789"/>
      <c r="S96" s="2789"/>
      <c r="T96" s="2789"/>
      <c r="U96" s="2789"/>
      <c r="V96" s="2789"/>
      <c r="W96" s="2789"/>
      <c r="X96" s="2789"/>
      <c r="Y96" s="2789"/>
      <c r="Z96" s="2789"/>
      <c r="AA96" s="2789"/>
      <c r="AB96" s="2789"/>
      <c r="AC96" s="2789"/>
      <c r="AD96" s="2789"/>
      <c r="AE96" s="2789"/>
      <c r="AF96" s="2789"/>
      <c r="AG96" s="2789"/>
      <c r="AH96" s="2789"/>
      <c r="AI96" s="2789"/>
      <c r="AJ96" s="2789"/>
      <c r="AK96" s="2789"/>
      <c r="AL96" s="2790"/>
    </row>
    <row r="97" spans="1:38" ht="11.25" customHeight="1">
      <c r="A97" s="2791" t="s">
        <v>787</v>
      </c>
      <c r="B97" s="2792"/>
      <c r="C97" s="2792"/>
      <c r="D97" s="2792"/>
      <c r="E97" s="2792"/>
      <c r="F97" s="2792"/>
      <c r="G97" s="2792"/>
      <c r="H97" s="2792"/>
      <c r="I97" s="2792"/>
      <c r="J97" s="2792"/>
      <c r="K97" s="2792"/>
      <c r="L97" s="2792"/>
      <c r="M97" s="2792"/>
      <c r="N97" s="2792"/>
      <c r="O97" s="2792"/>
      <c r="P97" s="2792"/>
      <c r="Q97" s="2792"/>
      <c r="R97" s="2792"/>
      <c r="S97" s="2792"/>
      <c r="T97" s="2792"/>
      <c r="U97" s="2792"/>
      <c r="V97" s="2792"/>
      <c r="W97" s="2792"/>
      <c r="X97" s="2792"/>
      <c r="Y97" s="2792"/>
      <c r="Z97" s="2792"/>
      <c r="AA97" s="2792"/>
      <c r="AB97" s="2792"/>
      <c r="AC97" s="2792"/>
      <c r="AD97" s="2792"/>
      <c r="AE97" s="2792"/>
      <c r="AF97" s="2792"/>
      <c r="AG97" s="2792"/>
      <c r="AH97" s="2792"/>
      <c r="AI97" s="2792"/>
      <c r="AJ97" s="2792"/>
      <c r="AK97" s="2792"/>
      <c r="AL97" s="2793"/>
    </row>
    <row r="98" spans="1:38" ht="2.25" customHeight="1">
      <c r="A98" s="1018"/>
      <c r="B98" s="1019"/>
      <c r="C98" s="1019"/>
      <c r="D98" s="1019"/>
      <c r="E98" s="1020"/>
      <c r="F98" s="1020"/>
      <c r="G98" s="1020"/>
      <c r="H98" s="1020"/>
      <c r="I98" s="1019"/>
      <c r="J98" s="1019"/>
      <c r="K98" s="1019"/>
      <c r="L98" s="1019"/>
      <c r="M98" s="1019"/>
      <c r="N98" s="1019"/>
      <c r="O98" s="1019"/>
      <c r="P98" s="1019"/>
      <c r="Q98" s="1019"/>
      <c r="R98" s="1019"/>
      <c r="S98" s="1019"/>
      <c r="T98" s="1019"/>
      <c r="U98" s="1019"/>
      <c r="V98" s="1019"/>
      <c r="W98" s="1019"/>
      <c r="X98" s="1019"/>
      <c r="Y98" s="1019"/>
      <c r="Z98" s="1019"/>
      <c r="AA98" s="1019"/>
      <c r="AB98" s="1019"/>
      <c r="AC98" s="1019"/>
      <c r="AD98" s="1019"/>
      <c r="AE98" s="1021"/>
      <c r="AF98" s="1022"/>
      <c r="AG98" s="1022"/>
      <c r="AH98" s="1022"/>
      <c r="AI98" s="1022"/>
      <c r="AJ98" s="1708"/>
      <c r="AK98" s="1022"/>
      <c r="AL98" s="1023"/>
    </row>
    <row r="99" spans="1:38" ht="7.5" customHeight="1">
      <c r="A99" s="466"/>
      <c r="B99" s="478"/>
      <c r="C99" s="478"/>
      <c r="D99" s="478"/>
      <c r="E99" s="227"/>
      <c r="F99" s="227"/>
      <c r="G99" s="227"/>
      <c r="H99" s="227"/>
      <c r="I99" s="478"/>
      <c r="J99" s="478"/>
      <c r="K99" s="478"/>
      <c r="L99" s="478"/>
      <c r="M99" s="478"/>
      <c r="N99" s="478"/>
      <c r="O99" s="478"/>
      <c r="P99" s="478"/>
      <c r="Q99" s="478"/>
      <c r="R99" s="478"/>
      <c r="S99" s="478"/>
      <c r="T99" s="478"/>
      <c r="U99" s="478"/>
      <c r="V99" s="478"/>
      <c r="W99" s="478"/>
      <c r="X99" s="478"/>
      <c r="Y99" s="478"/>
      <c r="Z99" s="478"/>
      <c r="AA99" s="478"/>
      <c r="AB99" s="478"/>
      <c r="AC99" s="478"/>
      <c r="AD99" s="478"/>
      <c r="AE99" s="478"/>
      <c r="AF99" s="228"/>
      <c r="AG99" s="228"/>
      <c r="AH99" s="228"/>
      <c r="AI99" s="228"/>
      <c r="AJ99" s="228"/>
      <c r="AK99" s="228"/>
      <c r="AL99" s="467"/>
    </row>
    <row r="100" spans="1:38" ht="23.25" customHeight="1">
      <c r="A100" s="2797" t="s">
        <v>3383</v>
      </c>
      <c r="B100" s="2798"/>
      <c r="C100" s="2798"/>
      <c r="D100" s="2798"/>
      <c r="E100" s="2798"/>
      <c r="F100" s="2798"/>
      <c r="G100" s="2798"/>
      <c r="H100" s="2798"/>
      <c r="I100" s="2798"/>
      <c r="J100" s="2798"/>
      <c r="K100" s="2798"/>
      <c r="L100" s="2798"/>
      <c r="M100" s="2798"/>
      <c r="N100" s="2798"/>
      <c r="O100" s="2798"/>
      <c r="P100" s="2798"/>
      <c r="Q100" s="2798"/>
      <c r="R100" s="2798"/>
      <c r="S100" s="2798"/>
      <c r="T100" s="2798"/>
      <c r="U100" s="2798"/>
      <c r="V100" s="2798"/>
      <c r="W100" s="2798"/>
      <c r="X100" s="2798"/>
      <c r="Y100" s="2798"/>
      <c r="Z100" s="2798"/>
      <c r="AA100" s="2798"/>
      <c r="AB100" s="2798"/>
      <c r="AC100" s="2798"/>
      <c r="AD100" s="2798"/>
      <c r="AE100" s="2798"/>
      <c r="AF100" s="2798"/>
      <c r="AG100" s="2798"/>
      <c r="AH100" s="2798"/>
      <c r="AI100" s="2798"/>
      <c r="AJ100" s="2798"/>
      <c r="AK100" s="2798"/>
      <c r="AL100" s="2799"/>
    </row>
    <row r="101" spans="1:38" ht="14.25" customHeight="1">
      <c r="A101" s="2794" t="s">
        <v>24</v>
      </c>
      <c r="B101" s="2795"/>
      <c r="C101" s="2795"/>
      <c r="D101" s="2795"/>
      <c r="E101" s="2795"/>
      <c r="F101" s="2795"/>
      <c r="G101" s="2795"/>
      <c r="H101" s="2795"/>
      <c r="I101" s="2795"/>
      <c r="J101" s="2795"/>
      <c r="K101" s="2795"/>
      <c r="L101" s="2795"/>
      <c r="M101" s="2795"/>
      <c r="N101" s="2795"/>
      <c r="O101" s="2795"/>
      <c r="P101" s="2795"/>
      <c r="Q101" s="2795"/>
      <c r="R101" s="2795"/>
      <c r="S101" s="2795"/>
      <c r="T101" s="2795"/>
      <c r="U101" s="2795"/>
      <c r="V101" s="2795"/>
      <c r="W101" s="2795"/>
      <c r="X101" s="2795"/>
      <c r="Y101" s="2795"/>
      <c r="Z101" s="2795"/>
      <c r="AA101" s="2795"/>
      <c r="AB101" s="2795"/>
      <c r="AC101" s="2795"/>
      <c r="AD101" s="2795"/>
      <c r="AE101" s="2795"/>
      <c r="AF101" s="2795"/>
      <c r="AG101" s="2795"/>
      <c r="AH101" s="2795"/>
      <c r="AI101" s="2795"/>
      <c r="AJ101" s="2795"/>
      <c r="AK101" s="2795"/>
      <c r="AL101" s="2796"/>
    </row>
    <row r="102" spans="1:38" ht="6.75" customHeight="1">
      <c r="A102" s="466"/>
      <c r="B102" s="478"/>
      <c r="C102" s="478"/>
      <c r="D102" s="478"/>
      <c r="E102" s="227"/>
      <c r="F102" s="227"/>
      <c r="G102" s="227"/>
      <c r="H102" s="227"/>
      <c r="I102" s="478"/>
      <c r="J102" s="478"/>
      <c r="K102" s="478"/>
      <c r="L102" s="478"/>
      <c r="M102" s="478"/>
      <c r="N102" s="478"/>
      <c r="O102" s="478"/>
      <c r="P102" s="478"/>
      <c r="Q102" s="478"/>
      <c r="R102" s="478"/>
      <c r="S102" s="478"/>
      <c r="T102" s="478"/>
      <c r="U102" s="478"/>
      <c r="V102" s="478"/>
      <c r="W102" s="478"/>
      <c r="X102" s="478"/>
      <c r="Y102" s="478"/>
      <c r="Z102" s="478"/>
      <c r="AA102" s="478"/>
      <c r="AB102" s="478"/>
      <c r="AC102" s="478"/>
      <c r="AD102" s="478"/>
      <c r="AE102" s="478"/>
      <c r="AF102" s="228"/>
      <c r="AG102" s="228"/>
      <c r="AH102" s="228"/>
      <c r="AI102" s="228"/>
      <c r="AJ102" s="228"/>
      <c r="AK102" s="228"/>
      <c r="AL102" s="467"/>
    </row>
    <row r="103" spans="1:38" ht="5.25" customHeight="1" thickBot="1">
      <c r="A103" s="468"/>
      <c r="B103" s="469"/>
      <c r="C103" s="469"/>
      <c r="D103" s="469"/>
      <c r="E103" s="469"/>
      <c r="F103" s="469"/>
      <c r="G103" s="469"/>
      <c r="H103" s="469"/>
      <c r="I103" s="469"/>
      <c r="J103" s="469"/>
      <c r="K103" s="469"/>
      <c r="L103" s="469"/>
      <c r="M103" s="469"/>
      <c r="N103" s="469"/>
      <c r="O103" s="469"/>
      <c r="P103" s="469"/>
      <c r="Q103" s="469"/>
      <c r="R103" s="470"/>
      <c r="S103" s="469"/>
      <c r="T103" s="469"/>
      <c r="U103" s="469"/>
      <c r="V103" s="469"/>
      <c r="W103" s="469"/>
      <c r="X103" s="469"/>
      <c r="Y103" s="469"/>
      <c r="Z103" s="469"/>
      <c r="AA103" s="469"/>
      <c r="AB103" s="469"/>
      <c r="AC103" s="469"/>
      <c r="AD103" s="469"/>
      <c r="AE103" s="469"/>
      <c r="AF103" s="469"/>
      <c r="AG103" s="469"/>
      <c r="AH103" s="469"/>
      <c r="AI103" s="469"/>
      <c r="AJ103" s="1709"/>
      <c r="AK103" s="469"/>
      <c r="AL103" s="471"/>
    </row>
    <row r="104" spans="1:38" ht="12.75" customHeight="1">
      <c r="A104" s="2743"/>
      <c r="B104" s="2743"/>
      <c r="C104" s="2743"/>
      <c r="D104" s="2743"/>
      <c r="E104" s="2743"/>
      <c r="F104" s="2743"/>
      <c r="G104" s="2743"/>
      <c r="H104" s="2743"/>
      <c r="I104" s="2743"/>
      <c r="J104" s="2743"/>
      <c r="K104" s="2743"/>
      <c r="L104" s="2743"/>
      <c r="M104" s="2743"/>
      <c r="N104" s="2743"/>
      <c r="O104" s="2743"/>
      <c r="P104" s="2743"/>
      <c r="Q104" s="2743"/>
      <c r="R104" s="2743"/>
      <c r="S104" s="2743"/>
      <c r="T104" s="2743"/>
      <c r="U104" s="2743"/>
      <c r="V104" s="2743"/>
      <c r="W104" s="2743"/>
      <c r="X104" s="2743"/>
      <c r="Y104" s="2743"/>
      <c r="Z104" s="2743"/>
      <c r="AA104" s="2743"/>
      <c r="AB104" s="2743"/>
      <c r="AC104" s="2743"/>
      <c r="AD104" s="2743"/>
      <c r="AE104" s="2743"/>
      <c r="AF104" s="2743"/>
      <c r="AG104" s="2743"/>
      <c r="AH104" s="2743"/>
      <c r="AI104" s="2743"/>
      <c r="AJ104" s="2743"/>
      <c r="AK104" s="2743"/>
      <c r="AL104" s="2743"/>
    </row>
    <row r="105" spans="1:38" ht="12.75" customHeight="1"/>
    <row r="106" spans="1:38" ht="12.75" customHeight="1">
      <c r="H106" s="159" t="s">
        <v>25</v>
      </c>
    </row>
    <row r="107" spans="1:38" ht="12.75" customHeight="1"/>
    <row r="108" spans="1:38" ht="12.75" customHeight="1"/>
    <row r="109" spans="1:38" ht="12.75" customHeight="1"/>
    <row r="110" spans="1:38" ht="12.75" customHeight="1"/>
    <row r="111" spans="1:38" ht="12.75" customHeight="1">
      <c r="B111" s="229"/>
      <c r="C111" s="98"/>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70"/>
      <c r="AJ111" s="170"/>
    </row>
    <row r="112" spans="1:38" ht="12.75" customHeight="1"/>
    <row r="113" spans="2:2" ht="12.75" customHeight="1"/>
    <row r="114" spans="2:2" ht="12.75" customHeight="1">
      <c r="B114" s="193"/>
    </row>
    <row r="115" spans="2:2" ht="12.75" customHeight="1"/>
    <row r="116" spans="2:2">
      <c r="B116" s="193"/>
    </row>
    <row r="119" spans="2:2">
      <c r="B119" s="193"/>
    </row>
    <row r="121" spans="2:2">
      <c r="B121" s="193"/>
    </row>
    <row r="123" spans="2:2">
      <c r="B123" s="193"/>
    </row>
  </sheetData>
  <sheetProtection selectLockedCells="1" selectUnlockedCells="1"/>
  <mergeCells count="49">
    <mergeCell ref="O10:Z10"/>
    <mergeCell ref="O12:Z12"/>
    <mergeCell ref="O9:Z9"/>
    <mergeCell ref="AG9:AK9"/>
    <mergeCell ref="F10:I11"/>
    <mergeCell ref="K10:L11"/>
    <mergeCell ref="C84:AL84"/>
    <mergeCell ref="C77:AL78"/>
    <mergeCell ref="C79:AL79"/>
    <mergeCell ref="B19:K20"/>
    <mergeCell ref="X20:AJ20"/>
    <mergeCell ref="E23:Q25"/>
    <mergeCell ref="E27:Q32"/>
    <mergeCell ref="A104:AL104"/>
    <mergeCell ref="A92:AL92"/>
    <mergeCell ref="A94:AL94"/>
    <mergeCell ref="A95:AL95"/>
    <mergeCell ref="A96:AL96"/>
    <mergeCell ref="A97:AL97"/>
    <mergeCell ref="A101:AL101"/>
    <mergeCell ref="A100:AL100"/>
    <mergeCell ref="AM79:BX79"/>
    <mergeCell ref="C80:AL80"/>
    <mergeCell ref="C81:AL82"/>
    <mergeCell ref="C9:D9"/>
    <mergeCell ref="F9:I9"/>
    <mergeCell ref="K9:L9"/>
    <mergeCell ref="C10:D11"/>
    <mergeCell ref="AP19:BC19"/>
    <mergeCell ref="A60:AL60"/>
    <mergeCell ref="C62:AL63"/>
    <mergeCell ref="C64:AL65"/>
    <mergeCell ref="C67:AL70"/>
    <mergeCell ref="O13:Z13"/>
    <mergeCell ref="O14:Z14"/>
    <mergeCell ref="A16:S16"/>
    <mergeCell ref="A17:S17"/>
    <mergeCell ref="AH8:AK8"/>
    <mergeCell ref="B2:M2"/>
    <mergeCell ref="B3:M3"/>
    <mergeCell ref="AC1:AL1"/>
    <mergeCell ref="AC2:AH3"/>
    <mergeCell ref="AI2:AK3"/>
    <mergeCell ref="B5:M5"/>
    <mergeCell ref="B6:M6"/>
    <mergeCell ref="B7:H7"/>
    <mergeCell ref="AE7:AH7"/>
    <mergeCell ref="AC5:AK5"/>
    <mergeCell ref="AC6:AK6"/>
  </mergeCells>
  <hyperlinks>
    <hyperlink ref="O12" r:id="rId1" xr:uid="{83A6443E-4543-4AE1-9470-7DBF1FD328CB}"/>
  </hyperlinks>
  <printOptions horizontalCentered="1" verticalCentered="1"/>
  <pageMargins left="0" right="0" top="0" bottom="0" header="0.511811023622047" footer="0.511811023622047"/>
  <pageSetup paperSize="9" scale="80" firstPageNumber="0" orientation="portrait" useFirstPageNumber="1" horizontalDpi="300" verticalDpi="300" r:id="rId2"/>
  <headerFooter alignWithMargins="0"/>
  <colBreaks count="1" manualBreakCount="1">
    <brk id="38" max="1048575" man="1"/>
  </colBreaks>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sheetPr>
  <dimension ref="A1:AN173"/>
  <sheetViews>
    <sheetView view="pageBreakPreview" zoomScale="140" zoomScaleNormal="100" zoomScaleSheetLayoutView="140" workbookViewId="0">
      <selection activeCell="E4" sqref="E4"/>
    </sheetView>
  </sheetViews>
  <sheetFormatPr defaultColWidth="9.140625" defaultRowHeight="11.25"/>
  <cols>
    <col min="1" max="1" width="1.42578125" style="187" customWidth="1"/>
    <col min="2" max="2" width="3.28515625" style="219" customWidth="1"/>
    <col min="3" max="3" width="4.42578125" style="346" customWidth="1"/>
    <col min="4" max="4" width="2.140625" style="346" customWidth="1"/>
    <col min="5" max="5" width="4.42578125" style="187" customWidth="1"/>
    <col min="6" max="6" width="4.140625" style="187" customWidth="1"/>
    <col min="7" max="7" width="4.7109375" style="187" customWidth="1"/>
    <col min="8" max="8" width="11.42578125" style="187" customWidth="1"/>
    <col min="9" max="10" width="10.140625" style="187" customWidth="1"/>
    <col min="11" max="11" width="0.28515625" style="187" customWidth="1"/>
    <col min="12" max="12" width="7.5703125" style="187" customWidth="1"/>
    <col min="13" max="13" width="6" style="292" customWidth="1"/>
    <col min="14" max="17" width="6.28515625" style="187" customWidth="1"/>
    <col min="18" max="18" width="3.7109375" style="292" customWidth="1"/>
    <col min="19" max="21" width="3.42578125" style="187" customWidth="1"/>
    <col min="22" max="22" width="4.42578125" style="187" customWidth="1"/>
    <col min="23" max="23" width="1.28515625" style="187" customWidth="1"/>
    <col min="24" max="16384" width="9.140625" style="187"/>
  </cols>
  <sheetData>
    <row r="1" spans="1:40" ht="4.5" customHeight="1" thickBot="1">
      <c r="A1" s="340"/>
      <c r="B1" s="501"/>
      <c r="C1" s="339"/>
      <c r="D1" s="339"/>
      <c r="E1" s="340"/>
      <c r="F1" s="340"/>
      <c r="G1" s="340"/>
      <c r="H1" s="340"/>
      <c r="I1" s="340"/>
      <c r="J1" s="340"/>
      <c r="K1" s="340"/>
      <c r="L1" s="340"/>
      <c r="M1" s="342"/>
      <c r="N1" s="340"/>
      <c r="O1" s="340"/>
      <c r="P1" s="340"/>
      <c r="Q1" s="340"/>
      <c r="R1" s="342"/>
      <c r="S1" s="340"/>
      <c r="T1" s="340"/>
      <c r="U1" s="340"/>
      <c r="V1" s="340"/>
      <c r="W1" s="340"/>
    </row>
    <row r="2" spans="1:40" s="323" customFormat="1" ht="4.5" customHeight="1">
      <c r="A2" s="752"/>
      <c r="B2" s="753"/>
      <c r="C2" s="754"/>
      <c r="D2" s="754"/>
      <c r="E2" s="755"/>
      <c r="F2" s="755"/>
      <c r="G2" s="4313"/>
      <c r="H2" s="4313"/>
      <c r="I2" s="4313"/>
      <c r="J2" s="4314"/>
      <c r="K2" s="4314"/>
      <c r="L2" s="4313"/>
      <c r="M2" s="4313"/>
      <c r="N2" s="4313"/>
      <c r="O2" s="4313"/>
      <c r="P2" s="4313"/>
      <c r="Q2" s="4313"/>
      <c r="R2" s="4313"/>
      <c r="S2" s="4313"/>
      <c r="T2" s="4313"/>
      <c r="U2" s="4313"/>
      <c r="V2" s="4313"/>
      <c r="W2" s="352"/>
    </row>
    <row r="3" spans="1:40" s="150" customFormat="1" ht="12" customHeight="1">
      <c r="A3" s="756"/>
      <c r="B3" s="324"/>
      <c r="C3" s="325"/>
      <c r="D3" s="325"/>
      <c r="E3" s="326"/>
      <c r="F3" s="327"/>
      <c r="G3" s="328"/>
      <c r="H3" s="328"/>
      <c r="I3" s="329"/>
      <c r="J3" s="329"/>
      <c r="K3" s="329"/>
      <c r="L3" s="329"/>
      <c r="M3" s="329"/>
      <c r="N3" s="329"/>
      <c r="O3" s="329"/>
      <c r="P3" s="329"/>
      <c r="Q3" s="329"/>
      <c r="R3" s="329"/>
      <c r="S3" s="329"/>
      <c r="T3" s="329"/>
      <c r="U3" s="330"/>
      <c r="V3" s="330"/>
      <c r="W3" s="349"/>
      <c r="X3" s="331"/>
      <c r="Y3" s="331"/>
      <c r="Z3" s="331"/>
      <c r="AA3" s="331"/>
      <c r="AB3" s="331"/>
      <c r="AC3" s="331"/>
      <c r="AD3" s="331"/>
      <c r="AE3" s="331"/>
      <c r="AF3" s="331"/>
      <c r="AG3" s="331"/>
      <c r="AH3" s="331"/>
      <c r="AI3" s="331"/>
      <c r="AJ3" s="331"/>
      <c r="AK3" s="331"/>
      <c r="AL3" s="331"/>
      <c r="AM3" s="331"/>
      <c r="AN3" s="331"/>
    </row>
    <row r="4" spans="1:40" s="150" customFormat="1" ht="13.5" customHeight="1">
      <c r="A4" s="757"/>
      <c r="B4" s="332"/>
      <c r="C4" s="333"/>
      <c r="D4" s="333"/>
      <c r="E4" s="189" t="s">
        <v>738</v>
      </c>
      <c r="F4" s="189"/>
      <c r="G4" s="328"/>
      <c r="H4" s="328"/>
      <c r="I4" s="328"/>
      <c r="J4" s="328"/>
      <c r="K4" s="328"/>
      <c r="L4" s="326"/>
      <c r="M4" s="335"/>
      <c r="N4" s="326"/>
      <c r="O4" s="326"/>
      <c r="P4" s="326"/>
      <c r="Q4" s="326"/>
      <c r="R4" s="335"/>
      <c r="S4" s="326"/>
      <c r="T4" s="326"/>
      <c r="U4" s="326"/>
      <c r="V4" s="326"/>
      <c r="W4" s="350"/>
    </row>
    <row r="5" spans="1:40" s="150" customFormat="1" ht="12" customHeight="1">
      <c r="A5" s="757"/>
      <c r="B5" s="332"/>
      <c r="C5" s="333"/>
      <c r="D5" s="333"/>
      <c r="E5" s="191" t="s">
        <v>739</v>
      </c>
      <c r="F5" s="191"/>
      <c r="G5" s="328"/>
      <c r="H5" s="328"/>
      <c r="I5" s="328"/>
      <c r="J5" s="328"/>
      <c r="K5" s="328"/>
      <c r="L5" s="326"/>
      <c r="M5" s="335"/>
      <c r="N5" s="326"/>
      <c r="O5" s="326"/>
      <c r="P5" s="326"/>
      <c r="Q5" s="326"/>
      <c r="R5" s="335"/>
      <c r="S5" s="326"/>
      <c r="T5" s="326"/>
      <c r="U5" s="326"/>
      <c r="V5" s="326"/>
      <c r="W5" s="350"/>
    </row>
    <row r="6" spans="1:40" s="150" customFormat="1" ht="12" customHeight="1">
      <c r="A6" s="757"/>
      <c r="B6" s="332"/>
      <c r="C6" s="333"/>
      <c r="D6" s="333"/>
      <c r="E6" s="334"/>
      <c r="F6" s="337"/>
      <c r="G6" s="328"/>
      <c r="H6" s="328"/>
      <c r="I6" s="328"/>
      <c r="J6" s="328"/>
      <c r="K6" s="328"/>
      <c r="L6" s="326"/>
      <c r="M6" s="335"/>
      <c r="N6" s="326"/>
      <c r="O6" s="326"/>
      <c r="P6" s="326"/>
      <c r="Q6" s="326"/>
      <c r="R6" s="335"/>
      <c r="S6" s="326"/>
      <c r="T6" s="326"/>
      <c r="U6" s="326"/>
      <c r="V6" s="326"/>
      <c r="W6" s="350"/>
    </row>
    <row r="7" spans="1:40" s="150" customFormat="1" ht="12" customHeight="1">
      <c r="A7" s="757"/>
      <c r="B7" s="332"/>
      <c r="C7" s="333"/>
      <c r="D7" s="333"/>
      <c r="E7" s="334"/>
      <c r="F7" s="337"/>
      <c r="G7" s="328"/>
      <c r="H7" s="328"/>
      <c r="I7" s="328"/>
      <c r="J7" s="328"/>
      <c r="K7" s="328"/>
      <c r="L7" s="326"/>
      <c r="M7" s="335"/>
      <c r="N7" s="326"/>
      <c r="O7" s="326"/>
      <c r="P7" s="326"/>
      <c r="Q7" s="326"/>
      <c r="R7" s="335"/>
      <c r="S7" s="326"/>
      <c r="T7" s="326"/>
      <c r="U7" s="326"/>
      <c r="V7" s="326"/>
      <c r="W7" s="350"/>
    </row>
    <row r="8" spans="1:40" s="150" customFormat="1" ht="12" customHeight="1">
      <c r="A8" s="758"/>
      <c r="B8" s="347" t="s">
        <v>4326</v>
      </c>
      <c r="C8" s="509"/>
      <c r="D8" s="509"/>
      <c r="E8" s="372"/>
      <c r="F8" s="373"/>
      <c r="G8" s="340"/>
      <c r="H8" s="340"/>
      <c r="I8" s="340"/>
      <c r="J8" s="340"/>
      <c r="K8" s="340"/>
      <c r="L8" s="374"/>
      <c r="M8" s="375"/>
      <c r="N8" s="374"/>
      <c r="O8" s="374"/>
      <c r="P8" s="374"/>
      <c r="Q8" s="374"/>
      <c r="R8" s="375"/>
      <c r="S8" s="374"/>
      <c r="T8" s="374"/>
      <c r="U8" s="374"/>
      <c r="V8" s="374"/>
      <c r="W8" s="350"/>
    </row>
    <row r="9" spans="1:40" s="150" customFormat="1" ht="12" customHeight="1">
      <c r="A9" s="758"/>
      <c r="B9" s="348" t="s">
        <v>984</v>
      </c>
      <c r="C9" s="509"/>
      <c r="D9" s="509"/>
      <c r="E9" s="372"/>
      <c r="F9" s="373"/>
      <c r="G9" s="340"/>
      <c r="H9" s="340"/>
      <c r="I9" s="340"/>
      <c r="J9" s="340"/>
      <c r="K9" s="340"/>
      <c r="L9" s="374"/>
      <c r="M9" s="375"/>
      <c r="N9" s="374"/>
      <c r="O9" s="374"/>
      <c r="P9" s="374"/>
      <c r="Q9" s="374"/>
      <c r="R9" s="375"/>
      <c r="S9" s="374"/>
      <c r="T9" s="374"/>
      <c r="U9" s="374"/>
      <c r="V9" s="374"/>
      <c r="W9" s="350"/>
    </row>
    <row r="10" spans="1:40" s="150" customFormat="1" ht="5.25" customHeight="1">
      <c r="A10" s="758"/>
      <c r="B10" s="501"/>
      <c r="C10" s="339"/>
      <c r="D10" s="339"/>
      <c r="E10" s="340"/>
      <c r="F10" s="340"/>
      <c r="G10" s="340"/>
      <c r="H10" s="340"/>
      <c r="I10" s="340"/>
      <c r="J10" s="340"/>
      <c r="K10" s="340"/>
      <c r="L10" s="374"/>
      <c r="M10" s="375"/>
      <c r="N10" s="374"/>
      <c r="O10" s="374"/>
      <c r="P10" s="374"/>
      <c r="Q10" s="374"/>
      <c r="R10" s="375"/>
      <c r="S10" s="374"/>
      <c r="T10" s="374"/>
      <c r="U10" s="374"/>
      <c r="V10" s="374"/>
      <c r="W10" s="350"/>
    </row>
    <row r="11" spans="1:40" ht="10.5" customHeight="1">
      <c r="A11" s="758"/>
      <c r="B11" s="501"/>
      <c r="C11" s="339"/>
      <c r="D11" s="339"/>
      <c r="E11" s="340"/>
      <c r="F11" s="340"/>
      <c r="G11" s="340"/>
      <c r="H11" s="341"/>
      <c r="I11" s="4095"/>
      <c r="J11" s="4095"/>
      <c r="K11" s="4095"/>
      <c r="L11" s="4095"/>
      <c r="M11" s="342"/>
      <c r="N11" s="4095"/>
      <c r="O11" s="4095"/>
      <c r="P11" s="4095"/>
      <c r="Q11" s="4095"/>
      <c r="R11" s="342"/>
      <c r="S11" s="340"/>
      <c r="T11" s="340"/>
      <c r="U11" s="340"/>
      <c r="V11" s="340"/>
      <c r="W11" s="351"/>
    </row>
    <row r="12" spans="1:40" ht="12" customHeight="1">
      <c r="A12" s="758"/>
      <c r="B12" s="501"/>
      <c r="C12" s="509" t="s">
        <v>653</v>
      </c>
      <c r="D12" s="509"/>
      <c r="E12" s="340"/>
      <c r="F12" s="340"/>
      <c r="G12" s="340"/>
      <c r="H12" s="343"/>
      <c r="I12" s="4310"/>
      <c r="J12" s="4310"/>
      <c r="K12" s="4310"/>
      <c r="L12" s="4310"/>
      <c r="M12" s="344"/>
      <c r="N12" s="4315" t="s">
        <v>737</v>
      </c>
      <c r="O12" s="4315"/>
      <c r="P12" s="4315"/>
      <c r="Q12" s="4315"/>
      <c r="R12" s="342"/>
      <c r="S12" s="4095" t="s">
        <v>654</v>
      </c>
      <c r="T12" s="4095"/>
      <c r="U12" s="4095"/>
      <c r="V12" s="4095"/>
      <c r="W12" s="351"/>
    </row>
    <row r="13" spans="1:40" ht="12" customHeight="1">
      <c r="A13" s="758"/>
      <c r="B13" s="501"/>
      <c r="C13" s="345" t="s">
        <v>655</v>
      </c>
      <c r="D13" s="345"/>
      <c r="E13" s="340"/>
      <c r="F13" s="340"/>
      <c r="G13" s="340"/>
      <c r="H13" s="343"/>
      <c r="I13" s="343"/>
      <c r="J13" s="343"/>
      <c r="K13" s="343"/>
      <c r="L13" s="340"/>
      <c r="M13" s="344"/>
      <c r="N13" s="4315" t="s">
        <v>361</v>
      </c>
      <c r="O13" s="4315"/>
      <c r="P13" s="4315"/>
      <c r="Q13" s="4315"/>
      <c r="R13" s="342"/>
      <c r="S13" s="4310" t="s">
        <v>656</v>
      </c>
      <c r="T13" s="4310"/>
      <c r="U13" s="4310"/>
      <c r="V13" s="4310"/>
      <c r="W13" s="351"/>
    </row>
    <row r="14" spans="1:40" ht="11.45" customHeight="1">
      <c r="A14" s="758"/>
      <c r="B14" s="501"/>
      <c r="C14" s="339"/>
      <c r="D14" s="339"/>
      <c r="E14" s="340"/>
      <c r="F14" s="340"/>
      <c r="G14" s="340"/>
      <c r="H14" s="343"/>
      <c r="I14" s="343"/>
      <c r="J14" s="343"/>
      <c r="K14" s="343"/>
      <c r="L14" s="340"/>
      <c r="M14" s="344"/>
      <c r="N14" s="502"/>
      <c r="O14" s="502"/>
      <c r="P14" s="502"/>
      <c r="Q14" s="502"/>
      <c r="R14" s="342"/>
      <c r="S14" s="503"/>
      <c r="T14" s="4316" t="s">
        <v>657</v>
      </c>
      <c r="U14" s="4317"/>
      <c r="V14" s="503"/>
      <c r="W14" s="351"/>
    </row>
    <row r="15" spans="1:40" ht="12.75" customHeight="1">
      <c r="A15" s="759"/>
      <c r="B15" s="501"/>
      <c r="C15" s="339"/>
      <c r="D15" s="339"/>
      <c r="E15" s="353"/>
      <c r="F15" s="353"/>
      <c r="G15" s="353"/>
      <c r="H15" s="354"/>
      <c r="I15" s="353"/>
      <c r="J15" s="353"/>
      <c r="K15" s="353"/>
      <c r="L15" s="353"/>
      <c r="M15" s="355"/>
      <c r="N15" s="507"/>
      <c r="O15" s="507"/>
      <c r="P15" s="507"/>
      <c r="Q15" s="356">
        <v>1610</v>
      </c>
      <c r="R15" s="357"/>
      <c r="S15" s="508"/>
      <c r="T15" s="508"/>
      <c r="U15" s="508"/>
      <c r="V15" s="356">
        <v>1611</v>
      </c>
      <c r="W15" s="351"/>
    </row>
    <row r="16" spans="1:40" ht="12" customHeight="1">
      <c r="A16" s="759"/>
      <c r="B16" s="358" t="s">
        <v>550</v>
      </c>
      <c r="C16" s="359" t="s">
        <v>658</v>
      </c>
      <c r="D16" s="359"/>
      <c r="E16" s="356"/>
      <c r="F16" s="353"/>
      <c r="G16" s="360"/>
      <c r="H16" s="361"/>
      <c r="I16" s="4308"/>
      <c r="J16" s="4308"/>
      <c r="K16" s="4308"/>
      <c r="L16" s="4308"/>
      <c r="M16" s="4306" t="s">
        <v>86</v>
      </c>
      <c r="N16" s="4283"/>
      <c r="O16" s="4284"/>
      <c r="P16" s="4284"/>
      <c r="Q16" s="4285"/>
      <c r="R16" s="914"/>
      <c r="S16" s="4289"/>
      <c r="T16" s="4290"/>
      <c r="U16" s="4290"/>
      <c r="V16" s="4291"/>
      <c r="W16" s="351"/>
    </row>
    <row r="17" spans="1:23" ht="12" customHeight="1">
      <c r="A17" s="759"/>
      <c r="B17" s="501"/>
      <c r="C17" s="345" t="s">
        <v>659</v>
      </c>
      <c r="D17" s="345"/>
      <c r="E17" s="354"/>
      <c r="F17" s="353"/>
      <c r="G17" s="360"/>
      <c r="H17" s="362"/>
      <c r="I17" s="4299"/>
      <c r="J17" s="4299"/>
      <c r="K17" s="4299"/>
      <c r="L17" s="4299"/>
      <c r="M17" s="4307"/>
      <c r="N17" s="4286"/>
      <c r="O17" s="4287"/>
      <c r="P17" s="4287"/>
      <c r="Q17" s="4288"/>
      <c r="R17" s="915"/>
      <c r="S17" s="4292"/>
      <c r="T17" s="4293"/>
      <c r="U17" s="4293"/>
      <c r="V17" s="4294"/>
      <c r="W17" s="351"/>
    </row>
    <row r="18" spans="1:23" ht="7.5" customHeight="1">
      <c r="A18" s="759"/>
      <c r="B18" s="501"/>
      <c r="C18" s="339"/>
      <c r="D18" s="339"/>
      <c r="E18" s="354"/>
      <c r="F18" s="353"/>
      <c r="G18" s="360"/>
      <c r="H18" s="362"/>
      <c r="I18" s="505"/>
      <c r="J18" s="505"/>
      <c r="K18" s="505"/>
      <c r="L18" s="505"/>
      <c r="M18" s="504"/>
      <c r="N18" s="916"/>
      <c r="O18" s="916"/>
      <c r="P18" s="916"/>
      <c r="Q18" s="916"/>
      <c r="R18" s="915"/>
      <c r="S18" s="916"/>
      <c r="T18" s="916"/>
      <c r="U18" s="916"/>
      <c r="V18" s="916"/>
      <c r="W18" s="351"/>
    </row>
    <row r="19" spans="1:23" ht="12" customHeight="1">
      <c r="A19" s="759"/>
      <c r="B19" s="364" t="s">
        <v>551</v>
      </c>
      <c r="C19" s="509" t="s">
        <v>660</v>
      </c>
      <c r="D19" s="509"/>
      <c r="E19" s="356"/>
      <c r="F19" s="353"/>
      <c r="G19" s="360"/>
      <c r="H19" s="361"/>
      <c r="I19" s="361"/>
      <c r="J19" s="361"/>
      <c r="K19" s="361"/>
      <c r="L19" s="361"/>
      <c r="M19" s="4306" t="s">
        <v>87</v>
      </c>
      <c r="N19" s="4283"/>
      <c r="O19" s="4284"/>
      <c r="P19" s="4284"/>
      <c r="Q19" s="4285"/>
      <c r="R19" s="914"/>
      <c r="S19" s="4289"/>
      <c r="T19" s="4290"/>
      <c r="U19" s="4290"/>
      <c r="V19" s="4291"/>
      <c r="W19" s="351"/>
    </row>
    <row r="20" spans="1:23" ht="12" customHeight="1">
      <c r="A20" s="759"/>
      <c r="B20" s="501"/>
      <c r="C20" s="339" t="s">
        <v>661</v>
      </c>
      <c r="D20" s="339"/>
      <c r="E20" s="354"/>
      <c r="F20" s="353"/>
      <c r="G20" s="360"/>
      <c r="H20" s="362"/>
      <c r="I20" s="4299"/>
      <c r="J20" s="4299"/>
      <c r="K20" s="4299"/>
      <c r="L20" s="4299"/>
      <c r="M20" s="4307"/>
      <c r="N20" s="4286"/>
      <c r="O20" s="4287"/>
      <c r="P20" s="4287"/>
      <c r="Q20" s="4288"/>
      <c r="R20" s="915"/>
      <c r="S20" s="4292"/>
      <c r="T20" s="4293"/>
      <c r="U20" s="4293"/>
      <c r="V20" s="4294"/>
      <c r="W20" s="351"/>
    </row>
    <row r="21" spans="1:23" ht="7.5" customHeight="1">
      <c r="A21" s="759"/>
      <c r="B21" s="501"/>
      <c r="C21" s="365"/>
      <c r="D21" s="365"/>
      <c r="E21" s="353"/>
      <c r="F21" s="353"/>
      <c r="G21" s="360"/>
      <c r="H21" s="362"/>
      <c r="I21" s="505"/>
      <c r="J21" s="505"/>
      <c r="K21" s="505"/>
      <c r="L21" s="505"/>
      <c r="M21" s="504"/>
      <c r="N21" s="916"/>
      <c r="O21" s="916"/>
      <c r="P21" s="916"/>
      <c r="Q21" s="916"/>
      <c r="R21" s="915"/>
      <c r="S21" s="916"/>
      <c r="T21" s="916"/>
      <c r="U21" s="916"/>
      <c r="V21" s="916"/>
      <c r="W21" s="351"/>
    </row>
    <row r="22" spans="1:23" ht="12" customHeight="1">
      <c r="A22" s="759"/>
      <c r="B22" s="358" t="s">
        <v>552</v>
      </c>
      <c r="C22" s="359" t="s">
        <v>662</v>
      </c>
      <c r="D22" s="359"/>
      <c r="E22" s="353"/>
      <c r="F22" s="353"/>
      <c r="G22" s="360"/>
      <c r="H22" s="361"/>
      <c r="I22" s="4308"/>
      <c r="J22" s="4308"/>
      <c r="K22" s="4308"/>
      <c r="L22" s="4308"/>
      <c r="M22" s="4312" t="s">
        <v>94</v>
      </c>
      <c r="N22" s="4283"/>
      <c r="O22" s="4284"/>
      <c r="P22" s="4284"/>
      <c r="Q22" s="4285"/>
      <c r="R22" s="914"/>
      <c r="S22" s="4289"/>
      <c r="T22" s="4290"/>
      <c r="U22" s="4290"/>
      <c r="V22" s="4291"/>
      <c r="W22" s="351"/>
    </row>
    <row r="23" spans="1:23" ht="12" customHeight="1">
      <c r="A23" s="759"/>
      <c r="B23" s="366"/>
      <c r="C23" s="365" t="s">
        <v>663</v>
      </c>
      <c r="D23" s="365"/>
      <c r="E23" s="353"/>
      <c r="F23" s="353"/>
      <c r="G23" s="360"/>
      <c r="H23" s="362"/>
      <c r="I23" s="4299"/>
      <c r="J23" s="4299"/>
      <c r="K23" s="4299"/>
      <c r="L23" s="4299"/>
      <c r="M23" s="4308"/>
      <c r="N23" s="4286"/>
      <c r="O23" s="4287"/>
      <c r="P23" s="4287"/>
      <c r="Q23" s="4288"/>
      <c r="R23" s="915"/>
      <c r="S23" s="4292"/>
      <c r="T23" s="4293"/>
      <c r="U23" s="4293"/>
      <c r="V23" s="4294"/>
      <c r="W23" s="351"/>
    </row>
    <row r="24" spans="1:23" ht="7.5" customHeight="1">
      <c r="A24" s="759"/>
      <c r="B24" s="508"/>
      <c r="C24" s="365"/>
      <c r="D24" s="365"/>
      <c r="E24" s="353"/>
      <c r="F24" s="353"/>
      <c r="G24" s="360"/>
      <c r="H24" s="362"/>
      <c r="I24" s="505"/>
      <c r="J24" s="505"/>
      <c r="K24" s="505"/>
      <c r="L24" s="505"/>
      <c r="M24" s="512"/>
      <c r="N24" s="916"/>
      <c r="O24" s="916"/>
      <c r="P24" s="916"/>
      <c r="Q24" s="916"/>
      <c r="R24" s="915"/>
      <c r="S24" s="916"/>
      <c r="T24" s="916"/>
      <c r="U24" s="916"/>
      <c r="V24" s="916"/>
      <c r="W24" s="351"/>
    </row>
    <row r="25" spans="1:23" ht="12" customHeight="1">
      <c r="A25" s="759"/>
      <c r="B25" s="358" t="s">
        <v>553</v>
      </c>
      <c r="C25" s="359" t="s">
        <v>664</v>
      </c>
      <c r="D25" s="359"/>
      <c r="E25" s="353"/>
      <c r="F25" s="353"/>
      <c r="G25" s="360"/>
      <c r="H25" s="362"/>
      <c r="I25" s="505"/>
      <c r="J25" s="505"/>
      <c r="K25" s="505"/>
      <c r="L25" s="505"/>
      <c r="M25" s="4318" t="s">
        <v>99</v>
      </c>
      <c r="N25" s="4297"/>
      <c r="O25" s="4284"/>
      <c r="P25" s="4284"/>
      <c r="Q25" s="4285"/>
      <c r="R25" s="915"/>
      <c r="S25" s="4289"/>
      <c r="T25" s="4290"/>
      <c r="U25" s="4290"/>
      <c r="V25" s="4291"/>
      <c r="W25" s="351"/>
    </row>
    <row r="26" spans="1:23" ht="12" customHeight="1">
      <c r="A26" s="759"/>
      <c r="B26" s="508"/>
      <c r="C26" s="365" t="s">
        <v>665</v>
      </c>
      <c r="D26" s="365"/>
      <c r="E26" s="353"/>
      <c r="F26" s="353"/>
      <c r="G26" s="353"/>
      <c r="H26" s="353"/>
      <c r="I26" s="353"/>
      <c r="J26" s="353"/>
      <c r="K26" s="353"/>
      <c r="L26" s="353"/>
      <c r="M26" s="4318"/>
      <c r="N26" s="4298"/>
      <c r="O26" s="4287"/>
      <c r="P26" s="4287"/>
      <c r="Q26" s="4288"/>
      <c r="R26" s="915"/>
      <c r="S26" s="4292"/>
      <c r="T26" s="4293"/>
      <c r="U26" s="4293"/>
      <c r="V26" s="4294"/>
      <c r="W26" s="351"/>
    </row>
    <row r="27" spans="1:23" ht="7.5" customHeight="1">
      <c r="A27" s="759"/>
      <c r="B27" s="508"/>
      <c r="C27" s="365"/>
      <c r="D27" s="365"/>
      <c r="E27" s="356"/>
      <c r="F27" s="353"/>
      <c r="G27" s="353"/>
      <c r="H27" s="353"/>
      <c r="I27" s="353"/>
      <c r="J27" s="353"/>
      <c r="K27" s="353"/>
      <c r="L27" s="353"/>
      <c r="M27" s="508"/>
      <c r="N27" s="917"/>
      <c r="O27" s="917"/>
      <c r="P27" s="917"/>
      <c r="Q27" s="917"/>
      <c r="R27" s="915"/>
      <c r="S27" s="917"/>
      <c r="T27" s="917"/>
      <c r="U27" s="917"/>
      <c r="V27" s="917"/>
      <c r="W27" s="351"/>
    </row>
    <row r="28" spans="1:23" ht="12" customHeight="1">
      <c r="A28" s="759"/>
      <c r="B28" s="358" t="s">
        <v>666</v>
      </c>
      <c r="C28" s="359" t="s">
        <v>667</v>
      </c>
      <c r="D28" s="359"/>
      <c r="E28" s="361"/>
      <c r="F28" s="361"/>
      <c r="G28" s="360"/>
      <c r="H28" s="360"/>
      <c r="I28" s="353"/>
      <c r="J28" s="353"/>
      <c r="K28" s="353"/>
      <c r="L28" s="361"/>
      <c r="M28" s="4306" t="s">
        <v>100</v>
      </c>
      <c r="N28" s="4283"/>
      <c r="O28" s="4284"/>
      <c r="P28" s="4284"/>
      <c r="Q28" s="4285"/>
      <c r="R28" s="914"/>
      <c r="S28" s="4289"/>
      <c r="T28" s="4290"/>
      <c r="U28" s="4290"/>
      <c r="V28" s="4291"/>
      <c r="W28" s="351"/>
    </row>
    <row r="29" spans="1:23" ht="12" customHeight="1">
      <c r="A29" s="759"/>
      <c r="B29" s="508"/>
      <c r="C29" s="365" t="s">
        <v>668</v>
      </c>
      <c r="D29" s="365"/>
      <c r="E29" s="362"/>
      <c r="F29" s="362"/>
      <c r="G29" s="360"/>
      <c r="H29" s="360"/>
      <c r="I29" s="353"/>
      <c r="J29" s="353"/>
      <c r="K29" s="353"/>
      <c r="L29" s="362"/>
      <c r="M29" s="4306"/>
      <c r="N29" s="4286"/>
      <c r="O29" s="4287"/>
      <c r="P29" s="4287"/>
      <c r="Q29" s="4288"/>
      <c r="R29" s="915"/>
      <c r="S29" s="4292"/>
      <c r="T29" s="4293"/>
      <c r="U29" s="4293"/>
      <c r="V29" s="4294"/>
      <c r="W29" s="351"/>
    </row>
    <row r="30" spans="1:23" ht="7.5" customHeight="1">
      <c r="A30" s="759"/>
      <c r="B30" s="508"/>
      <c r="C30" s="367"/>
      <c r="D30" s="367"/>
      <c r="E30" s="353"/>
      <c r="F30" s="353"/>
      <c r="G30" s="353"/>
      <c r="H30" s="353"/>
      <c r="I30" s="353"/>
      <c r="J30" s="353"/>
      <c r="K30" s="353"/>
      <c r="L30" s="353"/>
      <c r="M30" s="508"/>
      <c r="N30" s="917"/>
      <c r="O30" s="917"/>
      <c r="P30" s="917"/>
      <c r="Q30" s="917"/>
      <c r="R30" s="915"/>
      <c r="S30" s="917"/>
      <c r="T30" s="917"/>
      <c r="U30" s="917"/>
      <c r="V30" s="917"/>
      <c r="W30" s="351"/>
    </row>
    <row r="31" spans="1:23" ht="12" customHeight="1">
      <c r="A31" s="759"/>
      <c r="B31" s="358" t="s">
        <v>555</v>
      </c>
      <c r="C31" s="359" t="s">
        <v>669</v>
      </c>
      <c r="D31" s="359"/>
      <c r="E31" s="361"/>
      <c r="F31" s="361"/>
      <c r="G31" s="360"/>
      <c r="H31" s="360"/>
      <c r="I31" s="353"/>
      <c r="J31" s="353"/>
      <c r="K31" s="353"/>
      <c r="L31" s="361"/>
      <c r="M31" s="4306" t="s">
        <v>102</v>
      </c>
      <c r="N31" s="4283"/>
      <c r="O31" s="4284"/>
      <c r="P31" s="4284"/>
      <c r="Q31" s="4285"/>
      <c r="R31" s="914"/>
      <c r="S31" s="4289"/>
      <c r="T31" s="4290"/>
      <c r="U31" s="4290"/>
      <c r="V31" s="4291"/>
      <c r="W31" s="351"/>
    </row>
    <row r="32" spans="1:23" ht="12" customHeight="1">
      <c r="A32" s="759"/>
      <c r="B32" s="508"/>
      <c r="C32" s="365" t="s">
        <v>670</v>
      </c>
      <c r="D32" s="365"/>
      <c r="E32" s="362"/>
      <c r="F32" s="362"/>
      <c r="G32" s="360"/>
      <c r="H32" s="360"/>
      <c r="I32" s="353"/>
      <c r="J32" s="353"/>
      <c r="K32" s="353"/>
      <c r="L32" s="362"/>
      <c r="M32" s="4306"/>
      <c r="N32" s="4286"/>
      <c r="O32" s="4287"/>
      <c r="P32" s="4287"/>
      <c r="Q32" s="4288"/>
      <c r="R32" s="915"/>
      <c r="S32" s="4292"/>
      <c r="T32" s="4293"/>
      <c r="U32" s="4293"/>
      <c r="V32" s="4294"/>
      <c r="W32" s="351"/>
    </row>
    <row r="33" spans="1:23" ht="7.5" customHeight="1">
      <c r="A33" s="759"/>
      <c r="B33" s="508"/>
      <c r="C33" s="367"/>
      <c r="D33" s="367"/>
      <c r="E33" s="353"/>
      <c r="F33" s="353"/>
      <c r="G33" s="353"/>
      <c r="H33" s="353"/>
      <c r="I33" s="353"/>
      <c r="J33" s="353"/>
      <c r="K33" s="353"/>
      <c r="L33" s="353"/>
      <c r="M33" s="504"/>
      <c r="N33" s="917"/>
      <c r="O33" s="917"/>
      <c r="P33" s="917"/>
      <c r="Q33" s="917"/>
      <c r="R33" s="915"/>
      <c r="S33" s="917"/>
      <c r="T33" s="917"/>
      <c r="U33" s="917"/>
      <c r="V33" s="917"/>
      <c r="W33" s="351"/>
    </row>
    <row r="34" spans="1:23" ht="12" customHeight="1">
      <c r="A34" s="759"/>
      <c r="B34" s="506" t="s">
        <v>671</v>
      </c>
      <c r="C34" s="359" t="s">
        <v>672</v>
      </c>
      <c r="D34" s="359"/>
      <c r="E34" s="361"/>
      <c r="F34" s="361"/>
      <c r="G34" s="360"/>
      <c r="H34" s="360"/>
      <c r="I34" s="353"/>
      <c r="J34" s="353"/>
      <c r="K34" s="353"/>
      <c r="L34" s="361"/>
      <c r="M34" s="4306" t="s">
        <v>103</v>
      </c>
      <c r="N34" s="4283"/>
      <c r="O34" s="4284"/>
      <c r="P34" s="4284"/>
      <c r="Q34" s="4285"/>
      <c r="R34" s="914"/>
      <c r="S34" s="4289"/>
      <c r="T34" s="4290"/>
      <c r="U34" s="4290"/>
      <c r="V34" s="4291"/>
      <c r="W34" s="351"/>
    </row>
    <row r="35" spans="1:23" ht="12" customHeight="1">
      <c r="A35" s="759"/>
      <c r="B35" s="508"/>
      <c r="C35" s="365" t="s">
        <v>673</v>
      </c>
      <c r="D35" s="365"/>
      <c r="E35" s="362"/>
      <c r="F35" s="362"/>
      <c r="G35" s="360"/>
      <c r="H35" s="360"/>
      <c r="I35" s="353"/>
      <c r="J35" s="353"/>
      <c r="K35" s="353"/>
      <c r="L35" s="362"/>
      <c r="M35" s="4306"/>
      <c r="N35" s="4286"/>
      <c r="O35" s="4287"/>
      <c r="P35" s="4287"/>
      <c r="Q35" s="4288"/>
      <c r="R35" s="915"/>
      <c r="S35" s="4292"/>
      <c r="T35" s="4293"/>
      <c r="U35" s="4293"/>
      <c r="V35" s="4294"/>
      <c r="W35" s="351"/>
    </row>
    <row r="36" spans="1:23" ht="7.5" customHeight="1">
      <c r="A36" s="759"/>
      <c r="B36" s="508"/>
      <c r="C36" s="367"/>
      <c r="D36" s="367"/>
      <c r="E36" s="362"/>
      <c r="F36" s="362"/>
      <c r="G36" s="360"/>
      <c r="H36" s="360"/>
      <c r="I36" s="362"/>
      <c r="J36" s="362"/>
      <c r="K36" s="362"/>
      <c r="L36" s="360"/>
      <c r="M36" s="504"/>
      <c r="N36" s="918"/>
      <c r="O36" s="917"/>
      <c r="P36" s="917"/>
      <c r="Q36" s="917"/>
      <c r="R36" s="915"/>
      <c r="S36" s="917"/>
      <c r="T36" s="917"/>
      <c r="U36" s="917"/>
      <c r="V36" s="917"/>
      <c r="W36" s="351"/>
    </row>
    <row r="37" spans="1:23" ht="12" customHeight="1">
      <c r="A37" s="759"/>
      <c r="B37" s="358" t="s">
        <v>674</v>
      </c>
      <c r="C37" s="359" t="s">
        <v>675</v>
      </c>
      <c r="D37" s="359"/>
      <c r="E37" s="361"/>
      <c r="F37" s="361"/>
      <c r="G37" s="360"/>
      <c r="H37" s="360"/>
      <c r="I37" s="353"/>
      <c r="J37" s="353"/>
      <c r="K37" s="353"/>
      <c r="L37" s="361"/>
      <c r="M37" s="4306" t="s">
        <v>106</v>
      </c>
      <c r="N37" s="4283"/>
      <c r="O37" s="4284"/>
      <c r="P37" s="4284"/>
      <c r="Q37" s="4285"/>
      <c r="R37" s="914"/>
      <c r="S37" s="4289"/>
      <c r="T37" s="4290"/>
      <c r="U37" s="4290"/>
      <c r="V37" s="4291"/>
      <c r="W37" s="351"/>
    </row>
    <row r="38" spans="1:23" ht="12" customHeight="1">
      <c r="A38" s="759"/>
      <c r="B38" s="508"/>
      <c r="C38" s="367" t="s">
        <v>676</v>
      </c>
      <c r="D38" s="367"/>
      <c r="E38" s="362"/>
      <c r="F38" s="362"/>
      <c r="G38" s="360"/>
      <c r="H38" s="360"/>
      <c r="I38" s="353"/>
      <c r="J38" s="353"/>
      <c r="K38" s="353"/>
      <c r="L38" s="362"/>
      <c r="M38" s="4306"/>
      <c r="N38" s="4286"/>
      <c r="O38" s="4287"/>
      <c r="P38" s="4287"/>
      <c r="Q38" s="4288"/>
      <c r="R38" s="915"/>
      <c r="S38" s="4292"/>
      <c r="T38" s="4293"/>
      <c r="U38" s="4293"/>
      <c r="V38" s="4294"/>
      <c r="W38" s="351"/>
    </row>
    <row r="39" spans="1:23" ht="7.5" customHeight="1">
      <c r="A39" s="759"/>
      <c r="B39" s="508"/>
      <c r="C39" s="367"/>
      <c r="D39" s="367"/>
      <c r="E39" s="362"/>
      <c r="F39" s="362"/>
      <c r="G39" s="360"/>
      <c r="H39" s="360"/>
      <c r="I39" s="360"/>
      <c r="J39" s="360"/>
      <c r="K39" s="360"/>
      <c r="L39" s="360"/>
      <c r="M39" s="504"/>
      <c r="N39" s="918"/>
      <c r="O39" s="917"/>
      <c r="P39" s="918"/>
      <c r="Q39" s="918"/>
      <c r="R39" s="915"/>
      <c r="S39" s="917"/>
      <c r="T39" s="917"/>
      <c r="U39" s="917"/>
      <c r="V39" s="917"/>
      <c r="W39" s="351"/>
    </row>
    <row r="40" spans="1:23" ht="12" customHeight="1">
      <c r="A40" s="759"/>
      <c r="B40" s="358" t="s">
        <v>558</v>
      </c>
      <c r="C40" s="341" t="s">
        <v>677</v>
      </c>
      <c r="D40" s="341"/>
      <c r="E40" s="340"/>
      <c r="F40" s="340"/>
      <c r="G40" s="360"/>
      <c r="H40" s="360"/>
      <c r="I40" s="353"/>
      <c r="J40" s="353"/>
      <c r="K40" s="353"/>
      <c r="L40" s="361"/>
      <c r="M40" s="4312" t="s">
        <v>107</v>
      </c>
      <c r="N40" s="4283"/>
      <c r="O40" s="4284"/>
      <c r="P40" s="4284"/>
      <c r="Q40" s="4285"/>
      <c r="R40" s="914"/>
      <c r="S40" s="4289"/>
      <c r="T40" s="4290"/>
      <c r="U40" s="4290"/>
      <c r="V40" s="4291"/>
      <c r="W40" s="351"/>
    </row>
    <row r="41" spans="1:23" ht="12" customHeight="1">
      <c r="A41" s="759"/>
      <c r="B41" s="508"/>
      <c r="C41" s="343" t="s">
        <v>678</v>
      </c>
      <c r="D41" s="343"/>
      <c r="E41" s="340"/>
      <c r="F41" s="340"/>
      <c r="G41" s="360"/>
      <c r="H41" s="360"/>
      <c r="I41" s="353"/>
      <c r="J41" s="353"/>
      <c r="K41" s="353"/>
      <c r="L41" s="362"/>
      <c r="M41" s="4308"/>
      <c r="N41" s="4286"/>
      <c r="O41" s="4287"/>
      <c r="P41" s="4287"/>
      <c r="Q41" s="4288"/>
      <c r="R41" s="915"/>
      <c r="S41" s="4292"/>
      <c r="T41" s="4293"/>
      <c r="U41" s="4293"/>
      <c r="V41" s="4294"/>
      <c r="W41" s="351"/>
    </row>
    <row r="42" spans="1:23" ht="7.5" customHeight="1">
      <c r="A42" s="759"/>
      <c r="B42" s="508"/>
      <c r="C42" s="340"/>
      <c r="D42" s="340"/>
      <c r="E42" s="340"/>
      <c r="F42" s="340"/>
      <c r="G42" s="360"/>
      <c r="H42" s="360"/>
      <c r="I42" s="360"/>
      <c r="J42" s="360"/>
      <c r="K42" s="360"/>
      <c r="L42" s="360"/>
      <c r="M42" s="340"/>
      <c r="N42" s="918"/>
      <c r="O42" s="918"/>
      <c r="P42" s="917"/>
      <c r="Q42" s="917"/>
      <c r="R42" s="915"/>
      <c r="S42" s="917"/>
      <c r="T42" s="917"/>
      <c r="U42" s="917"/>
      <c r="V42" s="917"/>
      <c r="W42" s="351"/>
    </row>
    <row r="43" spans="1:23" ht="12" customHeight="1">
      <c r="A43" s="759"/>
      <c r="B43" s="358" t="s">
        <v>559</v>
      </c>
      <c r="C43" s="341" t="s">
        <v>679</v>
      </c>
      <c r="D43" s="341"/>
      <c r="E43" s="340"/>
      <c r="F43" s="340"/>
      <c r="G43" s="360"/>
      <c r="H43" s="360"/>
      <c r="I43" s="360"/>
      <c r="J43" s="360"/>
      <c r="K43" s="360"/>
      <c r="L43" s="361"/>
      <c r="M43" s="4312" t="s">
        <v>279</v>
      </c>
      <c r="N43" s="4283"/>
      <c r="O43" s="4284"/>
      <c r="P43" s="4284"/>
      <c r="Q43" s="4285"/>
      <c r="R43" s="914"/>
      <c r="S43" s="4289"/>
      <c r="T43" s="4290"/>
      <c r="U43" s="4290"/>
      <c r="V43" s="4291"/>
      <c r="W43" s="351"/>
    </row>
    <row r="44" spans="1:23" ht="12" customHeight="1">
      <c r="A44" s="759"/>
      <c r="B44" s="508"/>
      <c r="C44" s="343" t="s">
        <v>680</v>
      </c>
      <c r="D44" s="343"/>
      <c r="E44" s="340"/>
      <c r="F44" s="340"/>
      <c r="G44" s="360"/>
      <c r="H44" s="360"/>
      <c r="I44" s="360"/>
      <c r="J44" s="360"/>
      <c r="K44" s="360"/>
      <c r="L44" s="362"/>
      <c r="M44" s="4308"/>
      <c r="N44" s="4286"/>
      <c r="O44" s="4287"/>
      <c r="P44" s="4287"/>
      <c r="Q44" s="4288"/>
      <c r="R44" s="915"/>
      <c r="S44" s="4292"/>
      <c r="T44" s="4293"/>
      <c r="U44" s="4293"/>
      <c r="V44" s="4294"/>
      <c r="W44" s="351"/>
    </row>
    <row r="45" spans="1:23" ht="7.5" customHeight="1">
      <c r="A45" s="759"/>
      <c r="B45" s="508"/>
      <c r="C45" s="340"/>
      <c r="D45" s="340"/>
      <c r="E45" s="340"/>
      <c r="F45" s="340"/>
      <c r="G45" s="360"/>
      <c r="H45" s="360"/>
      <c r="I45" s="353"/>
      <c r="J45" s="353"/>
      <c r="K45" s="353"/>
      <c r="L45" s="353"/>
      <c r="M45" s="508"/>
      <c r="N45" s="918"/>
      <c r="O45" s="918"/>
      <c r="P45" s="917"/>
      <c r="Q45" s="917"/>
      <c r="R45" s="915"/>
      <c r="S45" s="917"/>
      <c r="T45" s="917"/>
      <c r="U45" s="917"/>
      <c r="V45" s="917"/>
      <c r="W45" s="351"/>
    </row>
    <row r="46" spans="1:23" ht="12" customHeight="1">
      <c r="A46" s="759"/>
      <c r="B46" s="358" t="s">
        <v>560</v>
      </c>
      <c r="C46" s="359" t="s">
        <v>681</v>
      </c>
      <c r="D46" s="359"/>
      <c r="E46" s="340"/>
      <c r="F46" s="340"/>
      <c r="G46" s="360"/>
      <c r="H46" s="360"/>
      <c r="I46" s="353"/>
      <c r="J46" s="353"/>
      <c r="K46" s="353"/>
      <c r="L46" s="353"/>
      <c r="M46" s="4306" t="s">
        <v>247</v>
      </c>
      <c r="N46" s="4283"/>
      <c r="O46" s="4284"/>
      <c r="P46" s="4284"/>
      <c r="Q46" s="4285"/>
      <c r="R46" s="915"/>
      <c r="S46" s="4289"/>
      <c r="T46" s="4290"/>
      <c r="U46" s="4290"/>
      <c r="V46" s="4291"/>
      <c r="W46" s="351"/>
    </row>
    <row r="47" spans="1:23" ht="12" customHeight="1">
      <c r="A47" s="759"/>
      <c r="B47" s="508"/>
      <c r="C47" s="365" t="s">
        <v>682</v>
      </c>
      <c r="D47" s="365"/>
      <c r="E47" s="361"/>
      <c r="F47" s="361"/>
      <c r="G47" s="360"/>
      <c r="H47" s="360"/>
      <c r="I47" s="353"/>
      <c r="J47" s="353"/>
      <c r="K47" s="353"/>
      <c r="L47" s="353"/>
      <c r="M47" s="4307"/>
      <c r="N47" s="4286"/>
      <c r="O47" s="4287"/>
      <c r="P47" s="4287"/>
      <c r="Q47" s="4288"/>
      <c r="R47" s="915"/>
      <c r="S47" s="4292"/>
      <c r="T47" s="4293"/>
      <c r="U47" s="4293"/>
      <c r="V47" s="4294"/>
      <c r="W47" s="351"/>
    </row>
    <row r="48" spans="1:23" ht="7.5" customHeight="1">
      <c r="A48" s="759"/>
      <c r="B48" s="508"/>
      <c r="C48" s="367"/>
      <c r="D48" s="367"/>
      <c r="E48" s="362"/>
      <c r="F48" s="362"/>
      <c r="G48" s="353"/>
      <c r="H48" s="353"/>
      <c r="I48" s="353"/>
      <c r="J48" s="353"/>
      <c r="K48" s="353"/>
      <c r="L48" s="353"/>
      <c r="M48" s="355"/>
      <c r="N48" s="917"/>
      <c r="O48" s="917"/>
      <c r="P48" s="917"/>
      <c r="Q48" s="917"/>
      <c r="R48" s="915"/>
      <c r="S48" s="917"/>
      <c r="T48" s="917"/>
      <c r="U48" s="917"/>
      <c r="V48" s="917"/>
      <c r="W48" s="351"/>
    </row>
    <row r="49" spans="1:23" ht="12" customHeight="1">
      <c r="A49" s="759"/>
      <c r="B49" s="358" t="s">
        <v>561</v>
      </c>
      <c r="C49" s="359" t="s">
        <v>683</v>
      </c>
      <c r="D49" s="359"/>
      <c r="E49" s="362"/>
      <c r="F49" s="362"/>
      <c r="G49" s="360"/>
      <c r="H49" s="360"/>
      <c r="I49" s="361"/>
      <c r="J49" s="361"/>
      <c r="K49" s="361"/>
      <c r="L49" s="360"/>
      <c r="M49" s="4306" t="s">
        <v>348</v>
      </c>
      <c r="N49" s="4283"/>
      <c r="O49" s="4284"/>
      <c r="P49" s="4284"/>
      <c r="Q49" s="4285"/>
      <c r="R49" s="915"/>
      <c r="S49" s="4289"/>
      <c r="T49" s="4290"/>
      <c r="U49" s="4290"/>
      <c r="V49" s="4291"/>
      <c r="W49" s="351"/>
    </row>
    <row r="50" spans="1:23" ht="12" customHeight="1">
      <c r="A50" s="759"/>
      <c r="B50" s="508"/>
      <c r="C50" s="365" t="s">
        <v>4131</v>
      </c>
      <c r="D50" s="365"/>
      <c r="E50" s="361"/>
      <c r="F50" s="361"/>
      <c r="G50" s="360"/>
      <c r="H50" s="360"/>
      <c r="I50" s="362"/>
      <c r="J50" s="362"/>
      <c r="K50" s="362"/>
      <c r="L50" s="360"/>
      <c r="M50" s="4307"/>
      <c r="N50" s="4286"/>
      <c r="O50" s="4287"/>
      <c r="P50" s="4287"/>
      <c r="Q50" s="4288"/>
      <c r="R50" s="915"/>
      <c r="S50" s="4292"/>
      <c r="T50" s="4293"/>
      <c r="U50" s="4293"/>
      <c r="V50" s="4294"/>
      <c r="W50" s="351"/>
    </row>
    <row r="51" spans="1:23" ht="7.5" customHeight="1">
      <c r="A51" s="759"/>
      <c r="B51" s="508"/>
      <c r="C51" s="367"/>
      <c r="D51" s="367"/>
      <c r="E51" s="361"/>
      <c r="F51" s="361"/>
      <c r="G51" s="353"/>
      <c r="H51" s="353"/>
      <c r="I51" s="353"/>
      <c r="J51" s="353"/>
      <c r="K51" s="353"/>
      <c r="L51" s="353"/>
      <c r="M51" s="340"/>
      <c r="N51" s="917"/>
      <c r="O51" s="917"/>
      <c r="P51" s="917"/>
      <c r="Q51" s="917"/>
      <c r="R51" s="915"/>
      <c r="S51" s="917"/>
      <c r="T51" s="917"/>
      <c r="U51" s="917"/>
      <c r="V51" s="917"/>
      <c r="W51" s="351"/>
    </row>
    <row r="52" spans="1:23" ht="12" customHeight="1">
      <c r="A52" s="759"/>
      <c r="B52" s="358" t="s">
        <v>562</v>
      </c>
      <c r="C52" s="359" t="s">
        <v>684</v>
      </c>
      <c r="D52" s="359"/>
      <c r="E52" s="362"/>
      <c r="F52" s="362"/>
      <c r="G52" s="360"/>
      <c r="H52" s="360"/>
      <c r="I52" s="361"/>
      <c r="J52" s="361"/>
      <c r="K52" s="361"/>
      <c r="L52" s="360"/>
      <c r="M52" s="4306" t="s">
        <v>350</v>
      </c>
      <c r="N52" s="4283"/>
      <c r="O52" s="4284"/>
      <c r="P52" s="4284"/>
      <c r="Q52" s="4285"/>
      <c r="R52" s="914"/>
      <c r="S52" s="4289"/>
      <c r="T52" s="4290"/>
      <c r="U52" s="4290"/>
      <c r="V52" s="4291"/>
      <c r="W52" s="351"/>
    </row>
    <row r="53" spans="1:23" ht="12" customHeight="1">
      <c r="A53" s="759"/>
      <c r="B53" s="508"/>
      <c r="C53" s="365" t="s">
        <v>3807</v>
      </c>
      <c r="D53" s="365"/>
      <c r="E53" s="362"/>
      <c r="F53" s="362"/>
      <c r="G53" s="360"/>
      <c r="H53" s="360"/>
      <c r="I53" s="362"/>
      <c r="J53" s="362"/>
      <c r="K53" s="362"/>
      <c r="L53" s="360"/>
      <c r="M53" s="4307"/>
      <c r="N53" s="4286"/>
      <c r="O53" s="4287"/>
      <c r="P53" s="4287"/>
      <c r="Q53" s="4288"/>
      <c r="R53" s="915"/>
      <c r="S53" s="4292"/>
      <c r="T53" s="4293"/>
      <c r="U53" s="4293"/>
      <c r="V53" s="4294"/>
      <c r="W53" s="351"/>
    </row>
    <row r="54" spans="1:23" ht="7.5" customHeight="1">
      <c r="A54" s="759"/>
      <c r="B54" s="508"/>
      <c r="C54" s="365"/>
      <c r="D54" s="365"/>
      <c r="E54" s="362"/>
      <c r="F54" s="362"/>
      <c r="G54" s="360"/>
      <c r="H54" s="360"/>
      <c r="I54" s="362"/>
      <c r="J54" s="362"/>
      <c r="K54" s="362"/>
      <c r="L54" s="360"/>
      <c r="M54" s="512"/>
      <c r="N54" s="916"/>
      <c r="O54" s="916"/>
      <c r="P54" s="916"/>
      <c r="Q54" s="916"/>
      <c r="R54" s="919"/>
      <c r="S54" s="920"/>
      <c r="T54" s="920"/>
      <c r="U54" s="920"/>
      <c r="V54" s="920"/>
      <c r="W54" s="351"/>
    </row>
    <row r="55" spans="1:23" ht="12" customHeight="1">
      <c r="A55" s="759"/>
      <c r="B55" s="358" t="s">
        <v>563</v>
      </c>
      <c r="C55" s="359" t="s">
        <v>980</v>
      </c>
      <c r="D55" s="359"/>
      <c r="E55" s="360"/>
      <c r="F55" s="360"/>
      <c r="G55" s="360"/>
      <c r="H55" s="360"/>
      <c r="I55" s="362"/>
      <c r="J55" s="362"/>
      <c r="K55" s="362"/>
      <c r="L55" s="360"/>
      <c r="M55" s="4306" t="s">
        <v>96</v>
      </c>
      <c r="N55" s="4283"/>
      <c r="O55" s="4284"/>
      <c r="P55" s="4284"/>
      <c r="Q55" s="4285"/>
      <c r="R55" s="919"/>
      <c r="S55" s="4289"/>
      <c r="T55" s="4290"/>
      <c r="U55" s="4290"/>
      <c r="V55" s="4291"/>
      <c r="W55" s="351"/>
    </row>
    <row r="56" spans="1:23" ht="12" customHeight="1">
      <c r="A56" s="759"/>
      <c r="B56" s="508"/>
      <c r="C56" s="365" t="s">
        <v>3808</v>
      </c>
      <c r="D56" s="365"/>
      <c r="E56" s="361"/>
      <c r="F56" s="361"/>
      <c r="G56" s="360"/>
      <c r="H56" s="360"/>
      <c r="I56" s="353"/>
      <c r="J56" s="353"/>
      <c r="K56" s="353"/>
      <c r="L56" s="360"/>
      <c r="M56" s="4307"/>
      <c r="N56" s="4286"/>
      <c r="O56" s="4287"/>
      <c r="P56" s="4287"/>
      <c r="Q56" s="4288"/>
      <c r="R56" s="919"/>
      <c r="S56" s="4292"/>
      <c r="T56" s="4293"/>
      <c r="U56" s="4293"/>
      <c r="V56" s="4294"/>
      <c r="W56" s="351"/>
    </row>
    <row r="57" spans="1:23" ht="7.5" customHeight="1">
      <c r="A57" s="759"/>
      <c r="B57" s="508"/>
      <c r="C57" s="367"/>
      <c r="D57" s="367"/>
      <c r="E57" s="362"/>
      <c r="F57" s="362"/>
      <c r="G57" s="360"/>
      <c r="H57" s="360"/>
      <c r="I57" s="353"/>
      <c r="J57" s="353"/>
      <c r="K57" s="353"/>
      <c r="L57" s="360"/>
      <c r="M57" s="511"/>
      <c r="N57" s="916"/>
      <c r="O57" s="916"/>
      <c r="P57" s="916"/>
      <c r="Q57" s="916"/>
      <c r="R57" s="919"/>
      <c r="S57" s="920"/>
      <c r="T57" s="921"/>
      <c r="U57" s="920"/>
      <c r="V57" s="920"/>
      <c r="W57" s="351"/>
    </row>
    <row r="58" spans="1:23" ht="12" customHeight="1">
      <c r="A58" s="759"/>
      <c r="B58" s="358" t="s">
        <v>564</v>
      </c>
      <c r="C58" s="359" t="s">
        <v>685</v>
      </c>
      <c r="D58" s="359"/>
      <c r="E58" s="353"/>
      <c r="F58" s="353"/>
      <c r="G58" s="360"/>
      <c r="H58" s="360"/>
      <c r="I58" s="353"/>
      <c r="J58" s="353"/>
      <c r="K58" s="353"/>
      <c r="L58" s="360"/>
      <c r="M58" s="4306" t="s">
        <v>98</v>
      </c>
      <c r="N58" s="4283"/>
      <c r="O58" s="4284"/>
      <c r="P58" s="4284"/>
      <c r="Q58" s="4285"/>
      <c r="R58" s="919"/>
      <c r="S58" s="4289"/>
      <c r="T58" s="4290"/>
      <c r="U58" s="4290"/>
      <c r="V58" s="4291"/>
      <c r="W58" s="351"/>
    </row>
    <row r="59" spans="1:23" ht="12" customHeight="1">
      <c r="A59" s="759"/>
      <c r="B59" s="508"/>
      <c r="C59" s="365" t="s">
        <v>686</v>
      </c>
      <c r="D59" s="365"/>
      <c r="E59" s="361"/>
      <c r="F59" s="361"/>
      <c r="G59" s="360"/>
      <c r="H59" s="360"/>
      <c r="I59" s="353"/>
      <c r="J59" s="353"/>
      <c r="K59" s="353"/>
      <c r="L59" s="360"/>
      <c r="M59" s="4307"/>
      <c r="N59" s="4286"/>
      <c r="O59" s="4287"/>
      <c r="P59" s="4287"/>
      <c r="Q59" s="4288"/>
      <c r="R59" s="922"/>
      <c r="S59" s="4292"/>
      <c r="T59" s="4293"/>
      <c r="U59" s="4293"/>
      <c r="V59" s="4294"/>
      <c r="W59" s="351"/>
    </row>
    <row r="60" spans="1:23" ht="7.5" customHeight="1">
      <c r="A60" s="759"/>
      <c r="B60" s="508"/>
      <c r="C60" s="367"/>
      <c r="D60" s="367"/>
      <c r="E60" s="361"/>
      <c r="F60" s="362"/>
      <c r="G60" s="360"/>
      <c r="H60" s="360"/>
      <c r="I60" s="353"/>
      <c r="J60" s="353"/>
      <c r="K60" s="353"/>
      <c r="L60" s="360"/>
      <c r="M60" s="378"/>
      <c r="N60" s="922"/>
      <c r="O60" s="922"/>
      <c r="P60" s="922"/>
      <c r="Q60" s="922"/>
      <c r="R60" s="922"/>
      <c r="S60" s="922"/>
      <c r="T60" s="922"/>
      <c r="U60" s="922"/>
      <c r="V60" s="922"/>
      <c r="W60" s="351"/>
    </row>
    <row r="61" spans="1:23" ht="12" customHeight="1">
      <c r="A61" s="759"/>
      <c r="B61" s="358" t="s">
        <v>565</v>
      </c>
      <c r="C61" s="359" t="s">
        <v>687</v>
      </c>
      <c r="D61" s="359"/>
      <c r="E61" s="362"/>
      <c r="F61" s="362"/>
      <c r="G61" s="360"/>
      <c r="H61" s="360"/>
      <c r="I61" s="353"/>
      <c r="J61" s="353"/>
      <c r="K61" s="353"/>
      <c r="L61" s="360"/>
      <c r="M61" s="4306" t="s">
        <v>95</v>
      </c>
      <c r="N61" s="4283"/>
      <c r="O61" s="4284"/>
      <c r="P61" s="4284"/>
      <c r="Q61" s="4285"/>
      <c r="R61" s="922"/>
      <c r="S61" s="4289"/>
      <c r="T61" s="4290"/>
      <c r="U61" s="4290"/>
      <c r="V61" s="4291"/>
      <c r="W61" s="351"/>
    </row>
    <row r="62" spans="1:23" ht="12" customHeight="1">
      <c r="A62" s="759"/>
      <c r="B62" s="508"/>
      <c r="C62" s="365" t="s">
        <v>688</v>
      </c>
      <c r="D62" s="365"/>
      <c r="E62" s="362"/>
      <c r="F62" s="362"/>
      <c r="G62" s="360"/>
      <c r="H62" s="360"/>
      <c r="I62" s="353"/>
      <c r="J62" s="353"/>
      <c r="K62" s="353"/>
      <c r="L62" s="360"/>
      <c r="M62" s="4307"/>
      <c r="N62" s="4286"/>
      <c r="O62" s="4287"/>
      <c r="P62" s="4287"/>
      <c r="Q62" s="4288"/>
      <c r="R62" s="922"/>
      <c r="S62" s="4292"/>
      <c r="T62" s="4293"/>
      <c r="U62" s="4293"/>
      <c r="V62" s="4294"/>
      <c r="W62" s="351"/>
    </row>
    <row r="63" spans="1:23" ht="7.5" customHeight="1">
      <c r="A63" s="759"/>
      <c r="B63" s="508"/>
      <c r="C63" s="367"/>
      <c r="D63" s="367"/>
      <c r="E63" s="362"/>
      <c r="F63" s="362"/>
      <c r="G63" s="360"/>
      <c r="H63" s="360"/>
      <c r="I63" s="353"/>
      <c r="J63" s="353"/>
      <c r="K63" s="353"/>
      <c r="L63" s="360"/>
      <c r="M63" s="378"/>
      <c r="N63" s="378"/>
      <c r="O63" s="378"/>
      <c r="P63" s="378"/>
      <c r="Q63" s="378"/>
      <c r="R63" s="378"/>
      <c r="S63" s="378"/>
      <c r="T63" s="378"/>
      <c r="U63" s="378"/>
      <c r="V63" s="378"/>
      <c r="W63" s="351"/>
    </row>
    <row r="64" spans="1:23" ht="12" customHeight="1">
      <c r="A64" s="759"/>
      <c r="B64" s="358" t="s">
        <v>689</v>
      </c>
      <c r="C64" s="359" t="s">
        <v>824</v>
      </c>
      <c r="D64" s="359"/>
      <c r="E64" s="362"/>
      <c r="F64" s="362"/>
      <c r="G64" s="360"/>
      <c r="H64" s="360"/>
      <c r="I64" s="353"/>
      <c r="J64" s="353"/>
      <c r="K64" s="353"/>
      <c r="L64" s="360"/>
      <c r="M64" s="4306" t="s">
        <v>97</v>
      </c>
      <c r="N64" s="4283"/>
      <c r="O64" s="4284"/>
      <c r="P64" s="4284"/>
      <c r="Q64" s="4285"/>
      <c r="R64" s="378"/>
      <c r="S64" s="4289"/>
      <c r="T64" s="4290"/>
      <c r="U64" s="4290"/>
      <c r="V64" s="4291"/>
      <c r="W64" s="351"/>
    </row>
    <row r="65" spans="1:23" ht="12" customHeight="1">
      <c r="A65" s="759"/>
      <c r="B65" s="508"/>
      <c r="C65" s="365" t="s">
        <v>3809</v>
      </c>
      <c r="D65" s="365"/>
      <c r="E65" s="362"/>
      <c r="F65" s="362"/>
      <c r="G65" s="360"/>
      <c r="H65" s="361"/>
      <c r="I65" s="361"/>
      <c r="J65" s="361"/>
      <c r="K65" s="361"/>
      <c r="L65" s="361"/>
      <c r="M65" s="4307"/>
      <c r="N65" s="4286"/>
      <c r="O65" s="4287"/>
      <c r="P65" s="4287"/>
      <c r="Q65" s="4288"/>
      <c r="R65" s="378"/>
      <c r="S65" s="4292"/>
      <c r="T65" s="4293"/>
      <c r="U65" s="4293"/>
      <c r="V65" s="4294"/>
      <c r="W65" s="351"/>
    </row>
    <row r="66" spans="1:23" ht="7.5" customHeight="1">
      <c r="A66" s="759"/>
      <c r="B66" s="366"/>
      <c r="C66" s="367"/>
      <c r="D66" s="367"/>
      <c r="E66" s="370"/>
      <c r="F66" s="362"/>
      <c r="G66" s="360"/>
      <c r="H66" s="362"/>
      <c r="I66" s="4299"/>
      <c r="J66" s="4299"/>
      <c r="K66" s="4299"/>
      <c r="L66" s="4299"/>
      <c r="M66" s="378"/>
      <c r="N66" s="378"/>
      <c r="O66" s="378"/>
      <c r="P66" s="378"/>
      <c r="Q66" s="378"/>
      <c r="R66" s="378"/>
      <c r="S66" s="378"/>
      <c r="T66" s="378"/>
      <c r="U66" s="378"/>
      <c r="V66" s="378"/>
      <c r="W66" s="351"/>
    </row>
    <row r="67" spans="1:23" ht="12" customHeight="1">
      <c r="A67" s="759"/>
      <c r="B67" s="358" t="s">
        <v>356</v>
      </c>
      <c r="C67" s="359" t="s">
        <v>3810</v>
      </c>
      <c r="D67" s="359"/>
      <c r="E67" s="341"/>
      <c r="F67" s="362"/>
      <c r="G67" s="360"/>
      <c r="H67" s="360"/>
      <c r="I67" s="353"/>
      <c r="J67" s="353"/>
      <c r="K67" s="353"/>
      <c r="L67" s="360"/>
      <c r="M67" s="4306" t="s">
        <v>356</v>
      </c>
      <c r="N67" s="4283"/>
      <c r="O67" s="4284"/>
      <c r="P67" s="4284"/>
      <c r="Q67" s="4285"/>
      <c r="R67" s="378"/>
      <c r="S67" s="4289"/>
      <c r="T67" s="4290"/>
      <c r="U67" s="4290"/>
      <c r="V67" s="4291"/>
      <c r="W67" s="351"/>
    </row>
    <row r="68" spans="1:23" ht="12" customHeight="1">
      <c r="A68" s="759"/>
      <c r="B68" s="508"/>
      <c r="C68" s="365" t="s">
        <v>690</v>
      </c>
      <c r="D68" s="365"/>
      <c r="E68" s="362"/>
      <c r="F68" s="362"/>
      <c r="G68" s="360"/>
      <c r="H68" s="360"/>
      <c r="I68" s="353"/>
      <c r="J68" s="353"/>
      <c r="K68" s="353"/>
      <c r="L68" s="360"/>
      <c r="M68" s="4307"/>
      <c r="N68" s="4286"/>
      <c r="O68" s="4287"/>
      <c r="P68" s="4287"/>
      <c r="Q68" s="4288"/>
      <c r="R68" s="344"/>
      <c r="S68" s="4292"/>
      <c r="T68" s="4293"/>
      <c r="U68" s="4293"/>
      <c r="V68" s="4294"/>
      <c r="W68" s="351"/>
    </row>
    <row r="69" spans="1:23" ht="7.5" customHeight="1">
      <c r="A69" s="759"/>
      <c r="B69" s="508"/>
      <c r="C69" s="367"/>
      <c r="D69" s="367"/>
      <c r="E69" s="362"/>
      <c r="F69" s="362"/>
      <c r="G69" s="360"/>
      <c r="H69" s="360"/>
      <c r="I69" s="353"/>
      <c r="J69" s="353"/>
      <c r="K69" s="353"/>
      <c r="L69" s="360"/>
      <c r="M69" s="504"/>
      <c r="N69" s="376"/>
      <c r="O69" s="376"/>
      <c r="P69" s="376"/>
      <c r="Q69" s="376"/>
      <c r="R69" s="344"/>
      <c r="S69" s="376"/>
      <c r="T69" s="376"/>
      <c r="U69" s="376"/>
      <c r="V69" s="376"/>
      <c r="W69" s="351"/>
    </row>
    <row r="70" spans="1:23" ht="12" customHeight="1">
      <c r="A70" s="759"/>
      <c r="B70" s="358" t="s">
        <v>691</v>
      </c>
      <c r="C70" s="359" t="s">
        <v>692</v>
      </c>
      <c r="D70" s="359"/>
      <c r="E70" s="362"/>
      <c r="F70" s="362"/>
      <c r="G70" s="360"/>
      <c r="H70" s="360"/>
      <c r="I70" s="353"/>
      <c r="J70" s="353"/>
      <c r="K70" s="353"/>
      <c r="L70" s="360"/>
      <c r="M70" s="4306" t="s">
        <v>412</v>
      </c>
      <c r="N70" s="4283"/>
      <c r="O70" s="4284"/>
      <c r="P70" s="4284"/>
      <c r="Q70" s="4285"/>
      <c r="R70" s="344"/>
      <c r="S70" s="4289"/>
      <c r="T70" s="4290"/>
      <c r="U70" s="4290"/>
      <c r="V70" s="4291"/>
      <c r="W70" s="351"/>
    </row>
    <row r="71" spans="1:23" ht="12" customHeight="1">
      <c r="A71" s="759"/>
      <c r="B71" s="508"/>
      <c r="C71" s="365" t="s">
        <v>693</v>
      </c>
      <c r="D71" s="365"/>
      <c r="E71" s="362"/>
      <c r="F71" s="362"/>
      <c r="G71" s="360"/>
      <c r="H71" s="360"/>
      <c r="I71" s="353"/>
      <c r="J71" s="353"/>
      <c r="K71" s="353"/>
      <c r="L71" s="360"/>
      <c r="M71" s="4307"/>
      <c r="N71" s="4286"/>
      <c r="O71" s="4287"/>
      <c r="P71" s="4287"/>
      <c r="Q71" s="4288"/>
      <c r="R71" s="344"/>
      <c r="S71" s="4292"/>
      <c r="T71" s="4293"/>
      <c r="U71" s="4293"/>
      <c r="V71" s="4294"/>
      <c r="W71" s="351"/>
    </row>
    <row r="72" spans="1:23" ht="7.5" customHeight="1">
      <c r="A72" s="759"/>
      <c r="B72" s="508"/>
      <c r="C72" s="365"/>
      <c r="D72" s="365"/>
      <c r="E72" s="353"/>
      <c r="F72" s="353"/>
      <c r="G72" s="360"/>
      <c r="H72" s="360"/>
      <c r="I72" s="353"/>
      <c r="J72" s="353"/>
      <c r="K72" s="353"/>
      <c r="L72" s="360"/>
      <c r="M72" s="504"/>
      <c r="N72" s="376"/>
      <c r="O72" s="376"/>
      <c r="P72" s="376"/>
      <c r="Q72" s="376"/>
      <c r="R72" s="344"/>
      <c r="S72" s="376"/>
      <c r="T72" s="376"/>
      <c r="U72" s="376"/>
      <c r="V72" s="376"/>
      <c r="W72" s="351"/>
    </row>
    <row r="73" spans="1:23" ht="12" customHeight="1">
      <c r="A73" s="759"/>
      <c r="B73" s="358" t="s">
        <v>694</v>
      </c>
      <c r="C73" s="359" t="s">
        <v>695</v>
      </c>
      <c r="D73" s="359"/>
      <c r="E73" s="353"/>
      <c r="F73" s="353"/>
      <c r="G73" s="360"/>
      <c r="H73" s="360"/>
      <c r="I73" s="353"/>
      <c r="J73" s="353"/>
      <c r="K73" s="353"/>
      <c r="L73" s="360"/>
      <c r="M73" s="4306" t="s">
        <v>413</v>
      </c>
      <c r="N73" s="4283"/>
      <c r="O73" s="4284"/>
      <c r="P73" s="4284"/>
      <c r="Q73" s="4285"/>
      <c r="R73" s="344"/>
      <c r="S73" s="4289"/>
      <c r="T73" s="4290"/>
      <c r="U73" s="4290"/>
      <c r="V73" s="4291"/>
      <c r="W73" s="351"/>
    </row>
    <row r="74" spans="1:23" ht="12" customHeight="1">
      <c r="A74" s="759"/>
      <c r="B74" s="508"/>
      <c r="C74" s="343" t="s">
        <v>696</v>
      </c>
      <c r="D74" s="343"/>
      <c r="E74" s="362"/>
      <c r="F74" s="362"/>
      <c r="G74" s="360"/>
      <c r="H74" s="360"/>
      <c r="I74" s="353"/>
      <c r="J74" s="353"/>
      <c r="K74" s="353"/>
      <c r="L74" s="360"/>
      <c r="M74" s="4307"/>
      <c r="N74" s="4286"/>
      <c r="O74" s="4287"/>
      <c r="P74" s="4287"/>
      <c r="Q74" s="4288"/>
      <c r="R74" s="344"/>
      <c r="S74" s="4292"/>
      <c r="T74" s="4293"/>
      <c r="U74" s="4293"/>
      <c r="V74" s="4294"/>
      <c r="W74" s="351"/>
    </row>
    <row r="75" spans="1:23" ht="7.5" customHeight="1">
      <c r="A75" s="759"/>
      <c r="B75" s="508"/>
      <c r="C75" s="367"/>
      <c r="D75" s="367"/>
      <c r="E75" s="362"/>
      <c r="F75" s="362"/>
      <c r="G75" s="360"/>
      <c r="H75" s="360"/>
      <c r="I75" s="353"/>
      <c r="J75" s="353"/>
      <c r="K75" s="353"/>
      <c r="L75" s="360"/>
      <c r="M75" s="504"/>
      <c r="N75" s="376"/>
      <c r="O75" s="376"/>
      <c r="P75" s="376"/>
      <c r="Q75" s="376"/>
      <c r="R75" s="344"/>
      <c r="S75" s="376"/>
      <c r="T75" s="376"/>
      <c r="U75" s="376"/>
      <c r="V75" s="376"/>
      <c r="W75" s="351"/>
    </row>
    <row r="76" spans="1:23" ht="12" customHeight="1">
      <c r="A76" s="759"/>
      <c r="B76" s="358" t="s">
        <v>697</v>
      </c>
      <c r="C76" s="359" t="s">
        <v>698</v>
      </c>
      <c r="D76" s="359"/>
      <c r="E76" s="362"/>
      <c r="F76" s="362"/>
      <c r="G76" s="360"/>
      <c r="H76" s="360"/>
      <c r="I76" s="353"/>
      <c r="J76" s="353"/>
      <c r="K76" s="353"/>
      <c r="L76" s="360"/>
      <c r="M76" s="4306" t="s">
        <v>414</v>
      </c>
      <c r="N76" s="4283"/>
      <c r="O76" s="4284"/>
      <c r="P76" s="4284"/>
      <c r="Q76" s="4285"/>
      <c r="R76" s="344"/>
      <c r="S76" s="4289"/>
      <c r="T76" s="4290"/>
      <c r="U76" s="4290"/>
      <c r="V76" s="4291"/>
      <c r="W76" s="351"/>
    </row>
    <row r="77" spans="1:23" ht="12" customHeight="1">
      <c r="A77" s="759"/>
      <c r="B77" s="508"/>
      <c r="C77" s="365" t="s">
        <v>4132</v>
      </c>
      <c r="D77" s="365"/>
      <c r="E77" s="362"/>
      <c r="F77" s="362"/>
      <c r="G77" s="360"/>
      <c r="H77" s="360"/>
      <c r="I77" s="353"/>
      <c r="J77" s="353"/>
      <c r="K77" s="353"/>
      <c r="L77" s="360"/>
      <c r="M77" s="4307"/>
      <c r="N77" s="4286"/>
      <c r="O77" s="4287"/>
      <c r="P77" s="4287"/>
      <c r="Q77" s="4288"/>
      <c r="R77" s="344"/>
      <c r="S77" s="4292"/>
      <c r="T77" s="4293"/>
      <c r="U77" s="4293"/>
      <c r="V77" s="4294"/>
      <c r="W77" s="351"/>
    </row>
    <row r="78" spans="1:23" ht="7.5" customHeight="1">
      <c r="A78" s="759"/>
      <c r="B78" s="508"/>
      <c r="C78" s="367"/>
      <c r="D78" s="367"/>
      <c r="E78" s="362"/>
      <c r="F78" s="362"/>
      <c r="G78" s="360"/>
      <c r="H78" s="360"/>
      <c r="I78" s="353"/>
      <c r="J78" s="353"/>
      <c r="K78" s="353"/>
      <c r="L78" s="360"/>
      <c r="M78" s="504"/>
      <c r="N78" s="376"/>
      <c r="O78" s="376"/>
      <c r="P78" s="376"/>
      <c r="Q78" s="376"/>
      <c r="R78" s="344"/>
      <c r="S78" s="376"/>
      <c r="T78" s="376"/>
      <c r="U78" s="376"/>
      <c r="V78" s="376"/>
      <c r="W78" s="351"/>
    </row>
    <row r="79" spans="1:23" ht="12" customHeight="1">
      <c r="A79" s="759"/>
      <c r="B79" s="358" t="s">
        <v>699</v>
      </c>
      <c r="C79" s="359" t="s">
        <v>700</v>
      </c>
      <c r="D79" s="359"/>
      <c r="E79" s="362"/>
      <c r="F79" s="362"/>
      <c r="G79" s="360"/>
      <c r="H79" s="360"/>
      <c r="I79" s="353"/>
      <c r="J79" s="353"/>
      <c r="K79" s="353"/>
      <c r="L79" s="360"/>
      <c r="M79" s="4306" t="s">
        <v>415</v>
      </c>
      <c r="N79" s="4283"/>
      <c r="O79" s="4284"/>
      <c r="P79" s="4284"/>
      <c r="Q79" s="4285"/>
      <c r="R79" s="344"/>
      <c r="S79" s="4289"/>
      <c r="T79" s="4290"/>
      <c r="U79" s="4290"/>
      <c r="V79" s="4291"/>
      <c r="W79" s="351"/>
    </row>
    <row r="80" spans="1:23" ht="12" customHeight="1">
      <c r="A80" s="759"/>
      <c r="B80" s="508"/>
      <c r="C80" s="365" t="s">
        <v>701</v>
      </c>
      <c r="D80" s="365"/>
      <c r="E80" s="362"/>
      <c r="F80" s="362"/>
      <c r="G80" s="360"/>
      <c r="H80" s="360"/>
      <c r="I80" s="353"/>
      <c r="J80" s="353"/>
      <c r="K80" s="353"/>
      <c r="L80" s="360"/>
      <c r="M80" s="4307"/>
      <c r="N80" s="4286"/>
      <c r="O80" s="4287"/>
      <c r="P80" s="4287"/>
      <c r="Q80" s="4288"/>
      <c r="R80" s="344"/>
      <c r="S80" s="4292"/>
      <c r="T80" s="4293"/>
      <c r="U80" s="4293"/>
      <c r="V80" s="4294"/>
      <c r="W80" s="351"/>
    </row>
    <row r="81" spans="1:40" ht="7.5" customHeight="1">
      <c r="A81" s="759"/>
      <c r="B81" s="508"/>
      <c r="C81" s="367"/>
      <c r="D81" s="367"/>
      <c r="E81" s="362"/>
      <c r="F81" s="362"/>
      <c r="G81" s="360"/>
      <c r="H81" s="360"/>
      <c r="I81" s="353"/>
      <c r="J81" s="353"/>
      <c r="K81" s="353"/>
      <c r="L81" s="360"/>
      <c r="M81" s="504"/>
      <c r="N81" s="376"/>
      <c r="O81" s="376"/>
      <c r="P81" s="376"/>
      <c r="Q81" s="376"/>
      <c r="R81" s="344"/>
      <c r="S81" s="376"/>
      <c r="T81" s="376"/>
      <c r="U81" s="376"/>
      <c r="V81" s="376"/>
      <c r="W81" s="351"/>
    </row>
    <row r="82" spans="1:40" ht="12" customHeight="1">
      <c r="A82" s="759"/>
      <c r="B82" s="358" t="s">
        <v>702</v>
      </c>
      <c r="C82" s="359" t="s">
        <v>703</v>
      </c>
      <c r="D82" s="359"/>
      <c r="E82" s="362"/>
      <c r="F82" s="362"/>
      <c r="G82" s="360"/>
      <c r="H82" s="360"/>
      <c r="I82" s="353"/>
      <c r="J82" s="353"/>
      <c r="K82" s="353"/>
      <c r="L82" s="360"/>
      <c r="M82" s="4306" t="s">
        <v>416</v>
      </c>
      <c r="N82" s="4283"/>
      <c r="O82" s="4284"/>
      <c r="P82" s="4284"/>
      <c r="Q82" s="4285"/>
      <c r="R82" s="344"/>
      <c r="S82" s="4289"/>
      <c r="T82" s="4290"/>
      <c r="U82" s="4290"/>
      <c r="V82" s="4291"/>
      <c r="W82" s="351"/>
    </row>
    <row r="83" spans="1:40" ht="12" customHeight="1">
      <c r="A83" s="759"/>
      <c r="B83" s="508"/>
      <c r="C83" s="365" t="s">
        <v>704</v>
      </c>
      <c r="D83" s="365"/>
      <c r="E83" s="362"/>
      <c r="F83" s="362"/>
      <c r="G83" s="360"/>
      <c r="H83" s="360"/>
      <c r="I83" s="353"/>
      <c r="J83" s="353"/>
      <c r="K83" s="353"/>
      <c r="L83" s="360"/>
      <c r="M83" s="4307"/>
      <c r="N83" s="4286"/>
      <c r="O83" s="4287"/>
      <c r="P83" s="4287"/>
      <c r="Q83" s="4288"/>
      <c r="R83" s="344"/>
      <c r="S83" s="4292"/>
      <c r="T83" s="4293"/>
      <c r="U83" s="4293"/>
      <c r="V83" s="4294"/>
      <c r="W83" s="351"/>
    </row>
    <row r="84" spans="1:40" ht="7.5" customHeight="1">
      <c r="A84" s="759"/>
      <c r="B84" s="508"/>
      <c r="C84" s="367"/>
      <c r="D84" s="367"/>
      <c r="E84" s="362"/>
      <c r="F84" s="362"/>
      <c r="G84" s="360"/>
      <c r="H84" s="360"/>
      <c r="I84" s="353"/>
      <c r="J84" s="353"/>
      <c r="K84" s="353"/>
      <c r="L84" s="360"/>
      <c r="M84" s="512"/>
      <c r="N84" s="376"/>
      <c r="O84" s="376"/>
      <c r="P84" s="376"/>
      <c r="Q84" s="376"/>
      <c r="R84" s="344"/>
      <c r="S84" s="377"/>
      <c r="T84" s="377"/>
      <c r="U84" s="377"/>
      <c r="V84" s="377"/>
      <c r="W84" s="351"/>
    </row>
    <row r="85" spans="1:40" ht="12" customHeight="1">
      <c r="A85" s="759"/>
      <c r="B85" s="358" t="s">
        <v>705</v>
      </c>
      <c r="C85" s="359" t="s">
        <v>706</v>
      </c>
      <c r="D85" s="359"/>
      <c r="E85" s="362"/>
      <c r="F85" s="362"/>
      <c r="G85" s="360"/>
      <c r="H85" s="360"/>
      <c r="I85" s="353"/>
      <c r="J85" s="353"/>
      <c r="K85" s="353"/>
      <c r="L85" s="360"/>
      <c r="M85" s="4306" t="s">
        <v>417</v>
      </c>
      <c r="N85" s="4283"/>
      <c r="O85" s="4284"/>
      <c r="P85" s="4284"/>
      <c r="Q85" s="4285"/>
      <c r="R85" s="344"/>
      <c r="S85" s="4289"/>
      <c r="T85" s="4290"/>
      <c r="U85" s="4290"/>
      <c r="V85" s="4291"/>
      <c r="W85" s="351"/>
    </row>
    <row r="86" spans="1:40" ht="12" customHeight="1">
      <c r="A86" s="759"/>
      <c r="B86" s="508"/>
      <c r="C86" s="365" t="s">
        <v>707</v>
      </c>
      <c r="D86" s="365"/>
      <c r="E86" s="362"/>
      <c r="F86" s="362"/>
      <c r="G86" s="360"/>
      <c r="H86" s="360"/>
      <c r="I86" s="353"/>
      <c r="J86" s="353"/>
      <c r="K86" s="353"/>
      <c r="L86" s="360"/>
      <c r="M86" s="4307"/>
      <c r="N86" s="4286"/>
      <c r="O86" s="4287"/>
      <c r="P86" s="4287"/>
      <c r="Q86" s="4288"/>
      <c r="R86" s="344"/>
      <c r="S86" s="4292"/>
      <c r="T86" s="4293"/>
      <c r="U86" s="4293"/>
      <c r="V86" s="4294"/>
      <c r="W86" s="351"/>
    </row>
    <row r="87" spans="1:40" ht="11.1" customHeight="1" thickBot="1">
      <c r="A87" s="371"/>
      <c r="B87" s="760"/>
      <c r="C87" s="761"/>
      <c r="D87" s="761"/>
      <c r="E87" s="762"/>
      <c r="F87" s="762"/>
      <c r="G87" s="763"/>
      <c r="H87" s="763"/>
      <c r="I87" s="764"/>
      <c r="J87" s="1874"/>
      <c r="K87" s="1874"/>
      <c r="L87" s="763"/>
      <c r="M87" s="765"/>
      <c r="N87" s="766"/>
      <c r="O87" s="766"/>
      <c r="P87" s="766"/>
      <c r="Q87" s="766"/>
      <c r="R87" s="767"/>
      <c r="S87" s="768"/>
      <c r="T87" s="768"/>
      <c r="U87" s="768"/>
      <c r="V87" s="768"/>
      <c r="W87" s="769"/>
    </row>
    <row r="88" spans="1:40" ht="11.1" customHeight="1">
      <c r="A88" s="770"/>
      <c r="B88" s="771"/>
      <c r="C88" s="772"/>
      <c r="D88" s="772"/>
      <c r="E88" s="773"/>
      <c r="F88" s="773"/>
      <c r="G88" s="774"/>
      <c r="H88" s="774"/>
      <c r="I88" s="770"/>
      <c r="J88" s="1875"/>
      <c r="K88" s="1875"/>
      <c r="L88" s="774"/>
      <c r="M88" s="775"/>
      <c r="N88" s="776"/>
      <c r="O88" s="776"/>
      <c r="P88" s="776"/>
      <c r="Q88" s="776"/>
      <c r="R88" s="777"/>
      <c r="S88" s="778"/>
      <c r="T88" s="778"/>
      <c r="U88" s="778"/>
      <c r="V88" s="778"/>
      <c r="W88" s="779"/>
    </row>
    <row r="89" spans="1:40" ht="11.1" customHeight="1">
      <c r="A89" s="4311">
        <v>31</v>
      </c>
      <c r="B89" s="4311"/>
      <c r="C89" s="4311"/>
      <c r="D89" s="4311"/>
      <c r="E89" s="4311"/>
      <c r="F89" s="4311"/>
      <c r="G89" s="4311"/>
      <c r="H89" s="4311"/>
      <c r="I89" s="4311"/>
      <c r="J89" s="4311"/>
      <c r="K89" s="4311"/>
      <c r="L89" s="4311"/>
      <c r="M89" s="4311"/>
      <c r="N89" s="4311"/>
      <c r="O89" s="4311"/>
      <c r="P89" s="4311"/>
      <c r="Q89" s="4311"/>
      <c r="R89" s="4311"/>
      <c r="S89" s="4311"/>
      <c r="T89" s="4311"/>
      <c r="U89" s="4311"/>
      <c r="V89" s="4311"/>
      <c r="W89" s="4311"/>
    </row>
    <row r="90" spans="1:40" ht="11.1" customHeight="1" thickBot="1">
      <c r="A90" s="353"/>
      <c r="B90" s="508"/>
      <c r="C90" s="367"/>
      <c r="D90" s="367"/>
      <c r="E90" s="362"/>
      <c r="F90" s="362"/>
      <c r="G90" s="360"/>
      <c r="H90" s="360"/>
      <c r="I90" s="353"/>
      <c r="J90" s="353"/>
      <c r="K90" s="353"/>
      <c r="L90" s="360"/>
      <c r="M90" s="512"/>
      <c r="N90" s="363"/>
      <c r="O90" s="363"/>
      <c r="P90" s="363"/>
      <c r="Q90" s="363"/>
      <c r="R90" s="344"/>
      <c r="S90" s="368"/>
      <c r="T90" s="368"/>
      <c r="U90" s="368"/>
      <c r="V90" s="368"/>
      <c r="W90" s="340"/>
    </row>
    <row r="91" spans="1:40" s="323" customFormat="1" ht="8.25" customHeight="1">
      <c r="A91" s="752"/>
      <c r="B91" s="753"/>
      <c r="C91" s="754"/>
      <c r="D91" s="754"/>
      <c r="E91" s="755"/>
      <c r="F91" s="755"/>
      <c r="G91" s="780"/>
      <c r="H91" s="780"/>
      <c r="I91" s="780"/>
      <c r="J91" s="1876"/>
      <c r="K91" s="1876"/>
      <c r="L91" s="780"/>
      <c r="M91" s="780"/>
      <c r="N91" s="780"/>
      <c r="O91" s="780"/>
      <c r="P91" s="780"/>
      <c r="Q91" s="780"/>
      <c r="R91" s="780"/>
      <c r="S91" s="780"/>
      <c r="T91" s="780"/>
      <c r="U91" s="780"/>
      <c r="V91" s="780"/>
      <c r="W91" s="352"/>
    </row>
    <row r="92" spans="1:40" s="150" customFormat="1" ht="12" customHeight="1">
      <c r="A92" s="781"/>
      <c r="B92" s="324"/>
      <c r="C92" s="325"/>
      <c r="D92" s="325"/>
      <c r="E92" s="326"/>
      <c r="F92" s="327"/>
      <c r="G92" s="328"/>
      <c r="H92" s="328"/>
      <c r="I92" s="379"/>
      <c r="J92" s="379"/>
      <c r="K92" s="379"/>
      <c r="L92" s="379"/>
      <c r="M92" s="379"/>
      <c r="N92" s="379"/>
      <c r="O92" s="379"/>
      <c r="P92" s="379"/>
      <c r="Q92" s="379"/>
      <c r="R92" s="379"/>
      <c r="S92" s="379"/>
      <c r="T92" s="379"/>
      <c r="U92" s="380"/>
      <c r="V92" s="380"/>
      <c r="W92" s="349"/>
      <c r="X92" s="331"/>
      <c r="Y92" s="331"/>
      <c r="Z92" s="331"/>
      <c r="AA92" s="331"/>
      <c r="AB92" s="331"/>
      <c r="AC92" s="331"/>
      <c r="AD92" s="331"/>
      <c r="AE92" s="331"/>
      <c r="AF92" s="331"/>
      <c r="AG92" s="331"/>
      <c r="AH92" s="331"/>
      <c r="AI92" s="331"/>
      <c r="AJ92" s="331"/>
      <c r="AK92" s="331"/>
      <c r="AL92" s="331"/>
      <c r="AM92" s="331"/>
      <c r="AN92" s="331"/>
    </row>
    <row r="93" spans="1:40" s="150" customFormat="1" ht="13.5" customHeight="1">
      <c r="A93" s="782"/>
      <c r="B93" s="332"/>
      <c r="C93" s="333"/>
      <c r="D93" s="333"/>
      <c r="E93" s="189" t="s">
        <v>740</v>
      </c>
      <c r="F93" s="189"/>
      <c r="G93" s="328"/>
      <c r="H93" s="328"/>
      <c r="I93" s="381"/>
      <c r="J93" s="381"/>
      <c r="K93" s="381"/>
      <c r="L93" s="382"/>
      <c r="M93" s="383"/>
      <c r="N93" s="382"/>
      <c r="O93" s="382"/>
      <c r="P93" s="382"/>
      <c r="Q93" s="382"/>
      <c r="R93" s="383"/>
      <c r="S93" s="382"/>
      <c r="T93" s="382"/>
      <c r="U93" s="382"/>
      <c r="V93" s="382"/>
      <c r="W93" s="350"/>
    </row>
    <row r="94" spans="1:40" s="150" customFormat="1" ht="12" customHeight="1">
      <c r="A94" s="782"/>
      <c r="B94" s="332"/>
      <c r="C94" s="333"/>
      <c r="D94" s="333"/>
      <c r="E94" s="191" t="s">
        <v>3490</v>
      </c>
      <c r="F94" s="191"/>
      <c r="G94" s="328"/>
      <c r="H94" s="328"/>
      <c r="I94" s="381"/>
      <c r="J94" s="381"/>
      <c r="K94" s="381"/>
      <c r="L94" s="382"/>
      <c r="M94" s="383"/>
      <c r="N94" s="382"/>
      <c r="O94" s="382"/>
      <c r="P94" s="382"/>
      <c r="Q94" s="336"/>
      <c r="R94" s="384"/>
      <c r="S94" s="385"/>
      <c r="T94" s="385"/>
      <c r="U94" s="385"/>
      <c r="V94" s="382"/>
      <c r="W94" s="350"/>
    </row>
    <row r="95" spans="1:40" s="150" customFormat="1" ht="12" customHeight="1">
      <c r="A95" s="782"/>
      <c r="B95" s="332"/>
      <c r="C95" s="333"/>
      <c r="D95" s="333"/>
      <c r="E95" s="334"/>
      <c r="F95" s="337"/>
      <c r="G95" s="328"/>
      <c r="H95" s="328"/>
      <c r="I95" s="381"/>
      <c r="J95" s="381"/>
      <c r="K95" s="381"/>
      <c r="L95" s="382"/>
      <c r="M95" s="383"/>
      <c r="N95" s="382"/>
      <c r="O95" s="382"/>
      <c r="P95" s="382"/>
      <c r="Q95" s="382"/>
      <c r="R95" s="383"/>
      <c r="S95" s="382"/>
      <c r="T95" s="382"/>
      <c r="U95" s="382"/>
      <c r="V95" s="382"/>
      <c r="W95" s="350"/>
    </row>
    <row r="96" spans="1:40" ht="11.1" customHeight="1">
      <c r="A96" s="759"/>
      <c r="B96" s="508"/>
      <c r="C96" s="367"/>
      <c r="D96" s="367"/>
      <c r="E96" s="362"/>
      <c r="F96" s="362"/>
      <c r="G96" s="360"/>
      <c r="H96" s="360"/>
      <c r="I96" s="353"/>
      <c r="J96" s="353"/>
      <c r="K96" s="353"/>
      <c r="L96" s="360"/>
      <c r="M96" s="512"/>
      <c r="N96" s="363"/>
      <c r="O96" s="363"/>
      <c r="P96" s="363"/>
      <c r="Q96" s="363"/>
      <c r="R96" s="344"/>
      <c r="S96" s="368"/>
      <c r="T96" s="368"/>
      <c r="U96" s="368"/>
      <c r="V96" s="368"/>
      <c r="W96" s="351"/>
    </row>
    <row r="97" spans="1:23" ht="11.1" customHeight="1">
      <c r="A97" s="759"/>
      <c r="B97" s="347" t="s">
        <v>653</v>
      </c>
      <c r="C97" s="333"/>
      <c r="D97" s="333"/>
      <c r="E97" s="334"/>
      <c r="F97" s="337"/>
      <c r="G97" s="328"/>
      <c r="H97" s="328"/>
      <c r="I97" s="381"/>
      <c r="J97" s="381"/>
      <c r="K97" s="381"/>
      <c r="L97" s="382"/>
      <c r="M97" s="383"/>
      <c r="N97" s="382"/>
      <c r="O97" s="382"/>
      <c r="P97" s="382"/>
      <c r="Q97" s="382"/>
      <c r="R97" s="383"/>
      <c r="S97" s="382"/>
      <c r="T97" s="382"/>
      <c r="U97" s="382"/>
      <c r="V97" s="382"/>
      <c r="W97" s="351"/>
    </row>
    <row r="98" spans="1:23" ht="11.1" customHeight="1">
      <c r="A98" s="783"/>
      <c r="B98" s="348" t="s">
        <v>655</v>
      </c>
      <c r="C98" s="333"/>
      <c r="D98" s="333"/>
      <c r="E98" s="334"/>
      <c r="F98" s="337"/>
      <c r="G98" s="328"/>
      <c r="H98" s="328"/>
      <c r="I98" s="381"/>
      <c r="J98" s="381"/>
      <c r="K98" s="381"/>
      <c r="L98" s="382"/>
      <c r="M98" s="383"/>
      <c r="N98" s="4308" t="s">
        <v>737</v>
      </c>
      <c r="O98" s="4308"/>
      <c r="P98" s="4308"/>
      <c r="Q98" s="4308"/>
      <c r="R98" s="357"/>
      <c r="S98" s="4095" t="s">
        <v>654</v>
      </c>
      <c r="T98" s="4095"/>
      <c r="U98" s="4095"/>
      <c r="V98" s="4095"/>
      <c r="W98" s="351"/>
    </row>
    <row r="99" spans="1:23" ht="11.1" customHeight="1">
      <c r="A99" s="759"/>
      <c r="B99" s="501"/>
      <c r="C99" s="367"/>
      <c r="D99" s="367"/>
      <c r="E99" s="353"/>
      <c r="F99" s="353"/>
      <c r="G99" s="353"/>
      <c r="H99" s="354"/>
      <c r="I99" s="4309"/>
      <c r="J99" s="4309"/>
      <c r="K99" s="4309"/>
      <c r="L99" s="4309"/>
      <c r="M99" s="355"/>
      <c r="N99" s="4308" t="s">
        <v>361</v>
      </c>
      <c r="O99" s="4308"/>
      <c r="P99" s="4308"/>
      <c r="Q99" s="4308"/>
      <c r="R99" s="357"/>
      <c r="S99" s="4310" t="s">
        <v>656</v>
      </c>
      <c r="T99" s="4310"/>
      <c r="U99" s="4310"/>
      <c r="V99" s="4310"/>
      <c r="W99" s="351"/>
    </row>
    <row r="100" spans="1:23" ht="11.1" customHeight="1">
      <c r="A100" s="759"/>
      <c r="B100" s="358"/>
      <c r="C100" s="509"/>
      <c r="D100" s="509"/>
      <c r="E100" s="353"/>
      <c r="F100" s="353"/>
      <c r="G100" s="353"/>
      <c r="H100" s="354"/>
      <c r="I100" s="354"/>
      <c r="J100" s="354"/>
      <c r="K100" s="354"/>
      <c r="L100" s="353"/>
      <c r="M100" s="355"/>
      <c r="N100" s="340"/>
      <c r="O100" s="340"/>
      <c r="P100" s="340"/>
      <c r="Q100" s="340"/>
      <c r="R100" s="340"/>
      <c r="S100" s="340"/>
      <c r="T100" s="4095" t="s">
        <v>657</v>
      </c>
      <c r="U100" s="3091"/>
      <c r="V100" s="340"/>
      <c r="W100" s="351"/>
    </row>
    <row r="101" spans="1:23" ht="3" customHeight="1">
      <c r="A101" s="759"/>
      <c r="B101" s="358"/>
      <c r="C101" s="509"/>
      <c r="D101" s="509"/>
      <c r="E101" s="353"/>
      <c r="F101" s="353"/>
      <c r="G101" s="353"/>
      <c r="H101" s="354"/>
      <c r="I101" s="354"/>
      <c r="J101" s="354"/>
      <c r="K101" s="354"/>
      <c r="L101" s="353"/>
      <c r="M101" s="355"/>
      <c r="N101" s="340"/>
      <c r="O101" s="340"/>
      <c r="P101" s="340"/>
      <c r="Q101" s="340"/>
      <c r="R101" s="340"/>
      <c r="S101" s="340"/>
      <c r="T101" s="501"/>
      <c r="U101" s="784"/>
      <c r="V101" s="340"/>
      <c r="W101" s="351"/>
    </row>
    <row r="102" spans="1:23" ht="11.1" customHeight="1">
      <c r="A102" s="759"/>
      <c r="B102" s="358"/>
      <c r="C102" s="509"/>
      <c r="D102" s="509"/>
      <c r="E102" s="353"/>
      <c r="F102" s="353"/>
      <c r="G102" s="353"/>
      <c r="H102" s="354"/>
      <c r="I102" s="354"/>
      <c r="J102" s="354"/>
      <c r="K102" s="354"/>
      <c r="L102" s="353"/>
      <c r="M102" s="355"/>
      <c r="N102" s="340"/>
      <c r="O102" s="340"/>
      <c r="P102" s="340"/>
      <c r="Q102" s="785" t="s">
        <v>744</v>
      </c>
      <c r="R102" s="340"/>
      <c r="S102" s="340"/>
      <c r="T102" s="501"/>
      <c r="U102" s="784"/>
      <c r="V102" s="785" t="s">
        <v>743</v>
      </c>
      <c r="W102" s="351"/>
    </row>
    <row r="103" spans="1:23" ht="11.1" customHeight="1">
      <c r="A103" s="1872"/>
      <c r="B103" s="358" t="s">
        <v>708</v>
      </c>
      <c r="C103" s="359" t="s">
        <v>709</v>
      </c>
      <c r="D103" s="359"/>
      <c r="E103" s="362"/>
      <c r="F103" s="362"/>
      <c r="G103" s="360"/>
      <c r="H103" s="360"/>
      <c r="I103" s="353"/>
      <c r="J103" s="353"/>
      <c r="K103" s="353"/>
      <c r="L103" s="360"/>
      <c r="M103" s="4306" t="s">
        <v>418</v>
      </c>
      <c r="N103" s="4283"/>
      <c r="O103" s="4284"/>
      <c r="P103" s="4284"/>
      <c r="Q103" s="4285"/>
      <c r="R103" s="344"/>
      <c r="S103" s="4289"/>
      <c r="T103" s="4290"/>
      <c r="U103" s="4290"/>
      <c r="V103" s="4291"/>
      <c r="W103" s="1873"/>
    </row>
    <row r="104" spans="1:23" ht="11.1" customHeight="1">
      <c r="A104" s="1872"/>
      <c r="B104" s="508"/>
      <c r="C104" s="365" t="s">
        <v>710</v>
      </c>
      <c r="D104" s="365"/>
      <c r="E104" s="362"/>
      <c r="F104" s="362"/>
      <c r="G104" s="360"/>
      <c r="H104" s="360"/>
      <c r="I104" s="353"/>
      <c r="J104" s="353"/>
      <c r="K104" s="353"/>
      <c r="L104" s="360"/>
      <c r="M104" s="4307"/>
      <c r="N104" s="4286"/>
      <c r="O104" s="4287"/>
      <c r="P104" s="4287"/>
      <c r="Q104" s="4288"/>
      <c r="R104" s="344"/>
      <c r="S104" s="4292"/>
      <c r="T104" s="4293"/>
      <c r="U104" s="4293"/>
      <c r="V104" s="4294"/>
      <c r="W104" s="1873"/>
    </row>
    <row r="105" spans="1:23" ht="11.1" customHeight="1">
      <c r="A105" s="1872"/>
      <c r="B105" s="358"/>
      <c r="C105" s="509"/>
      <c r="D105" s="509"/>
      <c r="E105" s="353"/>
      <c r="F105" s="353"/>
      <c r="G105" s="353"/>
      <c r="H105" s="354"/>
      <c r="I105" s="354"/>
      <c r="J105" s="354"/>
      <c r="K105" s="354"/>
      <c r="L105" s="353"/>
      <c r="M105" s="355"/>
      <c r="N105" s="340"/>
      <c r="O105" s="340"/>
      <c r="P105" s="340"/>
      <c r="Q105" s="785"/>
      <c r="R105" s="340"/>
      <c r="S105" s="340"/>
      <c r="T105" s="501"/>
      <c r="U105" s="784"/>
      <c r="V105" s="785"/>
      <c r="W105" s="1873"/>
    </row>
    <row r="106" spans="1:23" ht="11.1" customHeight="1">
      <c r="A106" s="1872"/>
      <c r="B106" s="358" t="s">
        <v>711</v>
      </c>
      <c r="C106" s="359" t="s">
        <v>3487</v>
      </c>
      <c r="D106" s="359"/>
      <c r="E106" s="362"/>
      <c r="F106" s="362"/>
      <c r="G106" s="360"/>
      <c r="H106" s="360"/>
      <c r="I106" s="353"/>
      <c r="J106" s="353"/>
      <c r="K106" s="353"/>
      <c r="L106" s="360"/>
      <c r="M106" s="4306">
        <v>34</v>
      </c>
      <c r="N106" s="4283"/>
      <c r="O106" s="4284"/>
      <c r="P106" s="4284"/>
      <c r="Q106" s="4285"/>
      <c r="R106" s="344"/>
      <c r="S106" s="4289"/>
      <c r="T106" s="4290"/>
      <c r="U106" s="4290"/>
      <c r="V106" s="4291"/>
      <c r="W106" s="1873"/>
    </row>
    <row r="107" spans="1:23" ht="11.1" customHeight="1">
      <c r="A107" s="1872"/>
      <c r="B107" s="508"/>
      <c r="C107" s="1934" t="s">
        <v>3488</v>
      </c>
      <c r="D107" s="365"/>
      <c r="E107" s="362"/>
      <c r="F107" s="362"/>
      <c r="G107" s="360"/>
      <c r="H107" s="360"/>
      <c r="I107" s="353"/>
      <c r="J107" s="353"/>
      <c r="K107" s="353"/>
      <c r="L107" s="360"/>
      <c r="M107" s="4307"/>
      <c r="N107" s="4286"/>
      <c r="O107" s="4287"/>
      <c r="P107" s="4287"/>
      <c r="Q107" s="4288"/>
      <c r="R107" s="344"/>
      <c r="S107" s="4292"/>
      <c r="T107" s="4293"/>
      <c r="U107" s="4293"/>
      <c r="V107" s="4294"/>
      <c r="W107" s="1873"/>
    </row>
    <row r="108" spans="1:23" ht="11.1" customHeight="1">
      <c r="A108" s="1872"/>
      <c r="B108" s="358"/>
      <c r="C108" s="509"/>
      <c r="D108" s="509"/>
      <c r="E108" s="353"/>
      <c r="F108" s="353"/>
      <c r="G108" s="353"/>
      <c r="H108" s="354"/>
      <c r="I108" s="354"/>
      <c r="J108" s="354"/>
      <c r="K108" s="354"/>
      <c r="L108" s="353"/>
      <c r="M108" s="355"/>
      <c r="N108" s="340"/>
      <c r="O108" s="340"/>
      <c r="P108" s="340"/>
      <c r="Q108" s="785"/>
      <c r="R108" s="340"/>
      <c r="S108" s="340"/>
      <c r="T108" s="501"/>
      <c r="U108" s="784"/>
      <c r="V108" s="785"/>
      <c r="W108" s="1873"/>
    </row>
    <row r="109" spans="1:23" ht="12" customHeight="1">
      <c r="A109" s="759"/>
      <c r="B109" s="358" t="s">
        <v>742</v>
      </c>
      <c r="C109" s="509" t="s">
        <v>934</v>
      </c>
      <c r="D109" s="509"/>
      <c r="E109" s="353"/>
      <c r="F109" s="353"/>
      <c r="G109" s="353"/>
      <c r="H109" s="354"/>
      <c r="I109" s="354"/>
      <c r="J109" s="354"/>
      <c r="K109" s="354"/>
      <c r="L109" s="353"/>
      <c r="M109" s="4301">
        <v>32</v>
      </c>
      <c r="N109" s="4297"/>
      <c r="O109" s="4284"/>
      <c r="P109" s="4284"/>
      <c r="Q109" s="4285"/>
      <c r="R109" s="340"/>
      <c r="S109" s="4289"/>
      <c r="T109" s="4290"/>
      <c r="U109" s="4290"/>
      <c r="V109" s="4291"/>
      <c r="W109" s="351"/>
    </row>
    <row r="110" spans="1:23" ht="12" customHeight="1">
      <c r="A110" s="759"/>
      <c r="B110" s="358"/>
      <c r="C110" s="345" t="s">
        <v>935</v>
      </c>
      <c r="D110" s="345"/>
      <c r="E110" s="353"/>
      <c r="F110" s="353"/>
      <c r="G110" s="353"/>
      <c r="H110" s="354"/>
      <c r="I110" s="354"/>
      <c r="J110" s="354"/>
      <c r="K110" s="354"/>
      <c r="L110" s="353"/>
      <c r="M110" s="4301"/>
      <c r="N110" s="4298"/>
      <c r="O110" s="4287"/>
      <c r="P110" s="4287"/>
      <c r="Q110" s="4288"/>
      <c r="R110" s="340"/>
      <c r="S110" s="4292"/>
      <c r="T110" s="4293"/>
      <c r="U110" s="4293"/>
      <c r="V110" s="4294"/>
      <c r="W110" s="351"/>
    </row>
    <row r="111" spans="1:23" ht="5.25" customHeight="1">
      <c r="A111" s="759"/>
      <c r="B111" s="358"/>
      <c r="C111" s="509"/>
      <c r="D111" s="509"/>
      <c r="E111" s="353"/>
      <c r="F111" s="353"/>
      <c r="G111" s="353"/>
      <c r="H111" s="354"/>
      <c r="I111" s="354"/>
      <c r="J111" s="354"/>
      <c r="K111" s="354"/>
      <c r="L111" s="353"/>
      <c r="M111" s="355"/>
      <c r="N111" s="340"/>
      <c r="O111" s="340"/>
      <c r="P111" s="340"/>
      <c r="Q111" s="340"/>
      <c r="R111" s="340"/>
      <c r="S111" s="340"/>
      <c r="T111" s="501"/>
      <c r="U111" s="784"/>
      <c r="V111" s="340"/>
      <c r="W111" s="351"/>
    </row>
    <row r="112" spans="1:23" ht="12" customHeight="1">
      <c r="A112" s="759"/>
      <c r="B112" s="358"/>
      <c r="C112" s="509" t="s">
        <v>4325</v>
      </c>
      <c r="D112" s="509"/>
      <c r="E112" s="353"/>
      <c r="F112" s="353"/>
      <c r="G112" s="353"/>
      <c r="H112" s="354"/>
      <c r="I112" s="354"/>
      <c r="J112" s="354"/>
      <c r="K112" s="354"/>
      <c r="L112" s="353"/>
      <c r="M112" s="355"/>
      <c r="N112" s="340"/>
      <c r="O112" s="340"/>
      <c r="P112" s="340"/>
      <c r="Q112" s="340"/>
      <c r="R112" s="340"/>
      <c r="S112" s="340"/>
      <c r="T112" s="501"/>
      <c r="U112" s="784"/>
      <c r="V112" s="340"/>
      <c r="W112" s="351"/>
    </row>
    <row r="113" spans="1:23" ht="12" customHeight="1">
      <c r="A113" s="759"/>
      <c r="B113" s="358"/>
      <c r="C113" s="345" t="s">
        <v>745</v>
      </c>
      <c r="D113" s="345"/>
      <c r="E113" s="353"/>
      <c r="F113" s="353"/>
      <c r="G113" s="353"/>
      <c r="H113" s="354"/>
      <c r="I113" s="354"/>
      <c r="J113" s="354"/>
      <c r="K113" s="354"/>
      <c r="L113" s="353"/>
      <c r="M113" s="355"/>
      <c r="N113" s="340"/>
      <c r="O113" s="340"/>
      <c r="P113" s="340"/>
      <c r="Q113" s="340"/>
      <c r="R113" s="340"/>
      <c r="S113" s="340"/>
      <c r="T113" s="501"/>
      <c r="U113" s="784"/>
      <c r="V113" s="340"/>
      <c r="W113" s="351"/>
    </row>
    <row r="114" spans="1:23" ht="10.5" customHeight="1">
      <c r="A114" s="759"/>
      <c r="B114" s="358"/>
      <c r="C114" s="509"/>
      <c r="D114" s="509"/>
      <c r="E114" s="353"/>
      <c r="F114" s="353"/>
      <c r="G114" s="353"/>
      <c r="H114" s="354"/>
      <c r="I114" s="354"/>
      <c r="J114" s="354"/>
      <c r="K114" s="354"/>
      <c r="L114" s="353"/>
      <c r="M114" s="355"/>
      <c r="N114" s="340"/>
      <c r="O114" s="340"/>
      <c r="P114" s="340"/>
      <c r="Q114" s="340"/>
      <c r="R114" s="340"/>
      <c r="S114" s="340"/>
      <c r="T114" s="4305">
        <v>161033</v>
      </c>
      <c r="U114" s="4305"/>
      <c r="V114" s="340"/>
      <c r="W114" s="351"/>
    </row>
    <row r="115" spans="1:23" ht="14.25" customHeight="1">
      <c r="A115" s="759"/>
      <c r="B115" s="358"/>
      <c r="C115" s="4302"/>
      <c r="D115" s="4076"/>
      <c r="E115" s="4076"/>
      <c r="F115" s="4076"/>
      <c r="G115" s="4076"/>
      <c r="H115" s="4076"/>
      <c r="I115" s="4076"/>
      <c r="J115" s="4076"/>
      <c r="K115" s="4076"/>
      <c r="L115" s="4076"/>
      <c r="M115" s="4076"/>
      <c r="N115" s="4076"/>
      <c r="O115" s="4076"/>
      <c r="P115" s="4076"/>
      <c r="Q115" s="4076"/>
      <c r="R115" s="4076"/>
      <c r="S115" s="4076"/>
      <c r="T115" s="4076"/>
      <c r="U115" s="4077"/>
      <c r="V115" s="340"/>
      <c r="W115" s="351"/>
    </row>
    <row r="116" spans="1:23" ht="14.25" customHeight="1">
      <c r="A116" s="759"/>
      <c r="B116" s="358"/>
      <c r="C116" s="4078"/>
      <c r="D116" s="4303"/>
      <c r="E116" s="4303"/>
      <c r="F116" s="4303"/>
      <c r="G116" s="4303"/>
      <c r="H116" s="4303"/>
      <c r="I116" s="4303"/>
      <c r="J116" s="4303"/>
      <c r="K116" s="4303"/>
      <c r="L116" s="4303"/>
      <c r="M116" s="4303"/>
      <c r="N116" s="4303"/>
      <c r="O116" s="4303"/>
      <c r="P116" s="4303"/>
      <c r="Q116" s="4303"/>
      <c r="R116" s="4303"/>
      <c r="S116" s="4303"/>
      <c r="T116" s="4303"/>
      <c r="U116" s="4080"/>
      <c r="V116" s="340"/>
      <c r="W116" s="351"/>
    </row>
    <row r="117" spans="1:23" ht="14.25" customHeight="1">
      <c r="A117" s="759"/>
      <c r="B117" s="358"/>
      <c r="C117" s="4078"/>
      <c r="D117" s="4303"/>
      <c r="E117" s="4303"/>
      <c r="F117" s="4303"/>
      <c r="G117" s="4303"/>
      <c r="H117" s="4303"/>
      <c r="I117" s="4303"/>
      <c r="J117" s="4303"/>
      <c r="K117" s="4303"/>
      <c r="L117" s="4303"/>
      <c r="M117" s="4303"/>
      <c r="N117" s="4303"/>
      <c r="O117" s="4303"/>
      <c r="P117" s="4303"/>
      <c r="Q117" s="4303"/>
      <c r="R117" s="4303"/>
      <c r="S117" s="4303"/>
      <c r="T117" s="4303"/>
      <c r="U117" s="4080"/>
      <c r="V117" s="340"/>
      <c r="W117" s="351"/>
    </row>
    <row r="118" spans="1:23" ht="14.25" customHeight="1">
      <c r="A118" s="759"/>
      <c r="B118" s="358"/>
      <c r="C118" s="4078"/>
      <c r="D118" s="4303"/>
      <c r="E118" s="4303"/>
      <c r="F118" s="4303"/>
      <c r="G118" s="4303"/>
      <c r="H118" s="4303"/>
      <c r="I118" s="4303"/>
      <c r="J118" s="4303"/>
      <c r="K118" s="4303"/>
      <c r="L118" s="4303"/>
      <c r="M118" s="4303"/>
      <c r="N118" s="4303"/>
      <c r="O118" s="4303"/>
      <c r="P118" s="4303"/>
      <c r="Q118" s="4303"/>
      <c r="R118" s="4303"/>
      <c r="S118" s="4303"/>
      <c r="T118" s="4303"/>
      <c r="U118" s="4080"/>
      <c r="V118" s="340"/>
      <c r="W118" s="351"/>
    </row>
    <row r="119" spans="1:23" ht="14.25" customHeight="1">
      <c r="A119" s="759"/>
      <c r="B119" s="358"/>
      <c r="C119" s="4078"/>
      <c r="D119" s="4303"/>
      <c r="E119" s="4303"/>
      <c r="F119" s="4303"/>
      <c r="G119" s="4303"/>
      <c r="H119" s="4303"/>
      <c r="I119" s="4303"/>
      <c r="J119" s="4303"/>
      <c r="K119" s="4303"/>
      <c r="L119" s="4303"/>
      <c r="M119" s="4303"/>
      <c r="N119" s="4303"/>
      <c r="O119" s="4303"/>
      <c r="P119" s="4303"/>
      <c r="Q119" s="4303"/>
      <c r="R119" s="4303"/>
      <c r="S119" s="4303"/>
      <c r="T119" s="4303"/>
      <c r="U119" s="4080"/>
      <c r="V119" s="340"/>
      <c r="W119" s="351"/>
    </row>
    <row r="120" spans="1:23" ht="14.25" customHeight="1">
      <c r="A120" s="759"/>
      <c r="B120" s="358"/>
      <c r="C120" s="4081"/>
      <c r="D120" s="4304"/>
      <c r="E120" s="4304"/>
      <c r="F120" s="4304"/>
      <c r="G120" s="4304"/>
      <c r="H120" s="4304"/>
      <c r="I120" s="4304"/>
      <c r="J120" s="4304"/>
      <c r="K120" s="4304"/>
      <c r="L120" s="4304"/>
      <c r="M120" s="4304"/>
      <c r="N120" s="4304"/>
      <c r="O120" s="4304"/>
      <c r="P120" s="4304"/>
      <c r="Q120" s="4304"/>
      <c r="R120" s="4304"/>
      <c r="S120" s="4304"/>
      <c r="T120" s="4304"/>
      <c r="U120" s="4083"/>
      <c r="V120" s="340"/>
      <c r="W120" s="351"/>
    </row>
    <row r="121" spans="1:23" ht="9.75" customHeight="1">
      <c r="A121" s="759"/>
      <c r="B121" s="358"/>
      <c r="C121" s="509"/>
      <c r="D121" s="509"/>
      <c r="E121" s="353"/>
      <c r="F121" s="353"/>
      <c r="G121" s="353"/>
      <c r="H121" s="354"/>
      <c r="I121" s="354"/>
      <c r="J121" s="354"/>
      <c r="K121" s="354"/>
      <c r="L121" s="353"/>
      <c r="M121" s="355"/>
      <c r="N121" s="340"/>
      <c r="O121" s="340"/>
      <c r="P121" s="340"/>
      <c r="Q121" s="340"/>
      <c r="R121" s="340"/>
      <c r="S121" s="340"/>
      <c r="T121" s="501"/>
      <c r="U121" s="784"/>
      <c r="V121" s="340"/>
      <c r="W121" s="351"/>
    </row>
    <row r="122" spans="1:23" ht="9.75" customHeight="1">
      <c r="A122" s="759"/>
      <c r="B122" s="358"/>
      <c r="C122" s="509"/>
      <c r="D122" s="509"/>
      <c r="E122" s="353"/>
      <c r="F122" s="353"/>
      <c r="G122" s="353"/>
      <c r="H122" s="354"/>
      <c r="I122" s="354"/>
      <c r="J122" s="354"/>
      <c r="K122" s="354"/>
      <c r="L122" s="353"/>
      <c r="M122" s="355"/>
      <c r="N122" s="340"/>
      <c r="O122" s="340"/>
      <c r="P122" s="340"/>
      <c r="Q122" s="340"/>
      <c r="R122" s="340"/>
      <c r="S122" s="340"/>
      <c r="T122" s="501"/>
      <c r="U122" s="784"/>
      <c r="V122" s="340"/>
      <c r="W122" s="351"/>
    </row>
    <row r="123" spans="1:23" ht="12" customHeight="1">
      <c r="A123" s="759"/>
      <c r="B123" s="358" t="s">
        <v>3486</v>
      </c>
      <c r="C123" s="509" t="s">
        <v>741</v>
      </c>
      <c r="D123" s="509"/>
      <c r="E123" s="353"/>
      <c r="F123" s="353"/>
      <c r="G123" s="353"/>
      <c r="H123" s="354"/>
      <c r="I123" s="354"/>
      <c r="J123" s="354"/>
      <c r="K123" s="354"/>
      <c r="L123" s="353"/>
      <c r="M123" s="355"/>
      <c r="N123" s="340"/>
      <c r="O123" s="340"/>
      <c r="P123" s="340"/>
      <c r="Q123" s="340"/>
      <c r="R123" s="340"/>
      <c r="S123" s="340"/>
      <c r="T123" s="501"/>
      <c r="U123" s="784"/>
      <c r="V123" s="340"/>
      <c r="W123" s="351"/>
    </row>
    <row r="124" spans="1:23" ht="11.1" customHeight="1">
      <c r="A124" s="759"/>
      <c r="B124" s="508"/>
      <c r="C124" s="365"/>
      <c r="D124" s="365"/>
      <c r="E124" s="353"/>
      <c r="F124" s="353"/>
      <c r="G124" s="353"/>
      <c r="H124" s="354"/>
      <c r="I124" s="353"/>
      <c r="J124" s="353"/>
      <c r="K124" s="353"/>
      <c r="L124" s="353"/>
      <c r="M124" s="355"/>
      <c r="N124" s="507"/>
      <c r="O124" s="507"/>
      <c r="P124" s="507"/>
      <c r="Q124" s="356">
        <v>1610</v>
      </c>
      <c r="R124" s="357"/>
      <c r="S124" s="508"/>
      <c r="T124" s="508"/>
      <c r="U124" s="508"/>
      <c r="V124" s="356">
        <v>1611</v>
      </c>
      <c r="W124" s="351"/>
    </row>
    <row r="125" spans="1:23" ht="12" customHeight="1">
      <c r="A125" s="759"/>
      <c r="B125" s="340"/>
      <c r="C125" s="509">
        <v>28.1</v>
      </c>
      <c r="D125" s="509"/>
      <c r="E125" s="356" t="s">
        <v>712</v>
      </c>
      <c r="F125" s="353"/>
      <c r="G125" s="360"/>
      <c r="H125" s="361"/>
      <c r="I125" s="361"/>
      <c r="J125" s="361"/>
      <c r="K125" s="361"/>
      <c r="L125" s="361"/>
      <c r="M125" s="4296" t="s">
        <v>419</v>
      </c>
      <c r="N125" s="4297"/>
      <c r="O125" s="4284"/>
      <c r="P125" s="4284"/>
      <c r="Q125" s="4285"/>
      <c r="R125" s="512"/>
      <c r="S125" s="4289"/>
      <c r="T125" s="4290"/>
      <c r="U125" s="4290"/>
      <c r="V125" s="4291"/>
      <c r="W125" s="351"/>
    </row>
    <row r="126" spans="1:23" ht="12" customHeight="1">
      <c r="A126" s="759"/>
      <c r="B126" s="358"/>
      <c r="C126" s="340"/>
      <c r="D126" s="340"/>
      <c r="E126" s="356" t="s">
        <v>811</v>
      </c>
      <c r="F126" s="353"/>
      <c r="G126" s="360"/>
      <c r="H126" s="361"/>
      <c r="I126" s="504"/>
      <c r="J126" s="504"/>
      <c r="K126" s="504"/>
      <c r="L126" s="504"/>
      <c r="M126" s="4296"/>
      <c r="N126" s="4298"/>
      <c r="O126" s="4287"/>
      <c r="P126" s="4287"/>
      <c r="Q126" s="4288"/>
      <c r="R126" s="512"/>
      <c r="S126" s="4292"/>
      <c r="T126" s="4293"/>
      <c r="U126" s="4293"/>
      <c r="V126" s="4294"/>
      <c r="W126" s="351"/>
    </row>
    <row r="127" spans="1:23" ht="12" customHeight="1">
      <c r="A127" s="759"/>
      <c r="B127" s="358"/>
      <c r="C127" s="340"/>
      <c r="D127" s="340"/>
      <c r="E127" s="356" t="s">
        <v>713</v>
      </c>
      <c r="F127" s="353"/>
      <c r="G127" s="360"/>
      <c r="H127" s="361"/>
      <c r="I127" s="504"/>
      <c r="J127" s="504"/>
      <c r="K127" s="504"/>
      <c r="L127" s="504"/>
      <c r="M127" s="511"/>
      <c r="N127" s="369"/>
      <c r="O127" s="369"/>
      <c r="P127" s="369"/>
      <c r="Q127" s="369"/>
      <c r="R127" s="512"/>
      <c r="S127" s="369"/>
      <c r="T127" s="369"/>
      <c r="U127" s="369"/>
      <c r="V127" s="369"/>
      <c r="W127" s="351"/>
    </row>
    <row r="128" spans="1:23" ht="12" customHeight="1">
      <c r="A128" s="759"/>
      <c r="B128" s="358"/>
      <c r="C128" s="509"/>
      <c r="D128" s="509"/>
      <c r="E128" s="354" t="s">
        <v>714</v>
      </c>
      <c r="F128" s="353"/>
      <c r="G128" s="360"/>
      <c r="H128" s="361"/>
      <c r="I128" s="504"/>
      <c r="J128" s="504"/>
      <c r="K128" s="504"/>
      <c r="L128" s="504"/>
      <c r="M128" s="511"/>
      <c r="N128" s="369"/>
      <c r="O128" s="369"/>
      <c r="P128" s="369"/>
      <c r="Q128" s="369"/>
      <c r="R128" s="512"/>
      <c r="S128" s="369"/>
      <c r="T128" s="369"/>
      <c r="U128" s="369"/>
      <c r="V128" s="369"/>
      <c r="W128" s="351"/>
    </row>
    <row r="129" spans="1:23" ht="12" customHeight="1">
      <c r="A129" s="759"/>
      <c r="B129" s="508"/>
      <c r="C129" s="340"/>
      <c r="D129" s="340"/>
      <c r="E129" s="354" t="s">
        <v>715</v>
      </c>
      <c r="F129" s="353"/>
      <c r="G129" s="360"/>
      <c r="H129" s="361"/>
      <c r="I129" s="504"/>
      <c r="J129" s="504"/>
      <c r="K129" s="504"/>
      <c r="L129" s="504"/>
      <c r="M129" s="511"/>
      <c r="N129" s="369"/>
      <c r="O129" s="369"/>
      <c r="P129" s="369"/>
      <c r="Q129" s="369"/>
      <c r="R129" s="512"/>
      <c r="S129" s="369"/>
      <c r="T129" s="369"/>
      <c r="U129" s="369"/>
      <c r="V129" s="369"/>
      <c r="W129" s="351"/>
    </row>
    <row r="130" spans="1:23" ht="12" customHeight="1">
      <c r="A130" s="759"/>
      <c r="B130" s="501"/>
      <c r="C130" s="339"/>
      <c r="D130" s="339"/>
      <c r="E130" s="354" t="s">
        <v>969</v>
      </c>
      <c r="F130" s="353"/>
      <c r="G130" s="360"/>
      <c r="H130" s="362"/>
      <c r="I130" s="4299"/>
      <c r="J130" s="4299"/>
      <c r="K130" s="4299"/>
      <c r="L130" s="4299"/>
      <c r="M130" s="511"/>
      <c r="N130" s="369"/>
      <c r="O130" s="369"/>
      <c r="P130" s="369"/>
      <c r="Q130" s="369"/>
      <c r="R130" s="355"/>
      <c r="S130" s="369"/>
      <c r="T130" s="369"/>
      <c r="U130" s="369"/>
      <c r="V130" s="369"/>
      <c r="W130" s="351"/>
    </row>
    <row r="131" spans="1:23" ht="11.1" customHeight="1">
      <c r="A131" s="759"/>
      <c r="B131" s="501"/>
      <c r="C131" s="339"/>
      <c r="D131" s="339"/>
      <c r="E131" s="354"/>
      <c r="F131" s="353"/>
      <c r="G131" s="360"/>
      <c r="H131" s="362"/>
      <c r="I131" s="505"/>
      <c r="J131" s="505"/>
      <c r="K131" s="505"/>
      <c r="L131" s="505"/>
      <c r="M131" s="512"/>
      <c r="N131" s="363"/>
      <c r="O131" s="363"/>
      <c r="P131" s="363"/>
      <c r="Q131" s="363"/>
      <c r="R131" s="355"/>
      <c r="S131" s="363"/>
      <c r="T131" s="363"/>
      <c r="U131" s="363"/>
      <c r="V131" s="363"/>
      <c r="W131" s="351"/>
    </row>
    <row r="132" spans="1:23" ht="12" customHeight="1">
      <c r="A132" s="759"/>
      <c r="B132" s="501"/>
      <c r="C132" s="509">
        <v>28.2</v>
      </c>
      <c r="D132" s="509"/>
      <c r="E132" s="356" t="s">
        <v>716</v>
      </c>
      <c r="F132" s="353"/>
      <c r="G132" s="360"/>
      <c r="H132" s="361"/>
      <c r="I132" s="361"/>
      <c r="J132" s="361"/>
      <c r="K132" s="361"/>
      <c r="L132" s="361"/>
      <c r="M132" s="4282" t="s">
        <v>420</v>
      </c>
      <c r="N132" s="4283"/>
      <c r="O132" s="4284"/>
      <c r="P132" s="4284"/>
      <c r="Q132" s="4285"/>
      <c r="R132" s="512"/>
      <c r="S132" s="4289"/>
      <c r="T132" s="4290"/>
      <c r="U132" s="4290"/>
      <c r="V132" s="4291"/>
      <c r="W132" s="351"/>
    </row>
    <row r="133" spans="1:23" ht="12" customHeight="1">
      <c r="A133" s="759"/>
      <c r="B133" s="501"/>
      <c r="C133" s="339"/>
      <c r="D133" s="339"/>
      <c r="E133" s="356" t="s">
        <v>717</v>
      </c>
      <c r="F133" s="353"/>
      <c r="G133" s="360"/>
      <c r="H133" s="362"/>
      <c r="I133" s="4299"/>
      <c r="J133" s="4299"/>
      <c r="K133" s="4299"/>
      <c r="L133" s="4299"/>
      <c r="M133" s="4300"/>
      <c r="N133" s="4286"/>
      <c r="O133" s="4287"/>
      <c r="P133" s="4287"/>
      <c r="Q133" s="4288"/>
      <c r="R133" s="355"/>
      <c r="S133" s="4292"/>
      <c r="T133" s="4293"/>
      <c r="U133" s="4293"/>
      <c r="V133" s="4294"/>
      <c r="W133" s="351"/>
    </row>
    <row r="134" spans="1:23" ht="12" customHeight="1">
      <c r="A134" s="759"/>
      <c r="B134" s="501"/>
      <c r="C134" s="339"/>
      <c r="D134" s="339"/>
      <c r="E134" s="354" t="s">
        <v>718</v>
      </c>
      <c r="F134" s="353"/>
      <c r="G134" s="360"/>
      <c r="H134" s="362"/>
      <c r="I134" s="505"/>
      <c r="J134" s="505"/>
      <c r="K134" s="505"/>
      <c r="L134" s="505"/>
      <c r="M134" s="512"/>
      <c r="N134" s="363"/>
      <c r="O134" s="363"/>
      <c r="P134" s="363"/>
      <c r="Q134" s="363"/>
      <c r="R134" s="355"/>
      <c r="S134" s="363"/>
      <c r="T134" s="363"/>
      <c r="U134" s="363"/>
      <c r="V134" s="363"/>
      <c r="W134" s="351"/>
    </row>
    <row r="135" spans="1:23" ht="12" customHeight="1">
      <c r="A135" s="759"/>
      <c r="B135" s="501"/>
      <c r="C135" s="339"/>
      <c r="D135" s="339"/>
      <c r="E135" s="354" t="s">
        <v>719</v>
      </c>
      <c r="F135" s="353"/>
      <c r="G135" s="360"/>
      <c r="H135" s="362"/>
      <c r="I135" s="505"/>
      <c r="J135" s="505"/>
      <c r="K135" s="505"/>
      <c r="L135" s="505"/>
      <c r="M135" s="512"/>
      <c r="N135" s="363"/>
      <c r="O135" s="363"/>
      <c r="P135" s="363"/>
      <c r="Q135" s="363"/>
      <c r="R135" s="355"/>
      <c r="S135" s="363"/>
      <c r="T135" s="363"/>
      <c r="U135" s="363"/>
      <c r="V135" s="363"/>
      <c r="W135" s="351"/>
    </row>
    <row r="136" spans="1:23" ht="11.1" customHeight="1">
      <c r="A136" s="759"/>
      <c r="B136" s="501"/>
      <c r="C136" s="365"/>
      <c r="D136" s="365"/>
      <c r="E136" s="340"/>
      <c r="F136" s="353"/>
      <c r="G136" s="360"/>
      <c r="H136" s="362"/>
      <c r="I136" s="505"/>
      <c r="J136" s="505"/>
      <c r="K136" s="505"/>
      <c r="L136" s="505"/>
      <c r="M136" s="512"/>
      <c r="N136" s="363"/>
      <c r="O136" s="363"/>
      <c r="P136" s="363"/>
      <c r="Q136" s="363"/>
      <c r="R136" s="355"/>
      <c r="S136" s="363"/>
      <c r="T136" s="363"/>
      <c r="U136" s="363"/>
      <c r="V136" s="363"/>
      <c r="W136" s="351"/>
    </row>
    <row r="137" spans="1:23" ht="12" customHeight="1">
      <c r="A137" s="759"/>
      <c r="B137" s="508"/>
      <c r="C137" s="359">
        <v>28.3</v>
      </c>
      <c r="D137" s="359"/>
      <c r="E137" s="341" t="s">
        <v>720</v>
      </c>
      <c r="F137" s="340"/>
      <c r="G137" s="340"/>
      <c r="H137" s="340"/>
      <c r="I137" s="340"/>
      <c r="J137" s="340"/>
      <c r="K137" s="340"/>
      <c r="L137" s="340"/>
      <c r="M137" s="4295" t="s">
        <v>421</v>
      </c>
      <c r="N137" s="4283"/>
      <c r="O137" s="4284"/>
      <c r="P137" s="4284"/>
      <c r="Q137" s="4285"/>
      <c r="R137" s="512"/>
      <c r="S137" s="4289"/>
      <c r="T137" s="4290"/>
      <c r="U137" s="4290"/>
      <c r="V137" s="4291"/>
      <c r="W137" s="351"/>
    </row>
    <row r="138" spans="1:23" ht="12" customHeight="1">
      <c r="A138" s="759"/>
      <c r="B138" s="366"/>
      <c r="C138" s="365"/>
      <c r="D138" s="365"/>
      <c r="E138" s="4281" t="s">
        <v>721</v>
      </c>
      <c r="F138" s="4281"/>
      <c r="G138" s="4281"/>
      <c r="H138" s="4281"/>
      <c r="I138" s="4281"/>
      <c r="J138" s="4281"/>
      <c r="K138" s="4281"/>
      <c r="L138" s="4281"/>
      <c r="M138" s="4280"/>
      <c r="N138" s="4286"/>
      <c r="O138" s="4287"/>
      <c r="P138" s="4287"/>
      <c r="Q138" s="4288"/>
      <c r="R138" s="355"/>
      <c r="S138" s="4292"/>
      <c r="T138" s="4293"/>
      <c r="U138" s="4293"/>
      <c r="V138" s="4294"/>
      <c r="W138" s="351"/>
    </row>
    <row r="139" spans="1:23" ht="12" customHeight="1">
      <c r="A139" s="759"/>
      <c r="B139" s="366"/>
      <c r="C139" s="365"/>
      <c r="D139" s="365"/>
      <c r="E139" s="354" t="s">
        <v>722</v>
      </c>
      <c r="F139" s="510"/>
      <c r="G139" s="510"/>
      <c r="H139" s="510"/>
      <c r="I139" s="510"/>
      <c r="J139" s="510"/>
      <c r="K139" s="510"/>
      <c r="L139" s="510"/>
      <c r="M139" s="512"/>
      <c r="N139" s="368"/>
      <c r="O139" s="368"/>
      <c r="P139" s="368"/>
      <c r="Q139" s="368"/>
      <c r="R139" s="355"/>
      <c r="S139" s="363"/>
      <c r="T139" s="363"/>
      <c r="U139" s="363"/>
      <c r="V139" s="363"/>
      <c r="W139" s="351"/>
    </row>
    <row r="140" spans="1:23" ht="12" customHeight="1">
      <c r="A140" s="759"/>
      <c r="B140" s="366"/>
      <c r="C140" s="365"/>
      <c r="D140" s="365"/>
      <c r="E140" s="354" t="s">
        <v>723</v>
      </c>
      <c r="F140" s="510"/>
      <c r="G140" s="510"/>
      <c r="H140" s="510"/>
      <c r="I140" s="510"/>
      <c r="J140" s="510"/>
      <c r="K140" s="510"/>
      <c r="L140" s="510"/>
      <c r="M140" s="512"/>
      <c r="N140" s="368"/>
      <c r="O140" s="368"/>
      <c r="P140" s="368"/>
      <c r="Q140" s="368"/>
      <c r="R140" s="355"/>
      <c r="S140" s="363"/>
      <c r="T140" s="363"/>
      <c r="U140" s="363"/>
      <c r="V140" s="363"/>
      <c r="W140" s="351"/>
    </row>
    <row r="141" spans="1:23" ht="11.1" customHeight="1">
      <c r="A141" s="759"/>
      <c r="B141" s="508"/>
      <c r="C141" s="365"/>
      <c r="D141" s="365"/>
      <c r="E141" s="340"/>
      <c r="F141" s="353"/>
      <c r="G141" s="353"/>
      <c r="H141" s="353"/>
      <c r="I141" s="353"/>
      <c r="J141" s="353"/>
      <c r="K141" s="353"/>
      <c r="L141" s="353"/>
      <c r="M141" s="512"/>
      <c r="N141" s="363"/>
      <c r="O141" s="363"/>
      <c r="P141" s="363"/>
      <c r="Q141" s="363"/>
      <c r="R141" s="355"/>
      <c r="S141" s="363"/>
      <c r="T141" s="363"/>
      <c r="U141" s="363"/>
      <c r="V141" s="363"/>
      <c r="W141" s="351"/>
    </row>
    <row r="142" spans="1:23" ht="12" customHeight="1">
      <c r="A142" s="759"/>
      <c r="B142" s="508"/>
      <c r="C142" s="359">
        <v>28.4</v>
      </c>
      <c r="D142" s="359"/>
      <c r="E142" s="341" t="s">
        <v>724</v>
      </c>
      <c r="F142" s="353"/>
      <c r="G142" s="360"/>
      <c r="H142" s="362"/>
      <c r="I142" s="505"/>
      <c r="J142" s="505"/>
      <c r="K142" s="505"/>
      <c r="L142" s="505"/>
      <c r="M142" s="4296" t="s">
        <v>422</v>
      </c>
      <c r="N142" s="4297"/>
      <c r="O142" s="4284"/>
      <c r="P142" s="4284"/>
      <c r="Q142" s="4285"/>
      <c r="R142" s="355"/>
      <c r="S142" s="4289"/>
      <c r="T142" s="4290"/>
      <c r="U142" s="4290"/>
      <c r="V142" s="4291"/>
      <c r="W142" s="351"/>
    </row>
    <row r="143" spans="1:23" ht="12" customHeight="1">
      <c r="A143" s="759"/>
      <c r="B143" s="508"/>
      <c r="C143" s="359"/>
      <c r="D143" s="359"/>
      <c r="E143" s="356" t="s">
        <v>725</v>
      </c>
      <c r="F143" s="353"/>
      <c r="G143" s="353"/>
      <c r="H143" s="353"/>
      <c r="I143" s="353"/>
      <c r="J143" s="353"/>
      <c r="K143" s="353"/>
      <c r="L143" s="353"/>
      <c r="M143" s="4296"/>
      <c r="N143" s="4298"/>
      <c r="O143" s="4287"/>
      <c r="P143" s="4287"/>
      <c r="Q143" s="4288"/>
      <c r="R143" s="355"/>
      <c r="S143" s="4292"/>
      <c r="T143" s="4293"/>
      <c r="U143" s="4293"/>
      <c r="V143" s="4294"/>
      <c r="W143" s="351"/>
    </row>
    <row r="144" spans="1:23" ht="12" customHeight="1">
      <c r="A144" s="759"/>
      <c r="B144" s="508"/>
      <c r="C144" s="359"/>
      <c r="D144" s="359"/>
      <c r="E144" s="354" t="s">
        <v>726</v>
      </c>
      <c r="F144" s="353"/>
      <c r="G144" s="353"/>
      <c r="H144" s="353"/>
      <c r="I144" s="353"/>
      <c r="J144" s="353"/>
      <c r="K144" s="353"/>
      <c r="L144" s="353"/>
      <c r="M144" s="511"/>
      <c r="N144" s="368"/>
      <c r="O144" s="368"/>
      <c r="P144" s="368"/>
      <c r="Q144" s="368"/>
      <c r="R144" s="355"/>
      <c r="S144" s="363"/>
      <c r="T144" s="363"/>
      <c r="U144" s="363"/>
      <c r="V144" s="363"/>
      <c r="W144" s="351"/>
    </row>
    <row r="145" spans="1:23" ht="12" customHeight="1">
      <c r="A145" s="759"/>
      <c r="B145" s="508"/>
      <c r="C145" s="359"/>
      <c r="D145" s="359"/>
      <c r="E145" s="362" t="s">
        <v>727</v>
      </c>
      <c r="F145" s="353"/>
      <c r="G145" s="353"/>
      <c r="H145" s="353"/>
      <c r="I145" s="353"/>
      <c r="J145" s="353"/>
      <c r="K145" s="353"/>
      <c r="L145" s="353"/>
      <c r="M145" s="511"/>
      <c r="N145" s="368"/>
      <c r="O145" s="368"/>
      <c r="P145" s="368"/>
      <c r="Q145" s="368"/>
      <c r="R145" s="355"/>
      <c r="S145" s="363"/>
      <c r="T145" s="363"/>
      <c r="U145" s="363"/>
      <c r="V145" s="363"/>
      <c r="W145" s="351"/>
    </row>
    <row r="146" spans="1:23">
      <c r="A146" s="759"/>
      <c r="B146" s="358"/>
      <c r="C146" s="365"/>
      <c r="D146" s="365"/>
      <c r="E146" s="340"/>
      <c r="F146" s="353"/>
      <c r="G146" s="353"/>
      <c r="H146" s="353"/>
      <c r="I146" s="353"/>
      <c r="J146" s="353"/>
      <c r="K146" s="353"/>
      <c r="L146" s="353"/>
      <c r="M146" s="511"/>
      <c r="N146" s="357"/>
      <c r="O146" s="357"/>
      <c r="P146" s="357"/>
      <c r="Q146" s="357"/>
      <c r="R146" s="355"/>
      <c r="S146" s="357"/>
      <c r="T146" s="357"/>
      <c r="U146" s="357"/>
      <c r="V146" s="357"/>
      <c r="W146" s="351"/>
    </row>
    <row r="147" spans="1:23" ht="12" customHeight="1">
      <c r="A147" s="759"/>
      <c r="B147" s="508"/>
      <c r="C147" s="359">
        <v>28.5</v>
      </c>
      <c r="D147" s="359"/>
      <c r="E147" s="341" t="s">
        <v>746</v>
      </c>
      <c r="F147" s="361"/>
      <c r="G147" s="360"/>
      <c r="H147" s="360"/>
      <c r="I147" s="353"/>
      <c r="J147" s="353"/>
      <c r="K147" s="353"/>
      <c r="L147" s="361"/>
      <c r="M147" s="4282" t="s">
        <v>423</v>
      </c>
      <c r="N147" s="4283"/>
      <c r="O147" s="4284"/>
      <c r="P147" s="4284"/>
      <c r="Q147" s="4285"/>
      <c r="R147" s="512"/>
      <c r="S147" s="4289"/>
      <c r="T147" s="4290"/>
      <c r="U147" s="4290"/>
      <c r="V147" s="4291"/>
      <c r="W147" s="351"/>
    </row>
    <row r="148" spans="1:23" ht="12" customHeight="1">
      <c r="A148" s="759"/>
      <c r="B148" s="508"/>
      <c r="C148" s="367"/>
      <c r="D148" s="367"/>
      <c r="E148" s="361" t="s">
        <v>728</v>
      </c>
      <c r="F148" s="362"/>
      <c r="G148" s="360"/>
      <c r="H148" s="360"/>
      <c r="I148" s="353"/>
      <c r="J148" s="353"/>
      <c r="K148" s="353"/>
      <c r="L148" s="362"/>
      <c r="M148" s="4282"/>
      <c r="N148" s="4286"/>
      <c r="O148" s="4287"/>
      <c r="P148" s="4287"/>
      <c r="Q148" s="4288"/>
      <c r="R148" s="355"/>
      <c r="S148" s="4292"/>
      <c r="T148" s="4293"/>
      <c r="U148" s="4293"/>
      <c r="V148" s="4294"/>
      <c r="W148" s="351"/>
    </row>
    <row r="149" spans="1:23" ht="12" customHeight="1">
      <c r="A149" s="759"/>
      <c r="B149" s="508"/>
      <c r="C149" s="367"/>
      <c r="D149" s="367"/>
      <c r="E149" s="354" t="s">
        <v>729</v>
      </c>
      <c r="F149" s="362"/>
      <c r="G149" s="360"/>
      <c r="H149" s="360"/>
      <c r="I149" s="353"/>
      <c r="J149" s="353"/>
      <c r="K149" s="353"/>
      <c r="L149" s="362"/>
      <c r="M149" s="511"/>
      <c r="N149" s="363"/>
      <c r="O149" s="363"/>
      <c r="P149" s="363"/>
      <c r="Q149" s="363"/>
      <c r="R149" s="355"/>
      <c r="S149" s="363"/>
      <c r="T149" s="363"/>
      <c r="U149" s="363"/>
      <c r="V149" s="363"/>
      <c r="W149" s="351"/>
    </row>
    <row r="150" spans="1:23" ht="12" customHeight="1">
      <c r="A150" s="759"/>
      <c r="B150" s="508"/>
      <c r="C150" s="367"/>
      <c r="D150" s="367"/>
      <c r="E150" s="362" t="s">
        <v>730</v>
      </c>
      <c r="F150" s="362"/>
      <c r="G150" s="360"/>
      <c r="H150" s="360"/>
      <c r="I150" s="353"/>
      <c r="J150" s="353"/>
      <c r="K150" s="353"/>
      <c r="L150" s="362"/>
      <c r="M150" s="511"/>
      <c r="N150" s="363"/>
      <c r="O150" s="363"/>
      <c r="P150" s="363"/>
      <c r="Q150" s="363"/>
      <c r="R150" s="355"/>
      <c r="S150" s="363"/>
      <c r="T150" s="363"/>
      <c r="U150" s="363"/>
      <c r="V150" s="363"/>
      <c r="W150" s="351"/>
    </row>
    <row r="151" spans="1:23" ht="11.1" customHeight="1">
      <c r="A151" s="759"/>
      <c r="B151" s="508"/>
      <c r="C151" s="367"/>
      <c r="D151" s="367"/>
      <c r="E151" s="340"/>
      <c r="F151" s="353"/>
      <c r="G151" s="353"/>
      <c r="H151" s="353"/>
      <c r="I151" s="353"/>
      <c r="J151" s="353"/>
      <c r="K151" s="353"/>
      <c r="L151" s="353"/>
      <c r="M151" s="355"/>
      <c r="N151" s="357"/>
      <c r="O151" s="357"/>
      <c r="P151" s="357"/>
      <c r="Q151" s="357"/>
      <c r="R151" s="355"/>
      <c r="S151" s="357"/>
      <c r="T151" s="357"/>
      <c r="U151" s="357"/>
      <c r="V151" s="357"/>
      <c r="W151" s="351"/>
    </row>
    <row r="152" spans="1:23" ht="12" customHeight="1">
      <c r="A152" s="759"/>
      <c r="B152" s="508"/>
      <c r="C152" s="359">
        <v>28.6</v>
      </c>
      <c r="D152" s="359"/>
      <c r="E152" s="341" t="s">
        <v>731</v>
      </c>
      <c r="F152" s="361"/>
      <c r="G152" s="360"/>
      <c r="H152" s="360"/>
      <c r="I152" s="353"/>
      <c r="J152" s="353"/>
      <c r="K152" s="353"/>
      <c r="L152" s="361"/>
      <c r="M152" s="4282" t="s">
        <v>424</v>
      </c>
      <c r="N152" s="4283"/>
      <c r="O152" s="4284"/>
      <c r="P152" s="4284"/>
      <c r="Q152" s="4285"/>
      <c r="R152" s="512"/>
      <c r="S152" s="4289"/>
      <c r="T152" s="4290"/>
      <c r="U152" s="4290"/>
      <c r="V152" s="4291"/>
      <c r="W152" s="351"/>
    </row>
    <row r="153" spans="1:23" ht="12" customHeight="1">
      <c r="A153" s="759"/>
      <c r="B153" s="508"/>
      <c r="C153" s="367"/>
      <c r="D153" s="367"/>
      <c r="E153" s="361" t="s">
        <v>748</v>
      </c>
      <c r="F153" s="362"/>
      <c r="G153" s="360"/>
      <c r="H153" s="360"/>
      <c r="I153" s="356"/>
      <c r="J153" s="356"/>
      <c r="K153" s="356"/>
      <c r="L153" s="362"/>
      <c r="M153" s="4282"/>
      <c r="N153" s="4286"/>
      <c r="O153" s="4287"/>
      <c r="P153" s="4287"/>
      <c r="Q153" s="4288"/>
      <c r="R153" s="355"/>
      <c r="S153" s="4292"/>
      <c r="T153" s="4293"/>
      <c r="U153" s="4293"/>
      <c r="V153" s="4294"/>
      <c r="W153" s="351"/>
    </row>
    <row r="154" spans="1:23" ht="12" customHeight="1">
      <c r="A154" s="759"/>
      <c r="B154" s="508"/>
      <c r="C154" s="367"/>
      <c r="D154" s="367"/>
      <c r="E154" s="361" t="s">
        <v>747</v>
      </c>
      <c r="F154" s="362"/>
      <c r="G154" s="360"/>
      <c r="H154" s="360"/>
      <c r="I154" s="353"/>
      <c r="J154" s="353"/>
      <c r="K154" s="353"/>
      <c r="L154" s="362"/>
      <c r="M154" s="506"/>
      <c r="N154" s="363"/>
      <c r="O154" s="363"/>
      <c r="P154" s="363"/>
      <c r="Q154" s="363"/>
      <c r="R154" s="355"/>
      <c r="S154" s="363"/>
      <c r="T154" s="363"/>
      <c r="U154" s="363"/>
      <c r="V154" s="363"/>
      <c r="W154" s="351"/>
    </row>
    <row r="155" spans="1:23" ht="12" customHeight="1">
      <c r="A155" s="759"/>
      <c r="B155" s="508"/>
      <c r="C155" s="367"/>
      <c r="D155" s="367"/>
      <c r="E155" s="362" t="s">
        <v>732</v>
      </c>
      <c r="F155" s="362"/>
      <c r="G155" s="360"/>
      <c r="H155" s="360"/>
      <c r="I155" s="353"/>
      <c r="J155" s="353"/>
      <c r="K155" s="353"/>
      <c r="L155" s="362"/>
      <c r="M155" s="506"/>
      <c r="N155" s="363"/>
      <c r="O155" s="363"/>
      <c r="P155" s="363"/>
      <c r="Q155" s="363"/>
      <c r="R155" s="355"/>
      <c r="S155" s="363"/>
      <c r="T155" s="363"/>
      <c r="U155" s="363"/>
      <c r="V155" s="363"/>
      <c r="W155" s="351"/>
    </row>
    <row r="156" spans="1:23" ht="12" customHeight="1">
      <c r="A156" s="759"/>
      <c r="B156" s="508"/>
      <c r="C156" s="367"/>
      <c r="D156" s="367"/>
      <c r="E156" s="362" t="s">
        <v>733</v>
      </c>
      <c r="F156" s="362"/>
      <c r="G156" s="360"/>
      <c r="H156" s="360"/>
      <c r="I156" s="353"/>
      <c r="J156" s="353"/>
      <c r="K156" s="353"/>
      <c r="L156" s="362"/>
      <c r="M156" s="506"/>
      <c r="N156" s="363"/>
      <c r="O156" s="363"/>
      <c r="P156" s="363"/>
      <c r="Q156" s="363"/>
      <c r="R156" s="355"/>
      <c r="S156" s="363"/>
      <c r="T156" s="363"/>
      <c r="U156" s="363"/>
      <c r="V156" s="363"/>
      <c r="W156" s="351"/>
    </row>
    <row r="157" spans="1:23" ht="12" customHeight="1">
      <c r="A157" s="759"/>
      <c r="B157" s="508"/>
      <c r="C157" s="367"/>
      <c r="D157" s="367"/>
      <c r="E157" s="362" t="s">
        <v>734</v>
      </c>
      <c r="F157" s="362"/>
      <c r="G157" s="360"/>
      <c r="H157" s="360"/>
      <c r="I157" s="353"/>
      <c r="J157" s="353"/>
      <c r="K157" s="353"/>
      <c r="L157" s="362"/>
      <c r="M157" s="506"/>
      <c r="N157" s="363"/>
      <c r="O157" s="363"/>
      <c r="P157" s="363"/>
      <c r="Q157" s="363"/>
      <c r="R157" s="355"/>
      <c r="S157" s="363"/>
      <c r="T157" s="363"/>
      <c r="U157" s="363"/>
      <c r="V157" s="363"/>
      <c r="W157" s="351"/>
    </row>
    <row r="158" spans="1:23" ht="11.1" customHeight="1">
      <c r="A158" s="759"/>
      <c r="B158" s="508"/>
      <c r="C158" s="367"/>
      <c r="D158" s="367"/>
      <c r="E158" s="362"/>
      <c r="F158" s="362"/>
      <c r="G158" s="360"/>
      <c r="H158" s="360"/>
      <c r="I158" s="353"/>
      <c r="J158" s="353"/>
      <c r="K158" s="353"/>
      <c r="L158" s="362"/>
      <c r="M158" s="506"/>
      <c r="N158" s="363"/>
      <c r="O158" s="363"/>
      <c r="P158" s="363"/>
      <c r="Q158" s="363"/>
      <c r="R158" s="355"/>
      <c r="S158" s="363"/>
      <c r="T158" s="363"/>
      <c r="U158" s="363"/>
      <c r="V158" s="363"/>
      <c r="W158" s="351"/>
    </row>
    <row r="159" spans="1:23" ht="11.1" customHeight="1">
      <c r="A159" s="759"/>
      <c r="B159" s="508"/>
      <c r="C159" s="367"/>
      <c r="D159" s="367"/>
      <c r="E159" s="362"/>
      <c r="F159" s="362"/>
      <c r="G159" s="360"/>
      <c r="H159" s="360"/>
      <c r="I159" s="353"/>
      <c r="J159" s="353"/>
      <c r="K159" s="353"/>
      <c r="L159" s="362"/>
      <c r="M159" s="506"/>
      <c r="N159" s="363"/>
      <c r="O159" s="363"/>
      <c r="P159" s="363"/>
      <c r="Q159" s="363"/>
      <c r="R159" s="355"/>
      <c r="S159" s="363"/>
      <c r="T159" s="363"/>
      <c r="U159" s="363"/>
      <c r="V159" s="363"/>
      <c r="W159" s="351"/>
    </row>
    <row r="160" spans="1:23" ht="12" customHeight="1">
      <c r="A160" s="759"/>
      <c r="B160" s="508"/>
      <c r="C160" s="367"/>
      <c r="D160" s="367"/>
      <c r="E160" s="359" t="s">
        <v>735</v>
      </c>
      <c r="F160" s="362"/>
      <c r="G160" s="360"/>
      <c r="H160" s="360"/>
      <c r="I160" s="361"/>
      <c r="J160" s="4280">
        <v>99</v>
      </c>
      <c r="K160" s="4279"/>
      <c r="L160" s="4273">
        <f>N16+N19+N22+N25+N28+N31+N34+N37+N40+N43+N46+N49+N52+N55+N58+N61+N64+N67+N70+N73+N76+N79+N82+N85+N103+N106+N109+N125+N132+N137+N142+N147+N152</f>
        <v>0</v>
      </c>
      <c r="M160" s="4274"/>
      <c r="N160" s="4274"/>
      <c r="O160" s="4274"/>
      <c r="P160" s="4274"/>
      <c r="Q160" s="4274"/>
      <c r="R160" s="4275"/>
      <c r="S160" s="363"/>
      <c r="T160" s="363"/>
      <c r="U160" s="363"/>
      <c r="V160" s="363"/>
      <c r="W160" s="351"/>
    </row>
    <row r="161" spans="1:23" ht="12" customHeight="1">
      <c r="A161" s="759"/>
      <c r="B161" s="508"/>
      <c r="C161" s="367"/>
      <c r="D161" s="367"/>
      <c r="E161" s="362" t="s">
        <v>3811</v>
      </c>
      <c r="F161" s="362"/>
      <c r="G161" s="360"/>
      <c r="H161" s="360"/>
      <c r="I161" s="361"/>
      <c r="J161" s="4280"/>
      <c r="K161" s="4279"/>
      <c r="L161" s="4276"/>
      <c r="M161" s="4277"/>
      <c r="N161" s="4277"/>
      <c r="O161" s="4277"/>
      <c r="P161" s="4277"/>
      <c r="Q161" s="4277"/>
      <c r="R161" s="4278"/>
      <c r="S161" s="363"/>
      <c r="T161" s="363"/>
      <c r="U161" s="363"/>
      <c r="V161" s="363"/>
      <c r="W161" s="351"/>
    </row>
    <row r="162" spans="1:23" ht="11.1" customHeight="1">
      <c r="A162" s="759"/>
      <c r="B162" s="508"/>
      <c r="C162" s="367"/>
      <c r="D162" s="367"/>
      <c r="E162" s="361" t="s">
        <v>3489</v>
      </c>
      <c r="F162" s="362"/>
      <c r="G162" s="360"/>
      <c r="H162" s="360"/>
      <c r="I162" s="340"/>
      <c r="J162" s="340"/>
      <c r="K162" s="340"/>
      <c r="L162" s="362"/>
      <c r="M162" s="506"/>
      <c r="N162" s="363"/>
      <c r="O162" s="363"/>
      <c r="P162" s="363"/>
      <c r="Q162" s="363"/>
      <c r="R162" s="355"/>
      <c r="S162" s="363"/>
      <c r="T162" s="363"/>
      <c r="U162" s="363"/>
      <c r="V162" s="363"/>
      <c r="W162" s="351"/>
    </row>
    <row r="163" spans="1:23" ht="11.1" customHeight="1">
      <c r="A163" s="759"/>
      <c r="B163" s="508"/>
      <c r="C163" s="367"/>
      <c r="D163" s="367"/>
      <c r="E163" s="362"/>
      <c r="F163" s="362"/>
      <c r="G163" s="360"/>
      <c r="H163" s="360"/>
      <c r="I163" s="353"/>
      <c r="J163" s="353"/>
      <c r="K163" s="353"/>
      <c r="L163" s="362"/>
      <c r="M163" s="506"/>
      <c r="N163" s="363"/>
      <c r="O163" s="363"/>
      <c r="P163" s="363"/>
      <c r="Q163" s="363"/>
      <c r="R163" s="355"/>
      <c r="S163" s="363"/>
      <c r="T163" s="363"/>
      <c r="U163" s="363"/>
      <c r="V163" s="363"/>
      <c r="W163" s="351"/>
    </row>
    <row r="164" spans="1:23" s="340" customFormat="1" ht="15" customHeight="1">
      <c r="A164" s="758"/>
      <c r="B164" s="796"/>
      <c r="C164" s="339"/>
      <c r="D164" s="339"/>
      <c r="E164" s="386"/>
      <c r="F164" s="386"/>
      <c r="G164" s="386"/>
      <c r="H164" s="372"/>
      <c r="L164" s="386"/>
      <c r="M164" s="513"/>
      <c r="N164" s="375"/>
      <c r="O164" s="375"/>
      <c r="P164" s="375"/>
      <c r="Q164" s="344"/>
      <c r="R164" s="513"/>
      <c r="S164" s="386"/>
      <c r="T164" s="386"/>
      <c r="U164" s="386"/>
      <c r="V164" s="344"/>
      <c r="W164" s="351"/>
    </row>
    <row r="165" spans="1:23" s="340" customFormat="1" ht="8.25" customHeight="1">
      <c r="A165" s="758"/>
      <c r="B165" s="501"/>
      <c r="C165" s="339"/>
      <c r="D165" s="339"/>
      <c r="M165" s="342"/>
      <c r="R165" s="342"/>
      <c r="W165" s="351"/>
    </row>
    <row r="166" spans="1:23" s="340" customFormat="1" ht="11.25" customHeight="1">
      <c r="A166" s="758"/>
      <c r="B166" s="501"/>
      <c r="C166" s="339"/>
      <c r="D166" s="339"/>
      <c r="F166" s="341"/>
      <c r="G166" s="341"/>
      <c r="H166" s="372"/>
      <c r="L166" s="372"/>
      <c r="M166" s="797"/>
      <c r="N166" s="341"/>
      <c r="P166" s="341"/>
      <c r="Q166" s="341"/>
      <c r="R166" s="344"/>
      <c r="S166" s="341"/>
      <c r="T166" s="341"/>
      <c r="U166" s="341"/>
      <c r="V166" s="341"/>
      <c r="W166" s="351"/>
    </row>
    <row r="167" spans="1:23" s="340" customFormat="1" ht="11.25" customHeight="1">
      <c r="A167" s="758"/>
      <c r="B167" s="348"/>
      <c r="C167" s="339"/>
      <c r="D167" s="339"/>
      <c r="F167" s="348"/>
      <c r="M167" s="342"/>
      <c r="R167" s="342"/>
      <c r="W167" s="351"/>
    </row>
    <row r="168" spans="1:23" s="340" customFormat="1" ht="11.25" customHeight="1" thickBot="1">
      <c r="A168" s="789"/>
      <c r="B168" s="790"/>
      <c r="C168" s="791"/>
      <c r="D168" s="791"/>
      <c r="E168" s="792"/>
      <c r="F168" s="790"/>
      <c r="G168" s="792"/>
      <c r="H168" s="792"/>
      <c r="I168" s="792"/>
      <c r="J168" s="1724"/>
      <c r="K168" s="1724"/>
      <c r="L168" s="792"/>
      <c r="M168" s="793"/>
      <c r="N168" s="792"/>
      <c r="O168" s="792"/>
      <c r="P168" s="792"/>
      <c r="Q168" s="792"/>
      <c r="R168" s="793"/>
      <c r="S168" s="792"/>
      <c r="T168" s="792"/>
      <c r="U168" s="792"/>
      <c r="V168" s="792"/>
      <c r="W168" s="769"/>
    </row>
    <row r="169" spans="1:23" ht="11.25" customHeight="1">
      <c r="A169" s="779"/>
      <c r="B169" s="786"/>
      <c r="C169" s="787"/>
      <c r="D169" s="787"/>
      <c r="E169" s="779"/>
      <c r="F169" s="786"/>
      <c r="G169" s="779"/>
      <c r="H169" s="779"/>
      <c r="I169" s="779"/>
      <c r="J169" s="1877"/>
      <c r="K169" s="1877"/>
      <c r="L169" s="779"/>
      <c r="M169" s="788"/>
      <c r="N169" s="779"/>
      <c r="O169" s="779"/>
      <c r="P169" s="779"/>
      <c r="Q169" s="779"/>
      <c r="R169" s="788"/>
      <c r="S169" s="779"/>
      <c r="T169" s="779"/>
      <c r="U169" s="779"/>
      <c r="V169" s="779"/>
      <c r="W169" s="779"/>
    </row>
    <row r="170" spans="1:23" ht="11.25" customHeight="1">
      <c r="A170" s="340"/>
      <c r="B170" s="348"/>
      <c r="C170" s="339"/>
      <c r="D170" s="339"/>
      <c r="E170" s="340"/>
      <c r="F170" s="348"/>
      <c r="G170" s="340"/>
      <c r="H170" s="340"/>
      <c r="I170" s="340"/>
      <c r="J170" s="340"/>
      <c r="K170" s="340"/>
      <c r="L170" s="340"/>
      <c r="M170" s="342"/>
      <c r="N170" s="340"/>
      <c r="O170" s="340"/>
      <c r="P170" s="340"/>
      <c r="Q170" s="340"/>
      <c r="R170" s="342"/>
      <c r="S170" s="340"/>
      <c r="T170" s="340"/>
      <c r="U170" s="340"/>
      <c r="V170" s="340"/>
      <c r="W170" s="340"/>
    </row>
    <row r="171" spans="1:23" ht="11.25" customHeight="1">
      <c r="A171" s="4095">
        <v>32</v>
      </c>
      <c r="B171" s="4095"/>
      <c r="C171" s="4095"/>
      <c r="D171" s="4095"/>
      <c r="E171" s="4095"/>
      <c r="F171" s="4095"/>
      <c r="G171" s="4095"/>
      <c r="H171" s="4095"/>
      <c r="I171" s="4095"/>
      <c r="J171" s="4095"/>
      <c r="K171" s="4095"/>
      <c r="L171" s="4095"/>
      <c r="M171" s="4095"/>
      <c r="N171" s="4095"/>
      <c r="O171" s="4095"/>
      <c r="P171" s="4095"/>
      <c r="Q171" s="4095"/>
      <c r="R171" s="4095"/>
      <c r="S171" s="4095"/>
      <c r="T171" s="4095"/>
      <c r="U171" s="4095"/>
      <c r="V171" s="4095"/>
      <c r="W171" s="4095"/>
    </row>
    <row r="172" spans="1:23" ht="11.25" customHeight="1">
      <c r="A172" s="340"/>
      <c r="B172" s="348"/>
      <c r="C172" s="339"/>
      <c r="D172" s="339"/>
      <c r="E172" s="340"/>
      <c r="F172" s="348"/>
      <c r="G172" s="340"/>
      <c r="H172" s="340"/>
      <c r="I172" s="340"/>
      <c r="J172" s="340"/>
      <c r="K172" s="340"/>
      <c r="L172" s="340"/>
      <c r="M172" s="342"/>
      <c r="N172" s="340"/>
      <c r="O172" s="340"/>
      <c r="P172" s="340"/>
      <c r="Q172" s="340"/>
      <c r="R172" s="342"/>
      <c r="S172" s="340"/>
      <c r="T172" s="340"/>
      <c r="U172" s="340"/>
      <c r="V172" s="340"/>
      <c r="W172" s="340"/>
    </row>
    <row r="173" spans="1:23" ht="11.25" customHeight="1">
      <c r="A173" s="338"/>
      <c r="B173" s="348"/>
      <c r="C173" s="339"/>
      <c r="D173" s="339"/>
      <c r="E173" s="340"/>
      <c r="F173" s="348"/>
      <c r="G173" s="340"/>
      <c r="H173" s="340"/>
      <c r="I173" s="340"/>
      <c r="J173" s="340"/>
      <c r="K173" s="340"/>
      <c r="L173" s="340"/>
      <c r="M173" s="342"/>
      <c r="N173" s="340"/>
      <c r="O173" s="340"/>
      <c r="P173" s="340"/>
      <c r="Q173" s="340"/>
      <c r="R173" s="342"/>
      <c r="S173" s="340"/>
      <c r="T173" s="340"/>
      <c r="U173" s="340"/>
      <c r="V173" s="340"/>
      <c r="W173" s="340"/>
    </row>
  </sheetData>
  <sheetProtection selectLockedCells="1" selectUnlockedCells="1"/>
  <mergeCells count="130">
    <mergeCell ref="A171:W171"/>
    <mergeCell ref="N13:Q13"/>
    <mergeCell ref="S13:V13"/>
    <mergeCell ref="T14:U14"/>
    <mergeCell ref="I16:L16"/>
    <mergeCell ref="M16:M17"/>
    <mergeCell ref="N16:Q17"/>
    <mergeCell ref="S16:V17"/>
    <mergeCell ref="I17:L17"/>
    <mergeCell ref="I22:L22"/>
    <mergeCell ref="M22:M23"/>
    <mergeCell ref="N22:Q23"/>
    <mergeCell ref="S22:V23"/>
    <mergeCell ref="I23:L23"/>
    <mergeCell ref="M31:M32"/>
    <mergeCell ref="N31:Q32"/>
    <mergeCell ref="S31:V32"/>
    <mergeCell ref="M34:M35"/>
    <mergeCell ref="N34:Q35"/>
    <mergeCell ref="S34:V35"/>
    <mergeCell ref="M25:M26"/>
    <mergeCell ref="N25:Q26"/>
    <mergeCell ref="S25:V26"/>
    <mergeCell ref="M28:M29"/>
    <mergeCell ref="G2:V2"/>
    <mergeCell ref="I11:L11"/>
    <mergeCell ref="N11:Q11"/>
    <mergeCell ref="I12:L12"/>
    <mergeCell ref="N12:Q12"/>
    <mergeCell ref="S12:V12"/>
    <mergeCell ref="M19:M20"/>
    <mergeCell ref="N19:Q20"/>
    <mergeCell ref="S19:V20"/>
    <mergeCell ref="I20:L20"/>
    <mergeCell ref="N28:Q29"/>
    <mergeCell ref="S28:V29"/>
    <mergeCell ref="M43:M44"/>
    <mergeCell ref="N43:Q44"/>
    <mergeCell ref="S43:V44"/>
    <mergeCell ref="M46:M47"/>
    <mergeCell ref="N46:Q47"/>
    <mergeCell ref="S46:V47"/>
    <mergeCell ref="M37:M38"/>
    <mergeCell ref="N37:Q38"/>
    <mergeCell ref="S37:V38"/>
    <mergeCell ref="M40:M41"/>
    <mergeCell ref="N40:Q41"/>
    <mergeCell ref="S40:V41"/>
    <mergeCell ref="M55:M56"/>
    <mergeCell ref="N55:Q56"/>
    <mergeCell ref="S55:V56"/>
    <mergeCell ref="M58:M59"/>
    <mergeCell ref="N58:Q59"/>
    <mergeCell ref="S58:V59"/>
    <mergeCell ref="M49:M50"/>
    <mergeCell ref="N49:Q50"/>
    <mergeCell ref="S49:V50"/>
    <mergeCell ref="M52:M53"/>
    <mergeCell ref="N52:Q53"/>
    <mergeCell ref="S52:V53"/>
    <mergeCell ref="I66:L66"/>
    <mergeCell ref="M67:M68"/>
    <mergeCell ref="N67:Q68"/>
    <mergeCell ref="S67:V68"/>
    <mergeCell ref="M70:M71"/>
    <mergeCell ref="N70:Q71"/>
    <mergeCell ref="S70:V71"/>
    <mergeCell ref="M61:M62"/>
    <mergeCell ref="N61:Q62"/>
    <mergeCell ref="S61:V62"/>
    <mergeCell ref="M64:M65"/>
    <mergeCell ref="N64:Q65"/>
    <mergeCell ref="S64:V65"/>
    <mergeCell ref="M79:M80"/>
    <mergeCell ref="N79:Q80"/>
    <mergeCell ref="S79:V80"/>
    <mergeCell ref="M82:M83"/>
    <mergeCell ref="N82:Q83"/>
    <mergeCell ref="S82:V83"/>
    <mergeCell ref="M73:M74"/>
    <mergeCell ref="N73:Q74"/>
    <mergeCell ref="S73:V74"/>
    <mergeCell ref="M76:M77"/>
    <mergeCell ref="N76:Q77"/>
    <mergeCell ref="S76:V77"/>
    <mergeCell ref="N98:Q98"/>
    <mergeCell ref="S98:V98"/>
    <mergeCell ref="I99:L99"/>
    <mergeCell ref="N99:Q99"/>
    <mergeCell ref="S99:V99"/>
    <mergeCell ref="M85:M86"/>
    <mergeCell ref="N85:Q86"/>
    <mergeCell ref="S85:V86"/>
    <mergeCell ref="A89:W89"/>
    <mergeCell ref="T100:U100"/>
    <mergeCell ref="M125:M126"/>
    <mergeCell ref="N125:Q126"/>
    <mergeCell ref="S125:V126"/>
    <mergeCell ref="I130:L130"/>
    <mergeCell ref="M132:M133"/>
    <mergeCell ref="N132:Q133"/>
    <mergeCell ref="S132:V133"/>
    <mergeCell ref="I133:L133"/>
    <mergeCell ref="N109:Q110"/>
    <mergeCell ref="S109:V110"/>
    <mergeCell ref="M109:M110"/>
    <mergeCell ref="C115:U120"/>
    <mergeCell ref="T114:U114"/>
    <mergeCell ref="M103:M104"/>
    <mergeCell ref="N103:Q104"/>
    <mergeCell ref="S103:V104"/>
    <mergeCell ref="M106:M107"/>
    <mergeCell ref="N106:Q107"/>
    <mergeCell ref="S106:V107"/>
    <mergeCell ref="L160:R161"/>
    <mergeCell ref="K160:K161"/>
    <mergeCell ref="J160:J161"/>
    <mergeCell ref="E138:L138"/>
    <mergeCell ref="M147:M148"/>
    <mergeCell ref="N147:Q148"/>
    <mergeCell ref="S147:V148"/>
    <mergeCell ref="M152:M153"/>
    <mergeCell ref="N152:Q153"/>
    <mergeCell ref="S152:V153"/>
    <mergeCell ref="M137:M138"/>
    <mergeCell ref="N137:Q138"/>
    <mergeCell ref="S137:V138"/>
    <mergeCell ref="M142:M143"/>
    <mergeCell ref="N142:Q143"/>
    <mergeCell ref="S142:V143"/>
  </mergeCells>
  <printOptions horizontalCentered="1"/>
  <pageMargins left="0.39370078740157483" right="0.51181102362204722" top="0.51181102362204722" bottom="0.55118110236220474" header="0.51181102362204722" footer="0.51181102362204722"/>
  <pageSetup paperSize="9" scale="82" firstPageNumber="19" orientation="portrait" useFirstPageNumber="1" horizontalDpi="300" verticalDpi="300" r:id="rId1"/>
  <headerFooter alignWithMargins="0"/>
  <rowBreaks count="1" manualBreakCount="1">
    <brk id="90" max="20"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1F161-0EA0-434F-899A-8E0106A8B908}">
  <sheetPr>
    <tabColor theme="7" tint="0.79998168889431442"/>
  </sheetPr>
  <dimension ref="A1:AL64"/>
  <sheetViews>
    <sheetView showGridLines="0" view="pageBreakPreview" zoomScale="130" zoomScaleNormal="100" zoomScaleSheetLayoutView="130" workbookViewId="0">
      <selection activeCell="AA16" sqref="AA16"/>
    </sheetView>
  </sheetViews>
  <sheetFormatPr defaultColWidth="9.140625" defaultRowHeight="11.25"/>
  <cols>
    <col min="1" max="1" width="1.42578125" style="187" customWidth="1"/>
    <col min="2" max="2" width="2.85546875" style="187" customWidth="1"/>
    <col min="3" max="3" width="6.28515625" style="187" customWidth="1"/>
    <col min="4" max="4" width="11.140625" style="187" customWidth="1"/>
    <col min="5" max="5" width="1.42578125" style="187" customWidth="1"/>
    <col min="6" max="6" width="10.85546875" style="187" customWidth="1"/>
    <col min="7" max="7" width="1.7109375" style="187" customWidth="1"/>
    <col min="8" max="8" width="6.42578125" style="187" customWidth="1"/>
    <col min="9" max="9" width="8.42578125" style="187" customWidth="1"/>
    <col min="10" max="10" width="3.140625" style="292" customWidth="1"/>
    <col min="11" max="14" width="4.7109375" style="187" customWidth="1"/>
    <col min="15" max="15" width="4.42578125" style="292" customWidth="1"/>
    <col min="16" max="19" width="4.7109375" style="187" customWidth="1"/>
    <col min="20" max="20" width="4.42578125" style="187" customWidth="1"/>
    <col min="21" max="16384" width="9.140625" style="187"/>
  </cols>
  <sheetData>
    <row r="1" spans="1:38" s="323" customFormat="1" ht="4.5" customHeight="1">
      <c r="A1" s="2041"/>
      <c r="B1" s="2042"/>
      <c r="C1" s="2043"/>
      <c r="D1" s="2044"/>
      <c r="E1" s="2044"/>
      <c r="F1" s="2045"/>
      <c r="G1" s="2045"/>
      <c r="H1" s="2045"/>
      <c r="I1" s="2045"/>
      <c r="J1" s="2045"/>
      <c r="K1" s="2045"/>
      <c r="L1" s="2045"/>
      <c r="M1" s="2045"/>
      <c r="N1" s="2045"/>
      <c r="O1" s="2045"/>
      <c r="P1" s="2045"/>
      <c r="Q1" s="2045"/>
      <c r="R1" s="2045"/>
      <c r="S1" s="2045"/>
      <c r="T1" s="2046"/>
    </row>
    <row r="2" spans="1:38" s="150" customFormat="1" ht="12" customHeight="1">
      <c r="A2" s="2047"/>
      <c r="B2" s="270"/>
      <c r="C2" s="270"/>
      <c r="D2" s="270"/>
      <c r="E2" s="290"/>
      <c r="H2" s="2048"/>
      <c r="I2" s="2048"/>
      <c r="J2" s="2048"/>
      <c r="K2" s="2048"/>
      <c r="L2" s="2048"/>
      <c r="M2" s="2048"/>
      <c r="N2" s="2048"/>
      <c r="O2" s="2048"/>
      <c r="P2" s="2048"/>
      <c r="Q2" s="2048"/>
      <c r="R2" s="193"/>
      <c r="S2" s="193"/>
      <c r="T2" s="2049"/>
      <c r="U2" s="331"/>
      <c r="V2" s="331"/>
      <c r="W2" s="331"/>
      <c r="X2" s="331"/>
      <c r="Y2" s="331"/>
      <c r="Z2" s="331"/>
      <c r="AA2" s="331"/>
      <c r="AB2" s="331"/>
      <c r="AC2" s="331"/>
      <c r="AD2" s="331"/>
      <c r="AE2" s="331"/>
      <c r="AF2" s="331"/>
      <c r="AG2" s="331"/>
      <c r="AH2" s="331"/>
      <c r="AI2" s="331"/>
      <c r="AJ2" s="331"/>
      <c r="AK2" s="331"/>
      <c r="AL2" s="331"/>
    </row>
    <row r="3" spans="1:38" s="150" customFormat="1" ht="13.5" customHeight="1">
      <c r="A3" s="2050"/>
      <c r="B3" s="118"/>
      <c r="C3" s="118"/>
      <c r="D3" s="118"/>
      <c r="E3" s="2051"/>
      <c r="I3" s="270"/>
      <c r="J3" s="2052"/>
      <c r="K3" s="270"/>
      <c r="L3" s="270"/>
      <c r="M3" s="270"/>
      <c r="N3" s="270"/>
      <c r="O3" s="2052"/>
      <c r="P3" s="270"/>
      <c r="Q3" s="270"/>
      <c r="R3" s="270"/>
      <c r="S3" s="270"/>
      <c r="T3" s="1476"/>
    </row>
    <row r="4" spans="1:38" s="150" customFormat="1" ht="12" customHeight="1">
      <c r="A4" s="2050"/>
      <c r="B4" s="118"/>
      <c r="C4" s="118"/>
      <c r="D4" s="118"/>
      <c r="E4" s="2053"/>
      <c r="I4" s="270"/>
      <c r="J4" s="2052"/>
      <c r="K4" s="270"/>
      <c r="L4" s="270"/>
      <c r="M4" s="270"/>
      <c r="N4" s="270"/>
      <c r="O4" s="2052"/>
      <c r="P4" s="270"/>
      <c r="Q4" s="270"/>
      <c r="R4" s="270"/>
      <c r="S4" s="270"/>
      <c r="T4" s="1476"/>
    </row>
    <row r="5" spans="1:38" s="150" customFormat="1" ht="12" customHeight="1">
      <c r="A5" s="2050"/>
      <c r="B5" s="118"/>
      <c r="C5" s="118"/>
      <c r="D5" s="118"/>
      <c r="E5" s="2054"/>
      <c r="I5" s="270"/>
      <c r="J5" s="2052"/>
      <c r="K5" s="270"/>
      <c r="L5" s="270"/>
      <c r="M5" s="270"/>
      <c r="N5" s="270"/>
      <c r="O5" s="2052"/>
      <c r="P5" s="270"/>
      <c r="Q5" s="270"/>
      <c r="R5" s="270"/>
      <c r="S5" s="270"/>
      <c r="T5" s="1476"/>
    </row>
    <row r="6" spans="1:38">
      <c r="A6" s="580"/>
      <c r="G6" s="108"/>
      <c r="H6" s="108"/>
      <c r="J6" s="477"/>
      <c r="K6" s="108"/>
      <c r="L6" s="108"/>
      <c r="M6" s="108"/>
      <c r="N6" s="112"/>
      <c r="P6" s="219"/>
      <c r="Q6" s="219"/>
      <c r="R6" s="219"/>
      <c r="S6" s="112"/>
      <c r="T6" s="1209"/>
    </row>
    <row r="7" spans="1:38" ht="11.25" customHeight="1">
      <c r="A7" s="580"/>
      <c r="B7" s="1938"/>
      <c r="C7" s="128"/>
      <c r="G7" s="108"/>
      <c r="H7" s="108"/>
      <c r="J7" s="477"/>
      <c r="K7" s="108"/>
      <c r="L7" s="108"/>
      <c r="M7" s="108"/>
      <c r="N7" s="112"/>
      <c r="P7" s="219"/>
      <c r="Q7" s="219"/>
      <c r="R7" s="219"/>
      <c r="S7" s="112"/>
      <c r="T7" s="1209"/>
    </row>
    <row r="8" spans="1:38" ht="11.25" customHeight="1">
      <c r="A8" s="580"/>
      <c r="B8" s="263"/>
      <c r="C8" s="188"/>
      <c r="G8" s="108"/>
      <c r="J8" s="477"/>
      <c r="K8" s="212"/>
      <c r="L8" s="212"/>
      <c r="M8" s="212"/>
      <c r="N8" s="112"/>
      <c r="P8" s="219"/>
      <c r="Q8" s="219"/>
      <c r="R8" s="219"/>
      <c r="S8" s="112"/>
      <c r="T8" s="1209"/>
    </row>
    <row r="9" spans="1:38" ht="9.75" customHeight="1">
      <c r="A9" s="580"/>
      <c r="B9" s="263"/>
      <c r="C9" s="188"/>
      <c r="G9" s="108"/>
      <c r="J9" s="477"/>
      <c r="K9" s="212"/>
      <c r="L9" s="212"/>
      <c r="M9" s="212"/>
      <c r="N9" s="112"/>
      <c r="P9" s="219"/>
      <c r="Q9" s="219"/>
      <c r="R9" s="219"/>
      <c r="S9" s="112"/>
      <c r="T9" s="1209"/>
    </row>
    <row r="10" spans="1:38" ht="9.75" customHeight="1">
      <c r="A10" s="580"/>
      <c r="C10" s="219"/>
      <c r="D10" s="112"/>
      <c r="F10" s="263"/>
      <c r="G10" s="128"/>
      <c r="H10" s="128"/>
      <c r="I10" s="128"/>
      <c r="J10" s="128"/>
      <c r="K10" s="2055"/>
      <c r="L10" s="2055"/>
      <c r="M10" s="2055"/>
      <c r="N10" s="2055"/>
      <c r="O10" s="833"/>
      <c r="P10" s="2055"/>
      <c r="Q10" s="2055"/>
      <c r="R10" s="2055"/>
      <c r="S10" s="2055"/>
      <c r="T10" s="1209"/>
    </row>
    <row r="11" spans="1:38" ht="11.25" customHeight="1">
      <c r="A11" s="580"/>
      <c r="D11" s="108"/>
      <c r="F11" s="263"/>
      <c r="G11" s="188"/>
      <c r="H11" s="188"/>
      <c r="I11" s="188"/>
      <c r="J11" s="128"/>
      <c r="K11" s="2055"/>
      <c r="L11" s="2055"/>
      <c r="M11" s="2055"/>
      <c r="N11" s="2055"/>
      <c r="O11" s="477"/>
      <c r="P11" s="2055"/>
      <c r="Q11" s="2055"/>
      <c r="R11" s="2055"/>
      <c r="S11" s="2055"/>
      <c r="T11" s="1209"/>
    </row>
    <row r="12" spans="1:38" ht="9.75" customHeight="1">
      <c r="A12" s="580"/>
      <c r="D12" s="108"/>
      <c r="F12" s="263"/>
      <c r="G12" s="188"/>
      <c r="H12" s="474"/>
      <c r="I12" s="474"/>
      <c r="J12" s="132"/>
      <c r="K12" s="2037"/>
      <c r="L12" s="2037"/>
      <c r="M12" s="2037"/>
      <c r="N12" s="2037"/>
      <c r="O12" s="477"/>
      <c r="P12" s="2037"/>
      <c r="Q12" s="2037"/>
      <c r="R12" s="2037"/>
      <c r="S12" s="2037"/>
      <c r="T12" s="1209"/>
    </row>
    <row r="13" spans="1:38" ht="19.5">
      <c r="A13" s="4319" t="s">
        <v>387</v>
      </c>
      <c r="B13" s="4320"/>
      <c r="C13" s="4320"/>
      <c r="D13" s="4320"/>
      <c r="E13" s="4320"/>
      <c r="F13" s="4320"/>
      <c r="G13" s="4320"/>
      <c r="H13" s="4320"/>
      <c r="I13" s="4320"/>
      <c r="J13" s="4320"/>
      <c r="K13" s="4320"/>
      <c r="L13" s="4320"/>
      <c r="M13" s="4320"/>
      <c r="N13" s="4320"/>
      <c r="O13" s="4320"/>
      <c r="P13" s="4320"/>
      <c r="Q13" s="4320"/>
      <c r="R13" s="4320"/>
      <c r="S13" s="4320"/>
      <c r="T13" s="4321"/>
    </row>
    <row r="14" spans="1:38" ht="19.5">
      <c r="A14" s="4322" t="s">
        <v>388</v>
      </c>
      <c r="B14" s="4323"/>
      <c r="C14" s="4323"/>
      <c r="D14" s="4323"/>
      <c r="E14" s="4323"/>
      <c r="F14" s="4323"/>
      <c r="G14" s="4323"/>
      <c r="H14" s="4323"/>
      <c r="I14" s="4323"/>
      <c r="J14" s="4323"/>
      <c r="K14" s="4323"/>
      <c r="L14" s="4323"/>
      <c r="M14" s="4323"/>
      <c r="N14" s="4323"/>
      <c r="O14" s="4323"/>
      <c r="P14" s="4323"/>
      <c r="Q14" s="4323"/>
      <c r="R14" s="4323"/>
      <c r="S14" s="4323"/>
      <c r="T14" s="4324"/>
    </row>
    <row r="15" spans="1:38" ht="19.5">
      <c r="A15" s="2056"/>
      <c r="B15" s="2038"/>
      <c r="C15" s="2038"/>
      <c r="D15" s="2038"/>
      <c r="E15" s="2038"/>
      <c r="F15" s="2038"/>
      <c r="G15" s="2038"/>
      <c r="H15" s="2038"/>
      <c r="I15" s="2038"/>
      <c r="J15" s="2038"/>
      <c r="K15" s="2038"/>
      <c r="L15" s="2038"/>
      <c r="M15" s="2038"/>
      <c r="N15" s="2038"/>
      <c r="O15" s="2038"/>
      <c r="P15" s="2038"/>
      <c r="Q15" s="2038"/>
      <c r="R15" s="2038"/>
      <c r="S15" s="2038"/>
      <c r="T15" s="2057"/>
    </row>
    <row r="16" spans="1:38" ht="19.5">
      <c r="A16" s="2056"/>
      <c r="B16" s="2038"/>
      <c r="C16" s="2038"/>
      <c r="D16" s="2038"/>
      <c r="E16" s="2038"/>
      <c r="F16" s="2038"/>
      <c r="G16" s="2038"/>
      <c r="H16" s="2038"/>
      <c r="I16" s="2038"/>
      <c r="J16" s="2038"/>
      <c r="K16" s="2038"/>
      <c r="L16" s="2038"/>
      <c r="M16" s="2038"/>
      <c r="N16" s="2038"/>
      <c r="O16" s="2038"/>
      <c r="P16" s="2038"/>
      <c r="Q16" s="2038"/>
      <c r="R16" s="2038"/>
      <c r="S16" s="2038"/>
      <c r="T16" s="2057"/>
    </row>
    <row r="17" spans="1:20" ht="19.5">
      <c r="A17" s="2056"/>
      <c r="B17" s="2038"/>
      <c r="C17" s="2038"/>
      <c r="D17" s="2038"/>
      <c r="E17" s="2038"/>
      <c r="F17" s="2058" t="s">
        <v>4088</v>
      </c>
      <c r="G17" s="2038"/>
      <c r="H17" s="2038"/>
      <c r="I17" s="2038"/>
      <c r="J17" s="2038"/>
      <c r="K17" s="2038"/>
      <c r="L17" s="2038"/>
      <c r="M17" s="2038"/>
      <c r="N17" s="2038"/>
      <c r="O17" s="2038"/>
      <c r="P17" s="2038"/>
      <c r="Q17" s="2038"/>
      <c r="R17" s="2038"/>
      <c r="S17" s="2038"/>
      <c r="T17" s="2057"/>
    </row>
    <row r="18" spans="1:20" ht="11.25" customHeight="1">
      <c r="A18" s="884"/>
      <c r="B18" s="212"/>
      <c r="C18" s="212"/>
      <c r="D18" s="212"/>
      <c r="E18" s="212"/>
      <c r="F18" s="2059" t="s">
        <v>4089</v>
      </c>
      <c r="G18" s="212"/>
      <c r="H18" s="212"/>
      <c r="I18" s="212"/>
      <c r="J18" s="212"/>
      <c r="K18" s="212"/>
      <c r="L18" s="212"/>
      <c r="M18" s="212"/>
      <c r="N18" s="212"/>
      <c r="O18" s="212"/>
      <c r="P18" s="212"/>
      <c r="Q18" s="212"/>
      <c r="R18" s="212"/>
      <c r="S18" s="212"/>
      <c r="T18" s="1752"/>
    </row>
    <row r="19" spans="1:20" ht="9.75" customHeight="1">
      <c r="A19" s="580"/>
      <c r="C19" s="240"/>
      <c r="D19" s="188"/>
      <c r="E19" s="188"/>
      <c r="F19" s="263"/>
      <c r="G19" s="263"/>
      <c r="H19" s="188"/>
      <c r="I19" s="263"/>
      <c r="J19" s="132"/>
      <c r="K19" s="1937"/>
      <c r="L19" s="292"/>
      <c r="M19" s="292"/>
      <c r="N19" s="292"/>
      <c r="O19" s="477"/>
      <c r="P19" s="292"/>
      <c r="Q19" s="292"/>
      <c r="R19" s="292"/>
      <c r="S19" s="292"/>
      <c r="T19" s="1209"/>
    </row>
    <row r="20" spans="1:20" ht="11.1" customHeight="1">
      <c r="A20" s="580"/>
      <c r="C20" s="132"/>
      <c r="D20" s="128"/>
      <c r="E20" s="128"/>
      <c r="J20" s="128"/>
      <c r="K20" s="2055"/>
      <c r="L20" s="2055"/>
      <c r="M20" s="2055"/>
      <c r="N20" s="2055"/>
      <c r="O20" s="833"/>
      <c r="P20" s="4325"/>
      <c r="Q20" s="4325"/>
      <c r="R20" s="4325"/>
      <c r="S20" s="4325"/>
      <c r="T20" s="1209"/>
    </row>
    <row r="21" spans="1:20" ht="12.75" customHeight="1">
      <c r="A21" s="580"/>
      <c r="C21" s="240"/>
      <c r="F21" s="118" t="s">
        <v>4090</v>
      </c>
      <c r="G21" s="118" t="s">
        <v>752</v>
      </c>
      <c r="H21" s="118" t="s">
        <v>4091</v>
      </c>
      <c r="I21" s="119"/>
      <c r="J21" s="128"/>
      <c r="K21" s="2055"/>
      <c r="L21" s="2055"/>
      <c r="M21" s="2055"/>
      <c r="N21" s="2055"/>
      <c r="O21" s="477"/>
      <c r="P21" s="4325"/>
      <c r="Q21" s="4325"/>
      <c r="R21" s="4325"/>
      <c r="S21" s="4325"/>
      <c r="T21" s="1209"/>
    </row>
    <row r="22" spans="1:20" ht="12.75" customHeight="1">
      <c r="A22" s="580"/>
      <c r="C22" s="240"/>
      <c r="F22" s="270" t="s">
        <v>4092</v>
      </c>
      <c r="G22" s="119" t="s">
        <v>752</v>
      </c>
      <c r="H22" s="270" t="s">
        <v>4093</v>
      </c>
      <c r="I22" s="119"/>
      <c r="J22" s="132"/>
      <c r="K22" s="1937"/>
      <c r="L22" s="292"/>
      <c r="M22" s="1937"/>
      <c r="N22" s="1937"/>
      <c r="O22" s="477"/>
      <c r="P22" s="292"/>
      <c r="Q22" s="292"/>
      <c r="R22" s="292"/>
      <c r="S22" s="292"/>
      <c r="T22" s="1209"/>
    </row>
    <row r="23" spans="1:20" ht="12.75" customHeight="1">
      <c r="A23" s="580"/>
      <c r="C23" s="132"/>
      <c r="F23" s="128"/>
      <c r="G23" s="128"/>
      <c r="H23" s="263"/>
      <c r="I23" s="263"/>
      <c r="J23" s="128"/>
      <c r="K23" s="2055"/>
      <c r="L23" s="2055"/>
      <c r="M23" s="2055"/>
      <c r="N23" s="2055"/>
      <c r="O23" s="833"/>
      <c r="P23" s="2055"/>
      <c r="Q23" s="2055"/>
      <c r="R23" s="2055"/>
      <c r="S23" s="2055"/>
      <c r="T23" s="1209"/>
    </row>
    <row r="24" spans="1:20" ht="12.75" customHeight="1">
      <c r="A24" s="580"/>
      <c r="C24" s="132"/>
      <c r="F24" s="118" t="s">
        <v>4094</v>
      </c>
      <c r="G24" s="118" t="s">
        <v>752</v>
      </c>
      <c r="H24" s="2060" t="s">
        <v>4095</v>
      </c>
      <c r="I24" s="119"/>
      <c r="J24" s="128"/>
      <c r="K24" s="2055"/>
      <c r="L24" s="2055"/>
      <c r="M24" s="2055"/>
      <c r="N24" s="2055"/>
      <c r="O24" s="477"/>
      <c r="P24" s="2055"/>
      <c r="Q24" s="2055"/>
      <c r="R24" s="2055"/>
      <c r="S24" s="2055"/>
      <c r="T24" s="1209"/>
    </row>
    <row r="25" spans="1:20" ht="12.75" customHeight="1">
      <c r="A25" s="580"/>
      <c r="C25" s="240"/>
      <c r="F25" s="270" t="s">
        <v>4096</v>
      </c>
      <c r="G25" s="119" t="s">
        <v>752</v>
      </c>
      <c r="H25" s="270" t="s">
        <v>4097</v>
      </c>
      <c r="I25" s="119"/>
      <c r="J25" s="132"/>
      <c r="K25" s="1937"/>
      <c r="L25" s="1937"/>
      <c r="M25" s="292"/>
      <c r="N25" s="292"/>
      <c r="O25" s="477"/>
      <c r="P25" s="292"/>
      <c r="Q25" s="292"/>
      <c r="R25" s="292"/>
      <c r="S25" s="292"/>
      <c r="T25" s="1209"/>
    </row>
    <row r="26" spans="1:20" ht="12.75" customHeight="1">
      <c r="A26" s="580"/>
      <c r="C26" s="132"/>
      <c r="F26" s="118"/>
      <c r="G26" s="118"/>
      <c r="H26" s="119"/>
      <c r="I26" s="119"/>
      <c r="J26" s="128"/>
      <c r="K26" s="2055"/>
      <c r="L26" s="2055"/>
      <c r="M26" s="2055"/>
      <c r="N26" s="2055"/>
      <c r="O26" s="833"/>
      <c r="P26" s="2055"/>
      <c r="Q26" s="2055"/>
      <c r="R26" s="2055"/>
      <c r="S26" s="2055"/>
      <c r="T26" s="1209"/>
    </row>
    <row r="27" spans="1:20" ht="12.75" customHeight="1">
      <c r="A27" s="580"/>
      <c r="C27" s="219"/>
      <c r="F27" s="118" t="s">
        <v>4098</v>
      </c>
      <c r="G27" s="118" t="s">
        <v>752</v>
      </c>
      <c r="H27" s="118" t="s">
        <v>4099</v>
      </c>
      <c r="I27" s="119"/>
      <c r="J27" s="128"/>
      <c r="K27" s="2055"/>
      <c r="L27" s="2055"/>
      <c r="M27" s="2055"/>
      <c r="N27" s="2055"/>
      <c r="O27" s="477"/>
      <c r="P27" s="2055"/>
      <c r="Q27" s="2055"/>
      <c r="R27" s="2055"/>
      <c r="S27" s="2055"/>
      <c r="T27" s="1209"/>
    </row>
    <row r="28" spans="1:20" ht="12.75" customHeight="1">
      <c r="A28" s="580"/>
      <c r="C28" s="219"/>
      <c r="F28" s="270" t="s">
        <v>4100</v>
      </c>
      <c r="G28" s="119" t="s">
        <v>752</v>
      </c>
      <c r="H28" s="270" t="s">
        <v>4101</v>
      </c>
      <c r="I28" s="119"/>
      <c r="J28" s="132"/>
      <c r="K28" s="2037"/>
      <c r="L28" s="2037"/>
      <c r="M28" s="2037"/>
      <c r="N28" s="2037"/>
      <c r="O28" s="477"/>
      <c r="P28" s="2037"/>
      <c r="Q28" s="2037"/>
      <c r="R28" s="2037"/>
      <c r="S28" s="2037"/>
      <c r="T28" s="1209"/>
    </row>
    <row r="29" spans="1:20" ht="12.75" customHeight="1">
      <c r="A29" s="580"/>
      <c r="C29" s="133"/>
      <c r="F29" s="270"/>
      <c r="G29" s="270"/>
      <c r="H29" s="119"/>
      <c r="I29" s="119"/>
      <c r="J29" s="833"/>
      <c r="K29" s="1937"/>
      <c r="L29" s="1937"/>
      <c r="M29" s="292"/>
      <c r="N29" s="292"/>
      <c r="O29" s="477"/>
      <c r="P29" s="292"/>
      <c r="Q29" s="292"/>
      <c r="R29" s="292"/>
      <c r="S29" s="292"/>
      <c r="T29" s="1209"/>
    </row>
    <row r="30" spans="1:20" ht="12.75" customHeight="1">
      <c r="A30" s="580"/>
      <c r="C30" s="133"/>
      <c r="F30" s="118" t="s">
        <v>4102</v>
      </c>
      <c r="G30" s="118" t="s">
        <v>752</v>
      </c>
      <c r="H30" s="323" t="s">
        <v>4103</v>
      </c>
      <c r="I30" s="119"/>
      <c r="J30" s="833"/>
      <c r="K30" s="1937"/>
      <c r="L30" s="1937"/>
      <c r="M30" s="292"/>
      <c r="N30" s="292"/>
      <c r="O30" s="477"/>
      <c r="P30" s="292"/>
      <c r="Q30" s="292"/>
      <c r="R30" s="292"/>
      <c r="S30" s="292"/>
      <c r="T30" s="1209"/>
    </row>
    <row r="31" spans="1:20" ht="12.75" customHeight="1">
      <c r="A31" s="580"/>
      <c r="C31" s="133"/>
      <c r="F31" s="270" t="s">
        <v>4104</v>
      </c>
      <c r="G31" s="119" t="s">
        <v>752</v>
      </c>
      <c r="H31" s="331" t="s">
        <v>4105</v>
      </c>
      <c r="I31" s="119"/>
      <c r="J31" s="833"/>
      <c r="K31" s="1937"/>
      <c r="L31" s="1937"/>
      <c r="M31" s="292"/>
      <c r="N31" s="292"/>
      <c r="O31" s="477"/>
      <c r="P31" s="292"/>
      <c r="Q31" s="292"/>
      <c r="R31" s="292"/>
      <c r="S31" s="292"/>
      <c r="T31" s="1209"/>
    </row>
    <row r="32" spans="1:20" ht="12.75" customHeight="1">
      <c r="A32" s="580"/>
      <c r="B32" s="128"/>
      <c r="C32" s="128"/>
      <c r="F32" s="119"/>
      <c r="G32" s="119"/>
      <c r="H32" s="150"/>
      <c r="I32" s="150"/>
      <c r="J32" s="477"/>
      <c r="K32" s="292"/>
      <c r="L32" s="292"/>
      <c r="M32" s="292"/>
      <c r="N32" s="292"/>
      <c r="O32" s="477"/>
      <c r="P32" s="292"/>
      <c r="Q32" s="292"/>
      <c r="R32" s="292"/>
      <c r="S32" s="292"/>
      <c r="T32" s="1209"/>
    </row>
    <row r="33" spans="1:20" ht="12.75" customHeight="1">
      <c r="A33" s="580"/>
      <c r="B33" s="128"/>
      <c r="C33" s="188"/>
      <c r="F33" s="118" t="s">
        <v>4106</v>
      </c>
      <c r="G33" s="118" t="s">
        <v>752</v>
      </c>
      <c r="H33" s="118" t="s">
        <v>4107</v>
      </c>
      <c r="I33" s="150"/>
      <c r="J33" s="477"/>
      <c r="K33" s="292"/>
      <c r="L33" s="292"/>
      <c r="M33" s="292"/>
      <c r="N33" s="292"/>
      <c r="O33" s="477"/>
      <c r="P33" s="292"/>
      <c r="Q33" s="292"/>
      <c r="R33" s="292"/>
      <c r="S33" s="292"/>
      <c r="T33" s="1209"/>
    </row>
    <row r="34" spans="1:20" ht="12.75" customHeight="1">
      <c r="A34" s="580"/>
      <c r="B34" s="263"/>
      <c r="C34" s="188"/>
      <c r="F34" s="270" t="s">
        <v>4108</v>
      </c>
      <c r="G34" s="119" t="s">
        <v>752</v>
      </c>
      <c r="H34" s="331" t="s">
        <v>4109</v>
      </c>
      <c r="I34" s="150"/>
      <c r="J34" s="477"/>
      <c r="K34" s="292"/>
      <c r="L34" s="292"/>
      <c r="M34" s="292"/>
      <c r="N34" s="292"/>
      <c r="O34" s="477"/>
      <c r="P34" s="292"/>
      <c r="Q34" s="292"/>
      <c r="R34" s="292"/>
      <c r="S34" s="292"/>
      <c r="T34" s="1209"/>
    </row>
    <row r="35" spans="1:20" ht="12.75" customHeight="1">
      <c r="A35" s="580"/>
      <c r="C35" s="132"/>
      <c r="F35" s="118"/>
      <c r="G35" s="118"/>
      <c r="H35" s="119"/>
      <c r="I35" s="119"/>
      <c r="J35" s="128"/>
      <c r="K35" s="2055"/>
      <c r="L35" s="2055"/>
      <c r="M35" s="2055"/>
      <c r="N35" s="2055"/>
      <c r="O35" s="477"/>
      <c r="P35" s="2055"/>
      <c r="Q35" s="2055"/>
      <c r="R35" s="2055"/>
      <c r="S35" s="2055"/>
      <c r="T35" s="1209"/>
    </row>
    <row r="36" spans="1:20" ht="12.75" customHeight="1">
      <c r="A36" s="580"/>
      <c r="C36" s="240"/>
      <c r="F36" s="118" t="s">
        <v>4110</v>
      </c>
      <c r="G36" s="118" t="s">
        <v>752</v>
      </c>
      <c r="H36" s="118" t="s">
        <v>4111</v>
      </c>
      <c r="I36" s="119"/>
      <c r="J36" s="128"/>
      <c r="K36" s="2055"/>
      <c r="L36" s="2055"/>
      <c r="M36" s="2055"/>
      <c r="N36" s="2055"/>
      <c r="O36" s="477"/>
      <c r="P36" s="2055"/>
      <c r="Q36" s="2055"/>
      <c r="R36" s="2055"/>
      <c r="S36" s="2055"/>
      <c r="T36" s="1209"/>
    </row>
    <row r="37" spans="1:20" ht="12.75" customHeight="1">
      <c r="A37" s="580"/>
      <c r="C37" s="133"/>
      <c r="F37" s="270" t="s">
        <v>4112</v>
      </c>
      <c r="G37" s="119" t="s">
        <v>752</v>
      </c>
      <c r="H37" s="331" t="s">
        <v>4113</v>
      </c>
      <c r="I37" s="150"/>
      <c r="J37" s="219"/>
      <c r="K37" s="292"/>
      <c r="L37" s="292"/>
      <c r="M37" s="292"/>
      <c r="N37" s="292"/>
      <c r="O37" s="477"/>
      <c r="P37" s="292"/>
      <c r="Q37" s="292"/>
      <c r="R37" s="292"/>
      <c r="S37" s="292"/>
      <c r="T37" s="1209"/>
    </row>
    <row r="38" spans="1:20" ht="12.75" customHeight="1">
      <c r="A38" s="580"/>
      <c r="C38" s="132"/>
      <c r="F38" s="118"/>
      <c r="G38" s="118"/>
      <c r="H38" s="119"/>
      <c r="I38" s="119"/>
      <c r="J38" s="128"/>
      <c r="K38" s="2055"/>
      <c r="L38" s="2055"/>
      <c r="M38" s="2055"/>
      <c r="N38" s="2055"/>
      <c r="O38" s="833"/>
      <c r="P38" s="2055"/>
      <c r="Q38" s="2055"/>
      <c r="R38" s="2055"/>
      <c r="S38" s="2055"/>
      <c r="T38" s="1209"/>
    </row>
    <row r="39" spans="1:20" ht="12.75" customHeight="1">
      <c r="A39" s="580"/>
      <c r="F39" s="118" t="s">
        <v>4114</v>
      </c>
      <c r="G39" s="118" t="s">
        <v>752</v>
      </c>
      <c r="H39" s="118" t="s">
        <v>4115</v>
      </c>
      <c r="I39" s="119"/>
      <c r="J39" s="128"/>
      <c r="K39" s="2055"/>
      <c r="L39" s="2055"/>
      <c r="M39" s="2055"/>
      <c r="N39" s="2055"/>
      <c r="O39" s="477"/>
      <c r="P39" s="2055"/>
      <c r="Q39" s="2055"/>
      <c r="R39" s="2055"/>
      <c r="S39" s="2055"/>
      <c r="T39" s="1209"/>
    </row>
    <row r="40" spans="1:20" ht="12.75" customHeight="1">
      <c r="A40" s="580"/>
      <c r="F40" s="270" t="s">
        <v>4116</v>
      </c>
      <c r="G40" s="119" t="s">
        <v>752</v>
      </c>
      <c r="H40" s="270" t="s">
        <v>4117</v>
      </c>
      <c r="I40" s="119"/>
      <c r="J40" s="833"/>
      <c r="K40" s="2037"/>
      <c r="L40" s="2037"/>
      <c r="M40" s="2037"/>
      <c r="N40" s="2037"/>
      <c r="O40" s="477"/>
      <c r="P40" s="2037"/>
      <c r="Q40" s="2037"/>
      <c r="R40" s="2037"/>
      <c r="S40" s="2037"/>
      <c r="T40" s="1209"/>
    </row>
    <row r="41" spans="1:20" ht="12.75" customHeight="1">
      <c r="A41" s="580"/>
      <c r="F41" s="270"/>
      <c r="G41" s="270"/>
      <c r="H41" s="119"/>
      <c r="I41" s="119"/>
      <c r="J41" s="833"/>
      <c r="K41" s="2037"/>
      <c r="L41" s="2037"/>
      <c r="M41" s="2037"/>
      <c r="N41" s="2037"/>
      <c r="O41" s="477"/>
      <c r="P41" s="2037"/>
      <c r="Q41" s="2037"/>
      <c r="R41" s="2037"/>
      <c r="S41" s="2037"/>
      <c r="T41" s="1209"/>
    </row>
    <row r="42" spans="1:20" ht="12.75" customHeight="1">
      <c r="A42" s="580"/>
      <c r="F42" s="118" t="s">
        <v>4118</v>
      </c>
      <c r="G42" s="118" t="s">
        <v>752</v>
      </c>
      <c r="H42" s="1615" t="s">
        <v>4119</v>
      </c>
      <c r="I42" s="119"/>
      <c r="J42" s="833"/>
      <c r="K42" s="2037"/>
      <c r="L42" s="2037"/>
      <c r="M42" s="2037"/>
      <c r="N42" s="2037"/>
      <c r="O42" s="477"/>
      <c r="P42" s="2037"/>
      <c r="Q42" s="2037"/>
      <c r="R42" s="2037"/>
      <c r="S42" s="2037"/>
      <c r="T42" s="1209"/>
    </row>
    <row r="43" spans="1:20" ht="12.75" customHeight="1">
      <c r="A43" s="580"/>
      <c r="F43" s="270" t="s">
        <v>4120</v>
      </c>
      <c r="G43" s="119" t="s">
        <v>752</v>
      </c>
      <c r="H43" s="270" t="s">
        <v>4121</v>
      </c>
      <c r="I43" s="119"/>
      <c r="J43" s="833"/>
      <c r="K43" s="2037"/>
      <c r="L43" s="2037"/>
      <c r="M43" s="2037"/>
      <c r="N43" s="2037"/>
      <c r="O43" s="477"/>
      <c r="P43" s="2037"/>
      <c r="Q43" s="2037"/>
      <c r="R43" s="2037"/>
      <c r="S43" s="2037"/>
      <c r="T43" s="1209"/>
    </row>
    <row r="44" spans="1:20" ht="12.75" customHeight="1">
      <c r="A44" s="580"/>
      <c r="F44" s="270"/>
      <c r="G44" s="270"/>
      <c r="H44" s="119"/>
      <c r="I44" s="119"/>
      <c r="J44" s="833"/>
      <c r="K44" s="2037"/>
      <c r="L44" s="2037"/>
      <c r="M44" s="2037"/>
      <c r="N44" s="2037"/>
      <c r="O44" s="477"/>
      <c r="P44" s="2037"/>
      <c r="Q44" s="2037"/>
      <c r="R44" s="2037"/>
      <c r="S44" s="2035"/>
      <c r="T44" s="1209"/>
    </row>
    <row r="45" spans="1:20" ht="12.75" customHeight="1">
      <c r="A45" s="580"/>
      <c r="F45" s="118"/>
      <c r="G45" s="118"/>
      <c r="H45" s="118"/>
      <c r="I45" s="119"/>
      <c r="J45" s="833"/>
      <c r="K45" s="2037"/>
      <c r="L45" s="2037"/>
      <c r="M45" s="2037"/>
      <c r="N45" s="2037"/>
      <c r="O45" s="477"/>
      <c r="P45" s="2037"/>
      <c r="Q45" s="2061"/>
      <c r="R45" s="2055"/>
      <c r="S45" s="2055"/>
      <c r="T45" s="1209"/>
    </row>
    <row r="46" spans="1:20" s="108" customFormat="1" ht="12.75" customHeight="1">
      <c r="A46" s="2047"/>
      <c r="F46" s="270"/>
      <c r="G46" s="270"/>
      <c r="H46" s="1615"/>
      <c r="I46" s="270"/>
      <c r="J46" s="2062"/>
      <c r="K46" s="2063"/>
      <c r="L46" s="2063"/>
      <c r="M46" s="2063"/>
      <c r="N46" s="2063"/>
      <c r="O46" s="237"/>
      <c r="P46" s="2063"/>
      <c r="Q46" s="2061"/>
      <c r="R46" s="2055"/>
      <c r="S46" s="2055"/>
      <c r="T46" s="2064"/>
    </row>
    <row r="47" spans="1:20" ht="12.75" customHeight="1">
      <c r="A47" s="580"/>
      <c r="D47" s="188"/>
      <c r="E47" s="188"/>
      <c r="F47" s="263"/>
      <c r="G47" s="263"/>
      <c r="H47" s="270"/>
      <c r="I47" s="263"/>
      <c r="J47" s="833"/>
      <c r="K47" s="2037"/>
      <c r="L47" s="2037"/>
      <c r="M47" s="2037"/>
      <c r="N47" s="2037"/>
      <c r="O47" s="477"/>
      <c r="P47" s="2037"/>
      <c r="Q47" s="2035"/>
      <c r="R47" s="2036"/>
      <c r="S47" s="2036"/>
      <c r="T47" s="1209"/>
    </row>
    <row r="48" spans="1:20" ht="12.75" customHeight="1">
      <c r="A48" s="580"/>
      <c r="D48" s="188"/>
      <c r="E48" s="188"/>
      <c r="F48" s="263"/>
      <c r="G48" s="263"/>
      <c r="I48" s="263"/>
      <c r="J48" s="833"/>
      <c r="K48" s="2037"/>
      <c r="L48" s="2037"/>
      <c r="M48" s="2037"/>
      <c r="N48" s="2037"/>
      <c r="O48" s="477"/>
      <c r="P48" s="2037"/>
      <c r="Q48" s="2037"/>
      <c r="R48" s="2037"/>
      <c r="S48" s="2035"/>
      <c r="T48" s="1209"/>
    </row>
    <row r="49" spans="1:20" ht="11.1" customHeight="1">
      <c r="A49" s="580"/>
      <c r="B49" s="1938"/>
      <c r="C49" s="128"/>
      <c r="F49" s="263"/>
      <c r="G49" s="128"/>
      <c r="H49" s="128"/>
      <c r="I49" s="128"/>
      <c r="J49" s="833"/>
      <c r="K49" s="2055"/>
      <c r="L49" s="2055"/>
      <c r="M49" s="2055"/>
      <c r="N49" s="2055"/>
      <c r="O49" s="833"/>
      <c r="P49" s="2055"/>
      <c r="Q49" s="2055"/>
      <c r="R49" s="2055"/>
      <c r="S49" s="2055"/>
      <c r="T49" s="1209"/>
    </row>
    <row r="50" spans="1:20" ht="11.1" customHeight="1">
      <c r="A50" s="580"/>
      <c r="D50" s="188"/>
      <c r="E50" s="188"/>
      <c r="F50" s="263"/>
      <c r="G50" s="263"/>
      <c r="I50" s="263"/>
      <c r="J50" s="833"/>
      <c r="K50" s="2037"/>
      <c r="L50" s="2037"/>
      <c r="M50" s="2037"/>
      <c r="N50" s="2037"/>
      <c r="O50" s="477"/>
      <c r="P50" s="2037"/>
      <c r="Q50" s="2037"/>
      <c r="R50" s="2037"/>
      <c r="S50" s="2037"/>
      <c r="T50" s="1209"/>
    </row>
    <row r="51" spans="1:20" ht="11.1" customHeight="1">
      <c r="A51" s="580"/>
      <c r="D51" s="188"/>
      <c r="E51" s="188"/>
      <c r="F51" s="263"/>
      <c r="G51" s="263"/>
      <c r="I51" s="263"/>
      <c r="J51" s="833"/>
      <c r="K51" s="2037"/>
      <c r="L51" s="2037"/>
      <c r="M51" s="2037"/>
      <c r="N51" s="2037"/>
      <c r="O51" s="477"/>
      <c r="P51" s="2037"/>
      <c r="Q51" s="2037"/>
      <c r="R51" s="2037"/>
      <c r="S51" s="2037"/>
      <c r="T51" s="1209"/>
    </row>
    <row r="52" spans="1:20" ht="9.9499999999999993" customHeight="1">
      <c r="A52" s="580"/>
      <c r="D52" s="188"/>
      <c r="K52" s="292"/>
      <c r="L52" s="292"/>
      <c r="M52" s="292"/>
      <c r="N52" s="292"/>
      <c r="O52" s="477"/>
      <c r="T52" s="1209"/>
    </row>
    <row r="53" spans="1:20" ht="3" hidden="1" customHeight="1">
      <c r="A53" s="580"/>
      <c r="K53" s="292"/>
      <c r="L53" s="292"/>
      <c r="M53" s="292"/>
      <c r="N53" s="292"/>
      <c r="T53" s="1209"/>
    </row>
    <row r="54" spans="1:20" ht="3" customHeight="1">
      <c r="A54" s="580"/>
      <c r="K54" s="292"/>
      <c r="L54" s="292"/>
      <c r="M54" s="292"/>
      <c r="N54" s="292"/>
      <c r="T54" s="1209"/>
    </row>
    <row r="55" spans="1:20" ht="15" customHeight="1">
      <c r="A55" s="580"/>
      <c r="B55" s="798"/>
      <c r="D55" s="263"/>
      <c r="E55" s="263"/>
      <c r="F55" s="263"/>
      <c r="G55" s="128"/>
      <c r="I55" s="263"/>
      <c r="J55" s="833"/>
      <c r="K55" s="1937"/>
      <c r="L55" s="1937"/>
      <c r="M55" s="1937"/>
      <c r="N55" s="477"/>
      <c r="O55" s="833"/>
      <c r="P55" s="263"/>
      <c r="Q55" s="263"/>
      <c r="R55" s="263"/>
      <c r="S55" s="477"/>
      <c r="T55" s="1209"/>
    </row>
    <row r="56" spans="1:20" ht="15" customHeight="1">
      <c r="A56" s="580"/>
      <c r="B56" s="798"/>
      <c r="D56" s="263"/>
      <c r="E56" s="263"/>
      <c r="F56" s="263"/>
      <c r="G56" s="128"/>
      <c r="I56" s="263"/>
      <c r="J56" s="833"/>
      <c r="K56" s="1937"/>
      <c r="L56" s="1937"/>
      <c r="M56" s="1937"/>
      <c r="N56" s="477"/>
      <c r="O56" s="833"/>
      <c r="P56" s="263"/>
      <c r="Q56" s="263"/>
      <c r="R56" s="263"/>
      <c r="S56" s="477"/>
      <c r="T56" s="1209"/>
    </row>
    <row r="57" spans="1:20" ht="14.25" customHeight="1">
      <c r="A57" s="580"/>
      <c r="T57" s="1209"/>
    </row>
    <row r="58" spans="1:20" ht="11.25" customHeight="1">
      <c r="A58" s="580"/>
      <c r="B58" s="112"/>
      <c r="E58" s="112"/>
      <c r="F58" s="112"/>
      <c r="G58" s="112"/>
      <c r="H58" s="112"/>
      <c r="I58" s="112"/>
      <c r="J58" s="477"/>
      <c r="K58" s="112"/>
      <c r="L58" s="112"/>
      <c r="M58" s="112"/>
      <c r="N58" s="112"/>
      <c r="O58" s="477"/>
      <c r="P58" s="112"/>
      <c r="Q58" s="112"/>
      <c r="R58" s="112"/>
      <c r="S58" s="112"/>
      <c r="T58" s="1614"/>
    </row>
    <row r="59" spans="1:20" ht="11.25" customHeight="1">
      <c r="A59" s="580"/>
      <c r="B59" s="235"/>
      <c r="E59" s="235"/>
      <c r="R59" s="112"/>
      <c r="S59" s="112"/>
      <c r="T59" s="1614"/>
    </row>
    <row r="60" spans="1:20" ht="12.75" customHeight="1">
      <c r="A60" s="580"/>
      <c r="B60" s="112"/>
      <c r="E60" s="112"/>
      <c r="F60" s="112"/>
      <c r="G60" s="112"/>
      <c r="H60" s="112"/>
      <c r="I60" s="112"/>
      <c r="J60" s="477"/>
      <c r="K60" s="112"/>
      <c r="L60" s="112"/>
      <c r="M60" s="112"/>
      <c r="N60" s="112"/>
      <c r="O60" s="477"/>
      <c r="P60" s="112"/>
      <c r="Q60" s="112"/>
      <c r="R60" s="112"/>
      <c r="S60" s="112"/>
      <c r="T60" s="1614"/>
    </row>
    <row r="61" spans="1:20" ht="9.75" customHeight="1" thickBot="1">
      <c r="A61" s="1988"/>
      <c r="B61" s="2065"/>
      <c r="C61" s="1642"/>
      <c r="D61" s="1642"/>
      <c r="E61" s="2065"/>
      <c r="F61" s="1642"/>
      <c r="G61" s="1642"/>
      <c r="H61" s="1642"/>
      <c r="I61" s="1642"/>
      <c r="J61" s="2066"/>
      <c r="K61" s="1642"/>
      <c r="L61" s="1642"/>
      <c r="M61" s="1642"/>
      <c r="N61" s="1642"/>
      <c r="O61" s="2066"/>
      <c r="P61" s="1642"/>
      <c r="Q61" s="1642"/>
      <c r="R61" s="1642"/>
      <c r="S61" s="1642"/>
      <c r="T61" s="1643"/>
    </row>
    <row r="62" spans="1:20" ht="9.75" customHeight="1">
      <c r="D62" s="235"/>
      <c r="E62" s="235"/>
    </row>
    <row r="63" spans="1:20" ht="5.0999999999999996" customHeight="1">
      <c r="D63" s="235"/>
      <c r="E63" s="235"/>
    </row>
    <row r="64" spans="1:20" ht="6.75" customHeight="1">
      <c r="H64" s="112"/>
      <c r="I64" s="112"/>
      <c r="J64" s="477"/>
      <c r="K64" s="112"/>
      <c r="L64" s="112"/>
      <c r="M64" s="112"/>
      <c r="N64" s="112"/>
      <c r="O64" s="477"/>
      <c r="P64" s="112"/>
      <c r="Q64" s="112"/>
      <c r="R64" s="112"/>
    </row>
  </sheetData>
  <sheetProtection selectLockedCells="1" selectUnlockedCells="1"/>
  <mergeCells count="3">
    <mergeCell ref="A13:T13"/>
    <mergeCell ref="A14:T14"/>
    <mergeCell ref="P20:S21"/>
  </mergeCells>
  <printOptions horizontalCentered="1"/>
  <pageMargins left="0.390277777777778" right="0.5" top="0.5" bottom="0.55000000000000004" header="0.51180555555555596" footer="0.51180555555555596"/>
  <pageSetup paperSize="9" scale="88" firstPageNumber="19" orientation="portrait" useFirstPageNumber="1"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6EBA2-9D52-4FD7-BDEE-310317600935}">
  <sheetPr>
    <tabColor theme="7" tint="0.79998168889431442"/>
  </sheetPr>
  <dimension ref="A1:AQ484"/>
  <sheetViews>
    <sheetView showGridLines="0" view="pageBreakPreview" zoomScale="130" zoomScaleNormal="100" zoomScaleSheetLayoutView="130" workbookViewId="0">
      <selection activeCell="H6" sqref="H6:I7"/>
    </sheetView>
  </sheetViews>
  <sheetFormatPr defaultColWidth="9.140625" defaultRowHeight="12.75" customHeight="1"/>
  <cols>
    <col min="1" max="1" width="1" style="98" customWidth="1"/>
    <col min="2" max="2" width="5.5703125" style="840" customWidth="1"/>
    <col min="3" max="3" width="0.7109375" style="98" customWidth="1"/>
    <col min="4" max="5" width="3.85546875" style="98" customWidth="1"/>
    <col min="6" max="6" width="3.5703125" style="98" customWidth="1"/>
    <col min="7" max="7" width="3.140625" style="98" customWidth="1"/>
    <col min="8" max="18" width="3.85546875" style="98" customWidth="1"/>
    <col min="19" max="20" width="2.5703125" style="98" customWidth="1"/>
    <col min="21" max="25" width="3.85546875" style="98" customWidth="1"/>
    <col min="26" max="27" width="3.5703125" style="98" customWidth="1"/>
    <col min="28" max="28" width="3.85546875" style="98" customWidth="1"/>
    <col min="29" max="30" width="2" style="98" customWidth="1"/>
    <col min="31" max="31" width="3.85546875" style="98" customWidth="1"/>
    <col min="32" max="32" width="4.42578125" style="98" customWidth="1"/>
    <col min="33" max="33" width="4" style="840" customWidth="1"/>
    <col min="34" max="35" width="1.7109375" style="98" customWidth="1"/>
    <col min="36" max="16384" width="9.140625" style="98"/>
  </cols>
  <sheetData>
    <row r="1" spans="1:36" ht="12.75" customHeight="1">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9"/>
    </row>
    <row r="2" spans="1:36" ht="12.75" customHeight="1">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4331"/>
    </row>
    <row r="3" spans="1:36" ht="12.75" customHeight="1">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4332"/>
    </row>
    <row r="4" spans="1:36" ht="8.25" customHeight="1">
      <c r="A4" s="1945"/>
      <c r="AI4" s="1595"/>
    </row>
    <row r="5" spans="1:36" ht="8.25" customHeight="1">
      <c r="A5" s="1945"/>
      <c r="AG5" s="4333"/>
      <c r="AH5" s="4333"/>
      <c r="AI5" s="4334"/>
    </row>
    <row r="6" spans="1:36" ht="15" customHeight="1">
      <c r="A6" s="1939"/>
      <c r="B6" s="4335" t="s">
        <v>1009</v>
      </c>
      <c r="C6" s="4336"/>
      <c r="D6" s="4336"/>
      <c r="E6" s="4336"/>
      <c r="F6" s="4336"/>
      <c r="G6" s="4337"/>
      <c r="H6" s="4341" t="s">
        <v>389</v>
      </c>
      <c r="I6" s="4342"/>
      <c r="J6" s="140"/>
      <c r="K6" s="2199" t="s">
        <v>3534</v>
      </c>
      <c r="L6" s="290"/>
      <c r="O6" s="2200"/>
      <c r="P6" s="2200"/>
      <c r="Q6" s="2200"/>
      <c r="R6" s="2200"/>
      <c r="S6" s="2200"/>
      <c r="T6" s="2200"/>
      <c r="U6" s="2200"/>
      <c r="V6" s="2200"/>
      <c r="W6" s="2200"/>
      <c r="X6" s="2200"/>
      <c r="Y6" s="2200"/>
      <c r="Z6" s="2200"/>
      <c r="AA6" s="2200"/>
      <c r="AB6" s="2200"/>
      <c r="AC6" s="2200"/>
      <c r="AD6" s="2200"/>
      <c r="AE6" s="2200"/>
      <c r="AF6" s="2200"/>
      <c r="AG6" s="2200"/>
      <c r="AH6" s="2200"/>
      <c r="AI6" s="1595"/>
    </row>
    <row r="7" spans="1:36" ht="15" customHeight="1">
      <c r="A7" s="1939"/>
      <c r="B7" s="4338"/>
      <c r="C7" s="4339"/>
      <c r="D7" s="4339"/>
      <c r="E7" s="4339"/>
      <c r="F7" s="4339"/>
      <c r="G7" s="4340"/>
      <c r="H7" s="4343"/>
      <c r="I7" s="4344"/>
      <c r="J7" s="140"/>
      <c r="K7" s="2201" t="s">
        <v>1108</v>
      </c>
      <c r="L7" s="290"/>
      <c r="O7" s="2200"/>
      <c r="P7" s="2200"/>
      <c r="Q7" s="2200"/>
      <c r="R7" s="2200"/>
      <c r="S7" s="2200"/>
      <c r="T7" s="2200"/>
      <c r="U7" s="2200"/>
      <c r="V7" s="2200"/>
      <c r="W7" s="2200"/>
      <c r="X7" s="2200"/>
      <c r="Y7" s="2200"/>
      <c r="Z7" s="2200"/>
      <c r="AA7" s="2200"/>
      <c r="AB7" s="2200"/>
      <c r="AC7" s="2200"/>
      <c r="AD7" s="2200"/>
      <c r="AE7" s="2200"/>
      <c r="AF7" s="2200"/>
      <c r="AG7" s="2200"/>
      <c r="AH7" s="2200"/>
      <c r="AI7" s="1595"/>
    </row>
    <row r="8" spans="1:36" ht="8.25" customHeight="1">
      <c r="A8" s="1939"/>
      <c r="Z8" s="2387"/>
      <c r="AA8" s="2387"/>
      <c r="AB8" s="2387"/>
      <c r="AC8" s="2387"/>
      <c r="AD8" s="2387"/>
      <c r="AE8" s="2387"/>
      <c r="AF8" s="2387"/>
      <c r="AG8" s="2387"/>
      <c r="AH8" s="2387"/>
      <c r="AI8" s="1595"/>
    </row>
    <row r="9" spans="1:36" ht="8.25" customHeight="1">
      <c r="A9" s="1939"/>
      <c r="B9" s="2200"/>
      <c r="C9" s="2200"/>
      <c r="D9" s="2200"/>
      <c r="E9" s="2200"/>
      <c r="G9" s="2200"/>
      <c r="H9" s="2200"/>
      <c r="I9" s="2200"/>
      <c r="J9" s="2200"/>
      <c r="K9" s="2200"/>
      <c r="L9" s="2200"/>
      <c r="M9" s="2200"/>
      <c r="N9" s="2200"/>
      <c r="O9" s="2200"/>
      <c r="P9" s="2200"/>
      <c r="Q9" s="2200"/>
      <c r="R9" s="2200"/>
      <c r="S9" s="2200"/>
      <c r="T9" s="2200"/>
      <c r="U9" s="2200"/>
      <c r="V9" s="2200"/>
      <c r="W9" s="2200"/>
      <c r="X9" s="2200"/>
      <c r="Y9" s="2200"/>
      <c r="Z9" s="2200"/>
      <c r="AA9" s="2200"/>
      <c r="AB9" s="2200"/>
      <c r="AC9" s="2200"/>
      <c r="AD9" s="2200"/>
      <c r="AE9" s="2200"/>
      <c r="AF9" s="2200"/>
      <c r="AG9" s="2200"/>
      <c r="AH9" s="2200"/>
      <c r="AI9" s="1595"/>
    </row>
    <row r="10" spans="1:36" ht="15" customHeight="1">
      <c r="A10" s="1939"/>
      <c r="B10" s="4349" t="s">
        <v>1006</v>
      </c>
      <c r="C10" s="4350"/>
      <c r="D10" s="4350"/>
      <c r="E10" s="4351"/>
      <c r="F10" s="4352">
        <v>1</v>
      </c>
      <c r="G10" s="4353"/>
      <c r="H10" s="2388" t="s">
        <v>1107</v>
      </c>
      <c r="J10" s="2200"/>
      <c r="K10" s="2200"/>
      <c r="L10" s="2200"/>
      <c r="M10" s="2200"/>
      <c r="N10" s="2200"/>
      <c r="O10" s="2200"/>
      <c r="P10" s="2200"/>
      <c r="Q10" s="2200"/>
      <c r="R10" s="2200"/>
      <c r="S10" s="2200"/>
      <c r="T10" s="2200"/>
      <c r="U10" s="2200"/>
      <c r="V10" s="2200"/>
      <c r="W10" s="2200"/>
      <c r="X10" s="2200"/>
      <c r="Y10" s="2200"/>
      <c r="Z10" s="2200"/>
      <c r="AA10" s="2200"/>
      <c r="AB10" s="2200"/>
      <c r="AC10" s="2200"/>
      <c r="AD10" s="2200"/>
      <c r="AE10" s="2200"/>
      <c r="AF10" s="2200"/>
      <c r="AG10" s="2200"/>
      <c r="AH10" s="2200"/>
      <c r="AI10" s="1595"/>
    </row>
    <row r="11" spans="1:36" ht="15" customHeight="1">
      <c r="A11" s="1939"/>
      <c r="B11" s="4356" t="s">
        <v>3535</v>
      </c>
      <c r="C11" s="4357"/>
      <c r="D11" s="4357"/>
      <c r="E11" s="4358"/>
      <c r="F11" s="4354"/>
      <c r="G11" s="4355"/>
      <c r="H11" s="100" t="s">
        <v>1106</v>
      </c>
      <c r="J11" s="2200"/>
      <c r="K11" s="2200"/>
      <c r="L11" s="2200"/>
      <c r="M11" s="2200"/>
      <c r="N11" s="2200"/>
      <c r="O11" s="2200"/>
      <c r="P11" s="2200"/>
      <c r="Q11" s="2200"/>
      <c r="R11" s="2200"/>
      <c r="S11" s="2200"/>
      <c r="T11" s="2200"/>
      <c r="U11" s="2200"/>
      <c r="V11" s="2200"/>
      <c r="W11" s="2200"/>
      <c r="X11" s="2200"/>
      <c r="Y11" s="2200"/>
      <c r="Z11" s="2200"/>
      <c r="AA11" s="2200"/>
      <c r="AB11" s="2200"/>
      <c r="AC11" s="2200"/>
      <c r="AD11" s="2200"/>
      <c r="AE11" s="2200"/>
      <c r="AF11" s="2200"/>
      <c r="AG11" s="2200"/>
      <c r="AH11" s="2200"/>
      <c r="AI11" s="1595"/>
    </row>
    <row r="12" spans="1:36" ht="11.25" customHeight="1">
      <c r="A12" s="1939"/>
      <c r="B12" s="2200"/>
      <c r="C12" s="2200"/>
      <c r="D12" s="2200"/>
      <c r="E12" s="2200"/>
      <c r="F12" s="2200"/>
      <c r="G12" s="2200"/>
      <c r="H12" s="2200"/>
      <c r="I12" s="2200"/>
      <c r="J12" s="2200"/>
      <c r="K12" s="2200"/>
      <c r="L12" s="2200"/>
      <c r="M12" s="2200"/>
      <c r="N12" s="2200"/>
      <c r="O12" s="2200"/>
      <c r="P12" s="2200"/>
      <c r="Q12" s="2200"/>
      <c r="R12" s="2200"/>
      <c r="S12" s="2200"/>
      <c r="T12" s="2200"/>
      <c r="U12" s="2200"/>
      <c r="V12" s="2200"/>
      <c r="W12" s="2200"/>
      <c r="X12" s="2200"/>
      <c r="Y12" s="2200"/>
      <c r="Z12" s="2200"/>
      <c r="AA12" s="2200"/>
      <c r="AB12" s="2200"/>
      <c r="AC12" s="2200"/>
      <c r="AD12" s="2200"/>
      <c r="AE12" s="2200"/>
      <c r="AF12" s="2200"/>
      <c r="AG12" s="2200"/>
      <c r="AH12" s="2200"/>
      <c r="AI12" s="1595"/>
    </row>
    <row r="13" spans="1:36" s="841" customFormat="1" ht="1.5" customHeight="1">
      <c r="A13" s="1945"/>
      <c r="B13" s="1040"/>
      <c r="C13" s="2677"/>
      <c r="D13" s="1050"/>
      <c r="E13" s="2666"/>
      <c r="F13" s="2666"/>
      <c r="G13" s="2666"/>
      <c r="H13" s="1101"/>
      <c r="I13" s="2134"/>
      <c r="J13" s="2134"/>
      <c r="K13" s="2134"/>
      <c r="L13" s="2134"/>
      <c r="M13" s="255"/>
      <c r="N13" s="255"/>
      <c r="O13" s="255"/>
      <c r="P13" s="255"/>
      <c r="Q13" s="255"/>
      <c r="R13" s="187"/>
      <c r="S13" s="187"/>
      <c r="T13" s="187"/>
      <c r="U13" s="187"/>
      <c r="V13" s="187"/>
      <c r="W13" s="187"/>
      <c r="X13" s="187"/>
      <c r="Y13" s="187"/>
      <c r="Z13" s="187"/>
      <c r="AA13" s="187"/>
      <c r="AB13" s="98"/>
      <c r="AC13" s="98"/>
      <c r="AD13" s="98"/>
      <c r="AE13" s="98"/>
      <c r="AF13" s="98"/>
      <c r="AG13" s="98"/>
      <c r="AH13" s="136"/>
      <c r="AI13" s="1595"/>
      <c r="AJ13" s="98"/>
    </row>
    <row r="14" spans="1:36" s="841" customFormat="1" ht="24.75" customHeight="1">
      <c r="A14" s="1945"/>
      <c r="B14" s="4369" t="s">
        <v>4282</v>
      </c>
      <c r="C14" s="4369"/>
      <c r="D14" s="4369"/>
      <c r="E14" s="4369"/>
      <c r="F14" s="4369"/>
      <c r="G14" s="4369"/>
      <c r="H14" s="4369"/>
      <c r="I14" s="4369"/>
      <c r="J14" s="4369"/>
      <c r="K14" s="4369"/>
      <c r="L14" s="4369"/>
      <c r="M14" s="255"/>
      <c r="N14" s="255"/>
      <c r="O14" s="255"/>
      <c r="P14" s="255"/>
      <c r="Q14" s="255"/>
      <c r="R14" s="187"/>
      <c r="S14" s="187"/>
      <c r="T14" s="187"/>
      <c r="U14" s="187"/>
      <c r="V14" s="187"/>
      <c r="W14" s="187"/>
      <c r="X14" s="187"/>
      <c r="Y14" s="187"/>
      <c r="Z14" s="187"/>
      <c r="AA14" s="187"/>
      <c r="AB14" s="98"/>
      <c r="AC14" s="98"/>
      <c r="AD14" s="98"/>
      <c r="AE14" s="98"/>
      <c r="AF14" s="98"/>
      <c r="AG14" s="98"/>
      <c r="AH14" s="136"/>
      <c r="AI14" s="1595"/>
      <c r="AJ14" s="98"/>
    </row>
    <row r="15" spans="1:36" s="841" customFormat="1" ht="1.5" customHeight="1">
      <c r="A15" s="1945"/>
      <c r="B15" s="1040"/>
      <c r="C15" s="2677"/>
      <c r="D15" s="1050"/>
      <c r="E15" s="2666"/>
      <c r="F15" s="2666"/>
      <c r="G15" s="2666"/>
      <c r="H15" s="1101"/>
      <c r="I15" s="2134"/>
      <c r="J15" s="2134"/>
      <c r="K15" s="2134"/>
      <c r="L15" s="2134"/>
      <c r="M15" s="255"/>
      <c r="N15" s="255"/>
      <c r="O15" s="255"/>
      <c r="P15" s="255"/>
      <c r="Q15" s="255"/>
      <c r="R15" s="187"/>
      <c r="S15" s="187"/>
      <c r="T15" s="187"/>
      <c r="U15" s="187"/>
      <c r="V15" s="187"/>
      <c r="W15" s="187"/>
      <c r="X15" s="187"/>
      <c r="Y15" s="187"/>
      <c r="Z15" s="187"/>
      <c r="AA15" s="187"/>
      <c r="AB15" s="98"/>
      <c r="AC15" s="98"/>
      <c r="AD15" s="98"/>
      <c r="AE15" s="98"/>
      <c r="AF15" s="98"/>
      <c r="AG15" s="98"/>
      <c r="AH15" s="136"/>
      <c r="AI15" s="1595"/>
      <c r="AJ15" s="98"/>
    </row>
    <row r="16" spans="1:36" ht="11.25" customHeight="1">
      <c r="A16" s="1939"/>
      <c r="B16" s="2200"/>
      <c r="C16" s="2200"/>
      <c r="D16" s="2200"/>
      <c r="E16" s="2200"/>
      <c r="F16" s="2200"/>
      <c r="G16" s="2200"/>
      <c r="H16" s="2200"/>
      <c r="I16" s="2200"/>
      <c r="J16" s="2200"/>
      <c r="K16" s="2200"/>
      <c r="L16" s="2200"/>
      <c r="M16" s="2200"/>
      <c r="N16" s="2200"/>
      <c r="O16" s="2200"/>
      <c r="P16" s="2200"/>
      <c r="Q16" s="2200"/>
      <c r="R16" s="2200"/>
      <c r="S16" s="2200"/>
      <c r="T16" s="2200"/>
      <c r="U16" s="2200"/>
      <c r="V16" s="2200"/>
      <c r="W16" s="2200"/>
      <c r="X16" s="2200"/>
      <c r="Y16" s="2200"/>
      <c r="Z16" s="2200"/>
      <c r="AA16" s="2200"/>
      <c r="AB16" s="2200"/>
      <c r="AC16" s="2200"/>
      <c r="AD16" s="2200"/>
      <c r="AE16" s="2200"/>
      <c r="AF16" s="2200"/>
      <c r="AG16" s="2200"/>
      <c r="AH16" s="2200"/>
      <c r="AI16" s="1595"/>
    </row>
    <row r="17" spans="1:36" s="263" customFormat="1" ht="11.25" customHeight="1">
      <c r="A17" s="1940"/>
      <c r="B17" s="132" t="s">
        <v>1105</v>
      </c>
      <c r="C17" s="2389"/>
      <c r="D17" s="248" t="s">
        <v>3536</v>
      </c>
      <c r="F17" s="251"/>
      <c r="G17" s="251"/>
      <c r="H17" s="251"/>
      <c r="I17" s="251"/>
      <c r="J17" s="251"/>
      <c r="K17" s="251"/>
      <c r="L17" s="251"/>
      <c r="M17" s="251"/>
      <c r="N17" s="251"/>
      <c r="O17" s="251"/>
      <c r="P17" s="251"/>
      <c r="Q17" s="251"/>
      <c r="R17" s="251"/>
      <c r="S17" s="132"/>
      <c r="AB17" s="240"/>
      <c r="AC17" s="240"/>
      <c r="AD17" s="240"/>
      <c r="AI17" s="1619"/>
    </row>
    <row r="18" spans="1:36" s="263" customFormat="1" ht="11.25" customHeight="1">
      <c r="A18" s="1941"/>
      <c r="B18" s="128"/>
      <c r="D18" s="276" t="s">
        <v>3537</v>
      </c>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I18" s="1619"/>
    </row>
    <row r="19" spans="1:36" s="263" customFormat="1" ht="6.75" customHeight="1">
      <c r="A19" s="1941"/>
      <c r="B19" s="128"/>
      <c r="D19" s="276"/>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40"/>
      <c r="AG19" s="251"/>
      <c r="AI19" s="1619"/>
    </row>
    <row r="20" spans="1:36" s="263" customFormat="1" ht="12.75" customHeight="1">
      <c r="A20" s="1941"/>
      <c r="B20" s="128"/>
      <c r="D20" s="276"/>
      <c r="E20" s="4347">
        <v>310001</v>
      </c>
      <c r="F20" s="4347"/>
      <c r="G20" s="128"/>
      <c r="H20" s="128"/>
      <c r="I20" s="251"/>
      <c r="J20" s="251"/>
      <c r="K20" s="2067" t="s">
        <v>3538</v>
      </c>
      <c r="L20" s="2068"/>
      <c r="M20" s="1823"/>
      <c r="N20" s="1815"/>
      <c r="O20" s="1815"/>
      <c r="P20" s="1815"/>
      <c r="Q20" s="1815"/>
      <c r="R20" s="1815"/>
      <c r="S20" s="1815"/>
      <c r="T20" s="1815"/>
      <c r="U20" s="1815"/>
      <c r="V20" s="1815"/>
      <c r="W20" s="1815"/>
      <c r="X20" s="1815"/>
      <c r="Y20" s="1815"/>
      <c r="Z20" s="1815"/>
      <c r="AA20" s="1815"/>
      <c r="AB20" s="1815"/>
      <c r="AC20" s="2069"/>
      <c r="AD20" s="2069"/>
      <c r="AE20" s="2069"/>
      <c r="AF20" s="2070"/>
      <c r="AG20" s="251"/>
      <c r="AI20" s="1619"/>
    </row>
    <row r="21" spans="1:36" s="263" customFormat="1" ht="11.25" customHeight="1">
      <c r="A21" s="1941"/>
      <c r="B21" s="128"/>
      <c r="D21" s="276"/>
      <c r="E21" s="4359">
        <v>1</v>
      </c>
      <c r="F21" s="4360"/>
      <c r="G21" s="2911" t="s">
        <v>1100</v>
      </c>
      <c r="H21" s="2877"/>
      <c r="I21" s="2877"/>
      <c r="J21" s="251"/>
      <c r="K21" s="2071" t="s">
        <v>3812</v>
      </c>
      <c r="L21" s="1040"/>
      <c r="M21" s="1040"/>
      <c r="N21" s="1040"/>
      <c r="O21" s="1040"/>
      <c r="P21" s="1040"/>
      <c r="Q21" s="1040"/>
      <c r="R21" s="1040"/>
      <c r="S21" s="1040"/>
      <c r="T21" s="1040"/>
      <c r="U21" s="1040"/>
      <c r="V21" s="1040"/>
      <c r="W21" s="1040"/>
      <c r="X21" s="1040"/>
      <c r="Y21" s="1040"/>
      <c r="Z21" s="1040"/>
      <c r="AA21" s="1041"/>
      <c r="AB21" s="1041"/>
      <c r="AC21" s="2072"/>
      <c r="AD21" s="2072"/>
      <c r="AE21" s="2072"/>
      <c r="AF21" s="2073"/>
      <c r="AG21" s="251"/>
      <c r="AI21" s="1619"/>
    </row>
    <row r="22" spans="1:36" s="187" customFormat="1" ht="11.25" customHeight="1">
      <c r="A22" s="566"/>
      <c r="B22" s="112"/>
      <c r="E22" s="4359"/>
      <c r="F22" s="4361"/>
      <c r="G22" s="2911"/>
      <c r="H22" s="2877"/>
      <c r="I22" s="2877"/>
      <c r="K22" s="2071" t="s">
        <v>3813</v>
      </c>
      <c r="L22" s="1040"/>
      <c r="M22" s="1050"/>
      <c r="N22" s="1050"/>
      <c r="O22" s="1050"/>
      <c r="P22" s="1050"/>
      <c r="Q22" s="1050"/>
      <c r="R22" s="1050"/>
      <c r="S22" s="1050"/>
      <c r="T22" s="1050"/>
      <c r="U22" s="1050"/>
      <c r="V22" s="1050"/>
      <c r="W22" s="1050"/>
      <c r="X22" s="1050"/>
      <c r="Y22" s="1050"/>
      <c r="Z22" s="1050"/>
      <c r="AA22" s="2074"/>
      <c r="AB22" s="2074"/>
      <c r="AC22" s="2074"/>
      <c r="AD22" s="2074"/>
      <c r="AE22" s="2075"/>
      <c r="AF22" s="2076"/>
      <c r="AG22" s="128"/>
      <c r="AH22" s="128"/>
      <c r="AI22" s="1209"/>
    </row>
    <row r="23" spans="1:36" s="187" customFormat="1" ht="11.25" customHeight="1">
      <c r="A23" s="566"/>
      <c r="B23" s="112"/>
      <c r="E23" s="132"/>
      <c r="F23" s="132"/>
      <c r="G23" s="132"/>
      <c r="H23" s="132"/>
      <c r="K23" s="2077" t="s">
        <v>3814</v>
      </c>
      <c r="L23" s="1050"/>
      <c r="M23" s="1050"/>
      <c r="N23" s="1050"/>
      <c r="O23" s="1050"/>
      <c r="P23" s="1050"/>
      <c r="Q23" s="1050"/>
      <c r="R23" s="1050"/>
      <c r="S23" s="1050"/>
      <c r="T23" s="1050"/>
      <c r="U23" s="1050"/>
      <c r="V23" s="1050"/>
      <c r="W23" s="1050"/>
      <c r="X23" s="1050"/>
      <c r="Y23" s="1050"/>
      <c r="Z23" s="1050"/>
      <c r="AA23" s="2074"/>
      <c r="AB23" s="2074"/>
      <c r="AC23" s="2074"/>
      <c r="AD23" s="2074"/>
      <c r="AE23" s="2075"/>
      <c r="AF23" s="2076"/>
      <c r="AG23" s="128"/>
      <c r="AH23" s="128"/>
      <c r="AI23" s="1209"/>
    </row>
    <row r="24" spans="1:36" s="187" customFormat="1" ht="11.25" customHeight="1">
      <c r="A24" s="566"/>
      <c r="B24" s="112"/>
      <c r="E24" s="132"/>
      <c r="F24" s="132"/>
      <c r="G24" s="132"/>
      <c r="H24" s="132"/>
      <c r="K24" s="2077" t="s">
        <v>3815</v>
      </c>
      <c r="L24" s="1050"/>
      <c r="M24" s="1050"/>
      <c r="N24" s="1050"/>
      <c r="O24" s="1050"/>
      <c r="P24" s="1050"/>
      <c r="Q24" s="1050"/>
      <c r="R24" s="1050"/>
      <c r="S24" s="1050"/>
      <c r="T24" s="1050"/>
      <c r="U24" s="1050"/>
      <c r="V24" s="1050"/>
      <c r="W24" s="1050"/>
      <c r="X24" s="1050"/>
      <c r="Y24" s="1050"/>
      <c r="Z24" s="1050"/>
      <c r="AA24" s="2074"/>
      <c r="AB24" s="2074"/>
      <c r="AC24" s="2074"/>
      <c r="AD24" s="2074"/>
      <c r="AE24" s="2075"/>
      <c r="AF24" s="2076"/>
      <c r="AG24" s="128"/>
      <c r="AH24" s="128"/>
      <c r="AI24" s="1209"/>
    </row>
    <row r="25" spans="1:36" s="187" customFormat="1" ht="4.5" customHeight="1">
      <c r="A25" s="1943"/>
      <c r="B25" s="112"/>
      <c r="D25" s="900"/>
      <c r="E25" s="254"/>
      <c r="F25" s="254"/>
      <c r="G25" s="254"/>
      <c r="H25" s="254"/>
      <c r="I25" s="254"/>
      <c r="J25" s="254"/>
      <c r="K25" s="2078"/>
      <c r="L25" s="2079"/>
      <c r="M25" s="2079"/>
      <c r="N25" s="2079"/>
      <c r="O25" s="2079"/>
      <c r="P25" s="2079"/>
      <c r="Q25" s="2079"/>
      <c r="R25" s="2079"/>
      <c r="S25" s="2079"/>
      <c r="T25" s="2080"/>
      <c r="U25" s="2080"/>
      <c r="V25" s="2080"/>
      <c r="W25" s="2080"/>
      <c r="X25" s="2080"/>
      <c r="Y25" s="2080"/>
      <c r="Z25" s="2080"/>
      <c r="AA25" s="2079"/>
      <c r="AB25" s="2079"/>
      <c r="AC25" s="2079"/>
      <c r="AD25" s="2079"/>
      <c r="AE25" s="2081"/>
      <c r="AF25" s="2082"/>
      <c r="AG25" s="128"/>
      <c r="AH25" s="128"/>
      <c r="AI25" s="1209"/>
    </row>
    <row r="26" spans="1:36" s="187" customFormat="1" ht="11.25" customHeight="1">
      <c r="A26" s="1943"/>
      <c r="B26" s="112"/>
      <c r="D26" s="900"/>
      <c r="E26" s="3048">
        <v>2</v>
      </c>
      <c r="F26" s="4345"/>
      <c r="G26" s="2911" t="s">
        <v>1099</v>
      </c>
      <c r="H26" s="2877"/>
      <c r="I26" s="2877"/>
      <c r="J26" s="254"/>
      <c r="M26" s="254"/>
      <c r="N26" s="254"/>
      <c r="O26" s="254"/>
      <c r="P26" s="254"/>
      <c r="Q26" s="254"/>
      <c r="R26" s="254"/>
      <c r="S26" s="254"/>
      <c r="T26" s="254"/>
      <c r="U26" s="288"/>
      <c r="V26" s="254"/>
      <c r="W26" s="254"/>
      <c r="X26" s="254"/>
      <c r="Y26" s="254"/>
      <c r="Z26" s="254"/>
      <c r="AA26" s="254"/>
      <c r="AB26" s="254"/>
      <c r="AC26" s="254"/>
      <c r="AD26" s="254"/>
      <c r="AE26" s="247"/>
      <c r="AF26" s="2202"/>
      <c r="AG26" s="248"/>
      <c r="AH26" s="248"/>
      <c r="AI26" s="1209"/>
    </row>
    <row r="27" spans="1:36" s="187" customFormat="1" ht="11.25" customHeight="1">
      <c r="A27" s="1943"/>
      <c r="B27" s="112"/>
      <c r="D27" s="900"/>
      <c r="E27" s="3048"/>
      <c r="F27" s="4346"/>
      <c r="G27" s="2911"/>
      <c r="H27" s="2877"/>
      <c r="I27" s="2877"/>
      <c r="J27" s="254"/>
      <c r="K27" s="2083" t="s">
        <v>3816</v>
      </c>
      <c r="L27" s="2084"/>
      <c r="M27" s="1826"/>
      <c r="N27" s="1826"/>
      <c r="O27" s="1826"/>
      <c r="P27" s="1826"/>
      <c r="Q27" s="1826"/>
      <c r="R27" s="1826"/>
      <c r="S27" s="1826"/>
      <c r="T27" s="2085"/>
      <c r="U27" s="288"/>
      <c r="V27" s="254"/>
      <c r="W27" s="254"/>
      <c r="X27" s="254"/>
      <c r="Y27" s="254"/>
      <c r="Z27" s="254"/>
      <c r="AA27" s="254"/>
      <c r="AB27" s="254"/>
      <c r="AC27" s="254"/>
      <c r="AD27" s="254"/>
      <c r="AE27" s="247"/>
      <c r="AF27" s="2202"/>
      <c r="AG27" s="219"/>
      <c r="AH27" s="248"/>
      <c r="AI27" s="1209"/>
    </row>
    <row r="28" spans="1:36" s="187" customFormat="1" ht="11.25" customHeight="1">
      <c r="A28" s="1943"/>
      <c r="B28" s="112"/>
      <c r="D28" s="900"/>
      <c r="E28" s="900"/>
      <c r="F28" s="247"/>
      <c r="G28" s="247"/>
      <c r="H28" s="248"/>
      <c r="I28" s="248"/>
      <c r="J28" s="254"/>
      <c r="K28" s="2086" t="s">
        <v>3817</v>
      </c>
      <c r="L28" s="2087"/>
      <c r="M28" s="2080"/>
      <c r="N28" s="2088"/>
      <c r="O28" s="2088"/>
      <c r="P28" s="2088"/>
      <c r="Q28" s="2088"/>
      <c r="R28" s="2088"/>
      <c r="S28" s="2079"/>
      <c r="T28" s="2089"/>
      <c r="U28" s="288"/>
      <c r="V28" s="254"/>
      <c r="W28" s="254"/>
      <c r="X28" s="254"/>
      <c r="Y28" s="254"/>
      <c r="Z28" s="254"/>
      <c r="AA28" s="254"/>
      <c r="AB28" s="254"/>
      <c r="AC28" s="254"/>
      <c r="AD28" s="254"/>
      <c r="AE28" s="247"/>
      <c r="AF28" s="2202"/>
      <c r="AG28" s="219"/>
      <c r="AH28" s="248"/>
      <c r="AI28" s="1209"/>
    </row>
    <row r="29" spans="1:36" s="187" customFormat="1" ht="10.5" customHeight="1">
      <c r="A29" s="2187"/>
      <c r="B29" s="2188"/>
      <c r="C29" s="2225"/>
      <c r="D29" s="2390"/>
      <c r="E29" s="2390"/>
      <c r="F29" s="2352"/>
      <c r="G29" s="2352"/>
      <c r="H29" s="2204"/>
      <c r="I29" s="2204"/>
      <c r="J29" s="2333"/>
      <c r="K29" s="2333"/>
      <c r="L29" s="2333"/>
      <c r="M29" s="2225"/>
      <c r="N29" s="2333"/>
      <c r="O29" s="2333"/>
      <c r="P29" s="2333"/>
      <c r="Q29" s="2333"/>
      <c r="R29" s="2333"/>
      <c r="S29" s="2333"/>
      <c r="T29" s="2333"/>
      <c r="U29" s="2353"/>
      <c r="V29" s="2333"/>
      <c r="W29" s="2333"/>
      <c r="X29" s="2333"/>
      <c r="Y29" s="2333"/>
      <c r="Z29" s="2333"/>
      <c r="AA29" s="2333"/>
      <c r="AB29" s="2333"/>
      <c r="AC29" s="2333"/>
      <c r="AD29" s="2333"/>
      <c r="AE29" s="2352"/>
      <c r="AF29" s="2391"/>
      <c r="AG29" s="2186"/>
      <c r="AH29" s="2204"/>
      <c r="AI29" s="2351"/>
    </row>
    <row r="30" spans="1:36" s="187" customFormat="1" ht="7.5" customHeight="1">
      <c r="A30" s="1943"/>
      <c r="B30" s="112"/>
      <c r="D30" s="900"/>
      <c r="E30" s="900"/>
      <c r="F30" s="247"/>
      <c r="G30" s="247"/>
      <c r="H30" s="248"/>
      <c r="I30" s="248"/>
      <c r="J30" s="254"/>
      <c r="K30" s="254"/>
      <c r="L30" s="254"/>
      <c r="M30" s="254"/>
      <c r="N30" s="254"/>
      <c r="O30" s="254"/>
      <c r="P30" s="254"/>
      <c r="Q30" s="254"/>
      <c r="R30" s="254"/>
      <c r="S30" s="254"/>
      <c r="T30" s="254"/>
      <c r="U30" s="288"/>
      <c r="V30" s="254"/>
      <c r="W30" s="254"/>
      <c r="X30" s="254"/>
      <c r="Y30" s="254"/>
      <c r="Z30" s="254"/>
      <c r="AA30" s="254"/>
      <c r="AB30" s="254"/>
      <c r="AC30" s="254"/>
      <c r="AD30" s="254"/>
      <c r="AE30" s="247"/>
      <c r="AF30" s="2202"/>
      <c r="AG30" s="219"/>
      <c r="AH30" s="248"/>
      <c r="AI30" s="1209"/>
    </row>
    <row r="31" spans="1:36" s="901" customFormat="1" ht="11.25" customHeight="1">
      <c r="A31" s="566"/>
      <c r="B31" s="187"/>
      <c r="C31" s="187"/>
      <c r="D31" s="187"/>
      <c r="E31" s="2384"/>
      <c r="F31" s="2384"/>
      <c r="G31" s="2384"/>
      <c r="H31" s="2384"/>
      <c r="I31" s="2384"/>
      <c r="J31" s="2384"/>
      <c r="K31" s="2384"/>
      <c r="L31" s="2384"/>
      <c r="M31" s="2384"/>
      <c r="N31" s="2384"/>
      <c r="O31" s="2384"/>
      <c r="P31" s="2384"/>
      <c r="Q31" s="2384"/>
      <c r="R31" s="2384"/>
      <c r="S31" s="2384"/>
      <c r="T31" s="2384"/>
      <c r="U31" s="2384"/>
      <c r="V31" s="2384"/>
      <c r="W31" s="2384"/>
      <c r="X31" s="2384"/>
      <c r="Y31" s="2384"/>
      <c r="Z31" s="187"/>
      <c r="AA31" s="187"/>
      <c r="AB31" s="187"/>
      <c r="AC31" s="128"/>
      <c r="AD31" s="128"/>
      <c r="AE31" s="2881">
        <v>310002</v>
      </c>
      <c r="AF31" s="2881"/>
      <c r="AG31" s="112"/>
      <c r="AH31" s="263"/>
      <c r="AI31" s="1209"/>
      <c r="AJ31" s="187"/>
    </row>
    <row r="32" spans="1:36" s="187" customFormat="1" ht="11.25" customHeight="1">
      <c r="A32" s="566"/>
      <c r="B32" s="219" t="s">
        <v>1104</v>
      </c>
      <c r="C32" s="128"/>
      <c r="D32" s="2384" t="s">
        <v>3539</v>
      </c>
      <c r="E32" s="2384"/>
      <c r="F32" s="2384"/>
      <c r="G32" s="2384"/>
      <c r="H32" s="2384"/>
      <c r="I32" s="2384"/>
      <c r="J32" s="2384"/>
      <c r="K32" s="2384"/>
      <c r="L32" s="2384"/>
      <c r="M32" s="2384"/>
      <c r="N32" s="2384"/>
      <c r="O32" s="2384"/>
      <c r="P32" s="2384"/>
      <c r="Q32" s="2384"/>
      <c r="R32" s="2384"/>
      <c r="S32" s="2384"/>
      <c r="T32" s="2384"/>
      <c r="U32" s="2384"/>
      <c r="V32" s="2384"/>
      <c r="W32" s="2384"/>
      <c r="X32" s="2384"/>
      <c r="Y32" s="2384"/>
      <c r="AD32" s="4363"/>
      <c r="AE32" s="4364"/>
      <c r="AF32" s="4365"/>
      <c r="AG32" s="4362" t="s">
        <v>64</v>
      </c>
      <c r="AH32" s="2965"/>
      <c r="AI32" s="1209"/>
    </row>
    <row r="33" spans="1:43" s="841" customFormat="1" ht="11.25" customHeight="1">
      <c r="A33" s="1945"/>
      <c r="B33" s="112"/>
      <c r="C33" s="128"/>
      <c r="D33" s="2385" t="s">
        <v>3818</v>
      </c>
      <c r="E33" s="2392"/>
      <c r="F33" s="2392"/>
      <c r="G33" s="2392"/>
      <c r="H33" s="2392"/>
      <c r="I33" s="2392"/>
      <c r="J33" s="2392"/>
      <c r="K33" s="2392"/>
      <c r="L33" s="2392"/>
      <c r="M33" s="2392"/>
      <c r="N33" s="2392"/>
      <c r="O33" s="2392"/>
      <c r="P33" s="2392"/>
      <c r="Q33" s="2392"/>
      <c r="R33" s="2392"/>
      <c r="S33" s="2392"/>
      <c r="T33" s="2392"/>
      <c r="U33" s="2392"/>
      <c r="V33" s="2392"/>
      <c r="W33" s="2392"/>
      <c r="X33" s="2392"/>
      <c r="Y33" s="2392"/>
      <c r="Z33" s="187"/>
      <c r="AA33" s="187"/>
      <c r="AB33" s="98"/>
      <c r="AC33" s="98"/>
      <c r="AD33" s="4366"/>
      <c r="AE33" s="4367"/>
      <c r="AF33" s="4368"/>
      <c r="AG33" s="4362"/>
      <c r="AH33" s="2965"/>
      <c r="AI33" s="1595"/>
      <c r="AJ33" s="98"/>
    </row>
    <row r="34" spans="1:43" s="841" customFormat="1" ht="10.5" customHeight="1">
      <c r="A34" s="2221"/>
      <c r="B34" s="2188"/>
      <c r="C34" s="2329"/>
      <c r="D34" s="2355"/>
      <c r="E34" s="2393"/>
      <c r="F34" s="2393"/>
      <c r="G34" s="2393"/>
      <c r="H34" s="2394"/>
      <c r="I34" s="2395"/>
      <c r="J34" s="2395"/>
      <c r="K34" s="2395"/>
      <c r="L34" s="2395"/>
      <c r="M34" s="2395"/>
      <c r="N34" s="2395"/>
      <c r="O34" s="2395"/>
      <c r="P34" s="2395"/>
      <c r="Q34" s="2395"/>
      <c r="R34" s="2225"/>
      <c r="S34" s="2225"/>
      <c r="T34" s="2225"/>
      <c r="U34" s="2225"/>
      <c r="V34" s="2225"/>
      <c r="W34" s="2225"/>
      <c r="X34" s="2225"/>
      <c r="Y34" s="2225"/>
      <c r="Z34" s="2225"/>
      <c r="AA34" s="2225"/>
      <c r="AB34" s="2205"/>
      <c r="AC34" s="2205"/>
      <c r="AD34" s="2205"/>
      <c r="AE34" s="2205"/>
      <c r="AF34" s="2205"/>
      <c r="AG34" s="2205"/>
      <c r="AH34" s="2296"/>
      <c r="AI34" s="2206"/>
      <c r="AJ34" s="98"/>
    </row>
    <row r="35" spans="1:43" s="841" customFormat="1" ht="10.5" customHeight="1">
      <c r="A35" s="1945"/>
      <c r="B35" s="112"/>
      <c r="C35" s="798"/>
      <c r="D35" s="108"/>
      <c r="E35" s="228"/>
      <c r="F35" s="228"/>
      <c r="G35" s="228"/>
      <c r="H35" s="240"/>
      <c r="I35" s="255"/>
      <c r="J35" s="255"/>
      <c r="K35" s="255"/>
      <c r="L35" s="255"/>
      <c r="M35" s="255"/>
      <c r="N35" s="255"/>
      <c r="O35" s="255"/>
      <c r="P35" s="255"/>
      <c r="Q35" s="255"/>
      <c r="R35" s="187"/>
      <c r="S35" s="187"/>
      <c r="T35" s="187"/>
      <c r="U35" s="187"/>
      <c r="V35" s="187"/>
      <c r="W35" s="187"/>
      <c r="X35" s="187"/>
      <c r="Y35" s="187"/>
      <c r="Z35" s="187"/>
      <c r="AA35" s="187"/>
      <c r="AB35" s="98"/>
      <c r="AC35" s="98"/>
      <c r="AD35" s="98"/>
      <c r="AE35" s="98"/>
      <c r="AF35" s="98"/>
      <c r="AG35" s="98"/>
      <c r="AH35" s="136"/>
      <c r="AI35" s="1595"/>
      <c r="AJ35" s="98"/>
    </row>
    <row r="36" spans="1:43" s="841" customFormat="1" ht="1.5" customHeight="1">
      <c r="A36" s="1945"/>
      <c r="B36" s="1040"/>
      <c r="C36" s="2677"/>
      <c r="D36" s="1050"/>
      <c r="E36" s="2666"/>
      <c r="F36" s="2666"/>
      <c r="G36" s="2666"/>
      <c r="H36" s="1101"/>
      <c r="I36" s="2134"/>
      <c r="J36" s="2134"/>
      <c r="K36" s="2134"/>
      <c r="L36" s="2134"/>
      <c r="M36" s="255"/>
      <c r="N36" s="255"/>
      <c r="O36" s="255"/>
      <c r="P36" s="255"/>
      <c r="Q36" s="255"/>
      <c r="R36" s="187"/>
      <c r="S36" s="187"/>
      <c r="T36" s="187"/>
      <c r="U36" s="187"/>
      <c r="V36" s="187"/>
      <c r="W36" s="187"/>
      <c r="X36" s="187"/>
      <c r="Y36" s="187"/>
      <c r="Z36" s="187"/>
      <c r="AA36" s="187"/>
      <c r="AB36" s="98"/>
      <c r="AC36" s="98"/>
      <c r="AD36" s="98"/>
      <c r="AE36" s="98"/>
      <c r="AF36" s="98"/>
      <c r="AG36" s="98"/>
      <c r="AH36" s="136"/>
      <c r="AI36" s="1595"/>
      <c r="AJ36" s="98"/>
    </row>
    <row r="37" spans="1:43" s="841" customFormat="1" ht="24.75" customHeight="1">
      <c r="A37" s="1945"/>
      <c r="B37" s="4369" t="s">
        <v>4267</v>
      </c>
      <c r="C37" s="4369"/>
      <c r="D37" s="4369"/>
      <c r="E37" s="4369"/>
      <c r="F37" s="4369"/>
      <c r="G37" s="4369"/>
      <c r="H37" s="4369"/>
      <c r="I37" s="4369"/>
      <c r="J37" s="4369"/>
      <c r="K37" s="4369"/>
      <c r="L37" s="4369"/>
      <c r="M37" s="255"/>
      <c r="N37" s="255"/>
      <c r="O37" s="255"/>
      <c r="P37" s="255"/>
      <c r="Q37" s="255"/>
      <c r="R37" s="187"/>
      <c r="S37" s="187"/>
      <c r="T37" s="187"/>
      <c r="U37" s="187"/>
      <c r="V37" s="187"/>
      <c r="W37" s="187"/>
      <c r="X37" s="187"/>
      <c r="Y37" s="187"/>
      <c r="Z37" s="187"/>
      <c r="AA37" s="187"/>
      <c r="AB37" s="98"/>
      <c r="AC37" s="98"/>
      <c r="AD37" s="98"/>
      <c r="AE37" s="98"/>
      <c r="AF37" s="98"/>
      <c r="AG37" s="98"/>
      <c r="AH37" s="136"/>
      <c r="AI37" s="1595"/>
      <c r="AJ37" s="98"/>
    </row>
    <row r="38" spans="1:43" s="841" customFormat="1" ht="1.5" customHeight="1">
      <c r="A38" s="1945"/>
      <c r="B38" s="1040"/>
      <c r="C38" s="2677"/>
      <c r="D38" s="1050"/>
      <c r="E38" s="2666"/>
      <c r="F38" s="2666"/>
      <c r="G38" s="2666"/>
      <c r="H38" s="1101"/>
      <c r="I38" s="2134"/>
      <c r="J38" s="2134"/>
      <c r="K38" s="2134"/>
      <c r="L38" s="2134"/>
      <c r="M38" s="255"/>
      <c r="N38" s="255"/>
      <c r="O38" s="255"/>
      <c r="P38" s="255"/>
      <c r="Q38" s="255"/>
      <c r="R38" s="187"/>
      <c r="S38" s="187"/>
      <c r="T38" s="187"/>
      <c r="U38" s="187"/>
      <c r="V38" s="187"/>
      <c r="W38" s="187"/>
      <c r="X38" s="187"/>
      <c r="Y38" s="187"/>
      <c r="Z38" s="187"/>
      <c r="AA38" s="187"/>
      <c r="AB38" s="98"/>
      <c r="AC38" s="98"/>
      <c r="AD38" s="98"/>
      <c r="AE38" s="98"/>
      <c r="AF38" s="98"/>
      <c r="AG38" s="98"/>
      <c r="AH38" s="136"/>
      <c r="AI38" s="1595"/>
      <c r="AJ38" s="98"/>
    </row>
    <row r="39" spans="1:43" s="841" customFormat="1" ht="10.5" customHeight="1">
      <c r="A39" s="1945"/>
      <c r="B39" s="112"/>
      <c r="C39" s="798"/>
      <c r="D39" s="108"/>
      <c r="E39" s="228"/>
      <c r="F39" s="228"/>
      <c r="G39" s="228"/>
      <c r="H39" s="2656"/>
      <c r="I39" s="255"/>
      <c r="J39" s="255"/>
      <c r="K39" s="255"/>
      <c r="L39" s="255"/>
      <c r="M39" s="255"/>
      <c r="N39" s="255"/>
      <c r="O39" s="255"/>
      <c r="P39" s="255"/>
      <c r="Q39" s="255"/>
      <c r="R39" s="187"/>
      <c r="S39" s="187"/>
      <c r="T39" s="187"/>
      <c r="U39" s="187"/>
      <c r="V39" s="187"/>
      <c r="W39" s="187"/>
      <c r="X39" s="187"/>
      <c r="Y39" s="187"/>
      <c r="Z39" s="187"/>
      <c r="AA39" s="187"/>
      <c r="AB39" s="98"/>
      <c r="AC39" s="98"/>
      <c r="AD39" s="98"/>
      <c r="AE39" s="98"/>
      <c r="AF39" s="98"/>
      <c r="AG39" s="98"/>
      <c r="AH39" s="136"/>
      <c r="AI39" s="1595"/>
      <c r="AJ39" s="98"/>
    </row>
    <row r="40" spans="1:43" s="841" customFormat="1" ht="10.5" customHeight="1">
      <c r="A40" s="1945"/>
      <c r="B40" s="112"/>
      <c r="C40" s="798"/>
      <c r="D40" s="108"/>
      <c r="E40" s="228"/>
      <c r="F40" s="228"/>
      <c r="G40" s="228"/>
      <c r="H40" s="2656"/>
      <c r="I40" s="255"/>
      <c r="J40" s="255"/>
      <c r="K40" s="255"/>
      <c r="L40" s="255"/>
      <c r="M40" s="255"/>
      <c r="N40" s="255"/>
      <c r="O40" s="255"/>
      <c r="P40" s="255"/>
      <c r="Q40" s="255"/>
      <c r="R40" s="187"/>
      <c r="S40" s="187"/>
      <c r="T40" s="187"/>
      <c r="U40" s="187"/>
      <c r="V40" s="187"/>
      <c r="W40" s="187"/>
      <c r="X40" s="187"/>
      <c r="Y40" s="187"/>
      <c r="Z40" s="187"/>
      <c r="AA40" s="187"/>
      <c r="AB40" s="98"/>
      <c r="AC40" s="98"/>
      <c r="AD40" s="98"/>
      <c r="AE40" s="98"/>
      <c r="AF40" s="98"/>
      <c r="AG40" s="98"/>
      <c r="AH40" s="136"/>
      <c r="AI40" s="1595"/>
      <c r="AJ40" s="98"/>
    </row>
    <row r="41" spans="1:43" s="901" customFormat="1" ht="11.25" customHeight="1">
      <c r="A41" s="566"/>
      <c r="B41" s="132" t="s">
        <v>1103</v>
      </c>
      <c r="C41" s="2389"/>
      <c r="D41" s="2384" t="s">
        <v>1102</v>
      </c>
      <c r="E41" s="228"/>
      <c r="F41" s="228"/>
      <c r="G41" s="228"/>
      <c r="H41" s="240"/>
      <c r="I41" s="255"/>
      <c r="J41" s="255"/>
      <c r="K41" s="255"/>
      <c r="L41" s="255"/>
      <c r="M41" s="255"/>
      <c r="N41" s="255"/>
      <c r="O41" s="255"/>
      <c r="P41" s="255"/>
      <c r="Q41" s="255"/>
      <c r="R41" s="187"/>
      <c r="S41" s="187"/>
      <c r="T41" s="187"/>
      <c r="U41" s="187"/>
      <c r="V41" s="187"/>
      <c r="W41" s="187"/>
      <c r="X41" s="187"/>
      <c r="Y41" s="187"/>
      <c r="Z41" s="187"/>
      <c r="AA41" s="187"/>
      <c r="AB41" s="187"/>
      <c r="AC41" s="187"/>
      <c r="AD41" s="187"/>
      <c r="AE41" s="187"/>
      <c r="AF41" s="187"/>
      <c r="AG41" s="187"/>
      <c r="AH41" s="263"/>
      <c r="AI41" s="1209"/>
      <c r="AJ41" s="187"/>
    </row>
    <row r="42" spans="1:43" s="901" customFormat="1" ht="11.25" customHeight="1">
      <c r="A42" s="566"/>
      <c r="B42" s="128"/>
      <c r="C42" s="263"/>
      <c r="D42" s="2386" t="s">
        <v>1101</v>
      </c>
      <c r="E42" s="228"/>
      <c r="F42" s="228"/>
      <c r="G42" s="228"/>
      <c r="H42" s="240"/>
      <c r="I42" s="255"/>
      <c r="J42" s="255"/>
      <c r="K42" s="255"/>
      <c r="L42" s="255"/>
      <c r="M42" s="255"/>
      <c r="N42" s="255"/>
      <c r="O42" s="255"/>
      <c r="P42" s="255"/>
      <c r="Q42" s="255"/>
      <c r="R42" s="187"/>
      <c r="S42" s="187"/>
      <c r="T42" s="187"/>
      <c r="U42" s="187"/>
      <c r="V42" s="187"/>
      <c r="W42" s="187"/>
      <c r="X42" s="187"/>
      <c r="Y42" s="187"/>
      <c r="Z42" s="187"/>
      <c r="AA42" s="187"/>
      <c r="AB42" s="187"/>
      <c r="AC42" s="187"/>
      <c r="AD42" s="187"/>
      <c r="AE42" s="187"/>
      <c r="AF42" s="187"/>
      <c r="AG42" s="187"/>
      <c r="AH42" s="263"/>
      <c r="AI42" s="1209"/>
      <c r="AJ42" s="187"/>
    </row>
    <row r="43" spans="1:43" s="901" customFormat="1" ht="6.75" customHeight="1">
      <c r="A43" s="566"/>
      <c r="B43" s="112"/>
      <c r="C43" s="128"/>
      <c r="D43" s="108"/>
      <c r="E43" s="263"/>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187"/>
      <c r="AD43" s="187"/>
      <c r="AE43" s="187"/>
      <c r="AF43" s="187"/>
      <c r="AG43" s="187"/>
      <c r="AH43" s="263"/>
      <c r="AI43" s="1209"/>
      <c r="AJ43" s="187"/>
    </row>
    <row r="44" spans="1:43" s="901" customFormat="1" ht="12.75" customHeight="1">
      <c r="A44" s="566"/>
      <c r="B44" s="112"/>
      <c r="C44" s="128"/>
      <c r="D44" s="108"/>
      <c r="E44" s="4347">
        <v>310003</v>
      </c>
      <c r="F44" s="4347"/>
      <c r="G44" s="128"/>
      <c r="H44" s="128"/>
      <c r="I44" s="251"/>
      <c r="J44" s="251"/>
      <c r="K44" s="2067" t="s">
        <v>3538</v>
      </c>
      <c r="L44" s="1815"/>
      <c r="M44" s="1823"/>
      <c r="N44" s="1815"/>
      <c r="O44" s="1815"/>
      <c r="P44" s="1815"/>
      <c r="Q44" s="1815"/>
      <c r="R44" s="1815"/>
      <c r="S44" s="1815"/>
      <c r="T44" s="1815"/>
      <c r="U44" s="1815"/>
      <c r="V44" s="1815"/>
      <c r="W44" s="1815"/>
      <c r="X44" s="1815"/>
      <c r="Y44" s="1815"/>
      <c r="Z44" s="1815"/>
      <c r="AA44" s="1815"/>
      <c r="AB44" s="1815"/>
      <c r="AC44" s="1815"/>
      <c r="AD44" s="1815"/>
      <c r="AE44" s="1815"/>
      <c r="AF44" s="2152"/>
      <c r="AG44" s="187"/>
      <c r="AH44" s="263"/>
      <c r="AI44" s="1209"/>
      <c r="AJ44" s="187"/>
      <c r="AQ44" s="2678"/>
    </row>
    <row r="45" spans="1:43" s="901" customFormat="1" ht="11.25" customHeight="1">
      <c r="A45" s="566"/>
      <c r="B45" s="112"/>
      <c r="C45" s="128"/>
      <c r="D45" s="108"/>
      <c r="E45" s="2962">
        <v>1</v>
      </c>
      <c r="F45" s="4345"/>
      <c r="G45" s="2911" t="s">
        <v>1100</v>
      </c>
      <c r="H45" s="2877"/>
      <c r="I45" s="2877"/>
      <c r="J45" s="251"/>
      <c r="K45" s="2071" t="s">
        <v>3540</v>
      </c>
      <c r="L45" s="1041"/>
      <c r="M45" s="1040"/>
      <c r="N45" s="1040"/>
      <c r="O45" s="1040"/>
      <c r="P45" s="1040"/>
      <c r="Q45" s="1040"/>
      <c r="R45" s="1040"/>
      <c r="S45" s="1040"/>
      <c r="T45" s="1040"/>
      <c r="U45" s="1040"/>
      <c r="V45" s="1040"/>
      <c r="W45" s="1040"/>
      <c r="X45" s="1040"/>
      <c r="Y45" s="1040"/>
      <c r="Z45" s="1040"/>
      <c r="AA45" s="1040"/>
      <c r="AB45" s="1040"/>
      <c r="AC45" s="1040"/>
      <c r="AD45" s="1040"/>
      <c r="AE45" s="1041"/>
      <c r="AF45" s="2153"/>
      <c r="AG45" s="187"/>
      <c r="AH45" s="263"/>
      <c r="AI45" s="1209"/>
      <c r="AJ45" s="187"/>
    </row>
    <row r="46" spans="1:43" s="901" customFormat="1" ht="11.25" customHeight="1">
      <c r="A46" s="566"/>
      <c r="B46" s="112"/>
      <c r="C46" s="128"/>
      <c r="D46" s="108"/>
      <c r="E46" s="2962"/>
      <c r="F46" s="4346"/>
      <c r="G46" s="2911"/>
      <c r="H46" s="2877"/>
      <c r="I46" s="2877"/>
      <c r="J46" s="251"/>
      <c r="K46" s="2071" t="s">
        <v>3541</v>
      </c>
      <c r="L46" s="1041"/>
      <c r="M46" s="1040"/>
      <c r="N46" s="1040"/>
      <c r="O46" s="1040"/>
      <c r="P46" s="1040"/>
      <c r="Q46" s="1040"/>
      <c r="R46" s="1040"/>
      <c r="S46" s="1040"/>
      <c r="T46" s="1040"/>
      <c r="U46" s="1040"/>
      <c r="V46" s="1040"/>
      <c r="W46" s="1040"/>
      <c r="X46" s="1040"/>
      <c r="Y46" s="1040"/>
      <c r="Z46" s="1040"/>
      <c r="AA46" s="1041"/>
      <c r="AB46" s="1041"/>
      <c r="AC46" s="1041"/>
      <c r="AD46" s="1041"/>
      <c r="AE46" s="1041"/>
      <c r="AF46" s="2153"/>
      <c r="AG46" s="187"/>
      <c r="AH46" s="263"/>
      <c r="AI46" s="1209"/>
      <c r="AJ46" s="187"/>
    </row>
    <row r="47" spans="1:43" s="901" customFormat="1" ht="11.25" customHeight="1">
      <c r="A47" s="566"/>
      <c r="B47" s="112"/>
      <c r="C47" s="128"/>
      <c r="D47" s="108"/>
      <c r="E47" s="128"/>
      <c r="F47" s="2396"/>
      <c r="G47" s="128"/>
      <c r="H47" s="128"/>
      <c r="I47" s="187"/>
      <c r="J47" s="187"/>
      <c r="K47" s="2077" t="s">
        <v>3542</v>
      </c>
      <c r="L47" s="1041"/>
      <c r="M47" s="1050"/>
      <c r="N47" s="1050"/>
      <c r="O47" s="1050"/>
      <c r="P47" s="1050"/>
      <c r="Q47" s="1050"/>
      <c r="R47" s="1050"/>
      <c r="S47" s="1050"/>
      <c r="T47" s="1050"/>
      <c r="U47" s="1050"/>
      <c r="V47" s="1050"/>
      <c r="W47" s="1050"/>
      <c r="X47" s="1050"/>
      <c r="Y47" s="1050"/>
      <c r="Z47" s="1050"/>
      <c r="AA47" s="2074"/>
      <c r="AB47" s="2074"/>
      <c r="AC47" s="1041"/>
      <c r="AD47" s="1041"/>
      <c r="AE47" s="1041"/>
      <c r="AF47" s="2153"/>
      <c r="AG47" s="187"/>
      <c r="AH47" s="263"/>
      <c r="AI47" s="1209"/>
      <c r="AJ47" s="187"/>
    </row>
    <row r="48" spans="1:43" s="901" customFormat="1" ht="7.5" customHeight="1">
      <c r="A48" s="566"/>
      <c r="B48" s="112"/>
      <c r="C48" s="128"/>
      <c r="D48" s="108"/>
      <c r="E48" s="254"/>
      <c r="F48" s="254"/>
      <c r="G48" s="254"/>
      <c r="H48" s="254"/>
      <c r="I48" s="254"/>
      <c r="J48" s="254"/>
      <c r="K48" s="2078"/>
      <c r="L48" s="2079"/>
      <c r="M48" s="2079"/>
      <c r="N48" s="2079"/>
      <c r="O48" s="2079"/>
      <c r="P48" s="2079"/>
      <c r="Q48" s="2079"/>
      <c r="R48" s="2079"/>
      <c r="S48" s="2079"/>
      <c r="T48" s="2080"/>
      <c r="U48" s="2080"/>
      <c r="V48" s="2080"/>
      <c r="W48" s="2080"/>
      <c r="X48" s="2080"/>
      <c r="Y48" s="2080"/>
      <c r="Z48" s="2080"/>
      <c r="AA48" s="2079"/>
      <c r="AB48" s="2079"/>
      <c r="AC48" s="2080"/>
      <c r="AD48" s="2080"/>
      <c r="AE48" s="2080"/>
      <c r="AF48" s="2154"/>
      <c r="AG48" s="187"/>
      <c r="AH48" s="263"/>
      <c r="AI48" s="1209"/>
      <c r="AJ48" s="187"/>
    </row>
    <row r="49" spans="1:36" s="901" customFormat="1" ht="7.5" customHeight="1">
      <c r="A49" s="566"/>
      <c r="B49" s="112"/>
      <c r="C49" s="128"/>
      <c r="D49" s="108"/>
      <c r="E49" s="128"/>
      <c r="F49" s="2303"/>
      <c r="G49" s="128"/>
      <c r="H49" s="128"/>
      <c r="I49" s="128"/>
      <c r="J49" s="254"/>
      <c r="K49" s="187"/>
      <c r="L49" s="187"/>
      <c r="M49" s="254"/>
      <c r="N49" s="254"/>
      <c r="O49" s="254"/>
      <c r="P49" s="254"/>
      <c r="Q49" s="254"/>
      <c r="R49" s="254"/>
      <c r="S49" s="254"/>
      <c r="T49" s="254"/>
      <c r="U49" s="288"/>
      <c r="V49" s="254"/>
      <c r="W49" s="254"/>
      <c r="X49" s="254"/>
      <c r="Y49" s="254"/>
      <c r="Z49" s="254"/>
      <c r="AA49" s="254"/>
      <c r="AB49" s="254"/>
      <c r="AC49" s="187"/>
      <c r="AD49" s="187"/>
      <c r="AE49" s="187"/>
      <c r="AF49" s="187"/>
      <c r="AG49" s="187"/>
      <c r="AH49" s="263"/>
      <c r="AI49" s="1209"/>
      <c r="AJ49" s="187"/>
    </row>
    <row r="50" spans="1:36" s="901" customFormat="1" ht="11.25" customHeight="1">
      <c r="A50" s="566"/>
      <c r="B50" s="112"/>
      <c r="C50" s="128"/>
      <c r="D50" s="2384" t="s">
        <v>3543</v>
      </c>
      <c r="E50" s="128"/>
      <c r="F50" s="2303"/>
      <c r="G50" s="128"/>
      <c r="H50" s="128"/>
      <c r="I50" s="128"/>
      <c r="J50" s="254"/>
      <c r="K50" s="187"/>
      <c r="L50" s="187"/>
      <c r="M50" s="254"/>
      <c r="N50" s="254"/>
      <c r="O50" s="254"/>
      <c r="P50" s="254"/>
      <c r="Q50" s="254"/>
      <c r="R50" s="254"/>
      <c r="S50" s="254"/>
      <c r="T50" s="254"/>
      <c r="U50" s="288"/>
      <c r="V50" s="254"/>
      <c r="W50" s="254"/>
      <c r="X50" s="254"/>
      <c r="Y50" s="254"/>
      <c r="Z50" s="254"/>
      <c r="AA50" s="254"/>
      <c r="AB50" s="254"/>
      <c r="AC50" s="187"/>
      <c r="AD50" s="187"/>
      <c r="AE50" s="187"/>
      <c r="AF50" s="187"/>
      <c r="AG50" s="187"/>
      <c r="AH50" s="263"/>
      <c r="AI50" s="1209"/>
      <c r="AJ50" s="187"/>
    </row>
    <row r="51" spans="1:36" s="901" customFormat="1" ht="11.25" customHeight="1">
      <c r="A51" s="566"/>
      <c r="B51" s="112"/>
      <c r="C51" s="128"/>
      <c r="D51" s="2386" t="s">
        <v>3544</v>
      </c>
      <c r="E51" s="128"/>
      <c r="F51" s="2303"/>
      <c r="G51" s="128"/>
      <c r="H51" s="128"/>
      <c r="I51" s="128"/>
      <c r="J51" s="254"/>
      <c r="K51" s="187"/>
      <c r="L51" s="187"/>
      <c r="M51" s="254"/>
      <c r="N51" s="254"/>
      <c r="O51" s="254"/>
      <c r="P51" s="254"/>
      <c r="Q51" s="254"/>
      <c r="R51" s="254"/>
      <c r="S51" s="254"/>
      <c r="T51" s="254"/>
      <c r="U51" s="288"/>
      <c r="V51" s="254"/>
      <c r="W51" s="254"/>
      <c r="X51" s="254"/>
      <c r="Y51" s="254"/>
      <c r="Z51" s="254"/>
      <c r="AA51" s="254"/>
      <c r="AB51" s="254"/>
      <c r="AC51" s="187"/>
      <c r="AD51" s="187"/>
      <c r="AE51" s="112"/>
      <c r="AF51" s="2397" t="s">
        <v>992</v>
      </c>
      <c r="AG51" s="112"/>
      <c r="AH51" s="263"/>
      <c r="AI51" s="1209"/>
      <c r="AJ51" s="187"/>
    </row>
    <row r="52" spans="1:36" s="901" customFormat="1" ht="3.75" customHeight="1">
      <c r="A52" s="566"/>
      <c r="B52" s="112"/>
      <c r="C52" s="128"/>
      <c r="D52" s="108"/>
      <c r="E52" s="128"/>
      <c r="F52" s="2303"/>
      <c r="G52" s="128"/>
      <c r="H52" s="128"/>
      <c r="I52" s="128"/>
      <c r="J52" s="254"/>
      <c r="K52" s="187"/>
      <c r="L52" s="187"/>
      <c r="M52" s="254"/>
      <c r="N52" s="254"/>
      <c r="O52" s="254"/>
      <c r="P52" s="254"/>
      <c r="Q52" s="254"/>
      <c r="R52" s="254"/>
      <c r="S52" s="254"/>
      <c r="T52" s="254"/>
      <c r="U52" s="288"/>
      <c r="V52" s="254"/>
      <c r="W52" s="254"/>
      <c r="X52" s="254"/>
      <c r="Y52" s="254"/>
      <c r="Z52" s="254"/>
      <c r="AA52" s="254"/>
      <c r="AB52" s="254"/>
      <c r="AC52" s="187"/>
      <c r="AD52" s="187"/>
      <c r="AE52" s="187"/>
      <c r="AF52" s="187"/>
      <c r="AG52" s="187"/>
      <c r="AH52" s="263"/>
      <c r="AI52" s="1209"/>
      <c r="AJ52" s="187"/>
    </row>
    <row r="53" spans="1:36" s="901" customFormat="1" ht="11.25" customHeight="1">
      <c r="A53" s="566"/>
      <c r="B53" s="112"/>
      <c r="C53" s="128"/>
      <c r="D53" s="477" t="s">
        <v>59</v>
      </c>
      <c r="E53" s="2384" t="s">
        <v>4268</v>
      </c>
      <c r="F53" s="2303"/>
      <c r="G53" s="128"/>
      <c r="H53" s="128"/>
      <c r="I53" s="128"/>
      <c r="J53" s="254"/>
      <c r="K53" s="187"/>
      <c r="L53" s="187"/>
      <c r="M53" s="254"/>
      <c r="N53" s="254"/>
      <c r="O53" s="254"/>
      <c r="P53" s="254"/>
      <c r="Q53" s="254"/>
      <c r="R53" s="254"/>
      <c r="S53" s="254"/>
      <c r="T53" s="254"/>
      <c r="U53" s="288"/>
      <c r="V53" s="254"/>
      <c r="W53" s="254"/>
      <c r="X53" s="254"/>
      <c r="Y53" s="254"/>
      <c r="Z53" s="254"/>
      <c r="AA53" s="254"/>
      <c r="AB53" s="254"/>
      <c r="AC53" s="187"/>
      <c r="AD53" s="187"/>
      <c r="AE53" s="2962">
        <v>12</v>
      </c>
      <c r="AF53" s="4348"/>
      <c r="AG53" s="187"/>
      <c r="AH53" s="263"/>
      <c r="AI53" s="1209"/>
      <c r="AJ53" s="187"/>
    </row>
    <row r="54" spans="1:36" s="901" customFormat="1" ht="11.25" customHeight="1">
      <c r="A54" s="566"/>
      <c r="B54" s="112"/>
      <c r="C54" s="128"/>
      <c r="D54" s="108"/>
      <c r="E54" s="2386" t="s">
        <v>4269</v>
      </c>
      <c r="F54" s="2303"/>
      <c r="G54" s="128"/>
      <c r="H54" s="128"/>
      <c r="I54" s="128"/>
      <c r="J54" s="254"/>
      <c r="K54" s="187"/>
      <c r="L54" s="187"/>
      <c r="M54" s="254"/>
      <c r="N54" s="254"/>
      <c r="O54" s="254"/>
      <c r="P54" s="254"/>
      <c r="Q54" s="254"/>
      <c r="R54" s="254"/>
      <c r="S54" s="254"/>
      <c r="T54" s="254"/>
      <c r="U54" s="288"/>
      <c r="V54" s="254"/>
      <c r="W54" s="254"/>
      <c r="X54" s="254"/>
      <c r="Y54" s="254"/>
      <c r="Z54" s="254"/>
      <c r="AA54" s="254"/>
      <c r="AB54" s="254"/>
      <c r="AC54" s="187"/>
      <c r="AD54" s="187"/>
      <c r="AE54" s="2962"/>
      <c r="AF54" s="3022"/>
      <c r="AG54" s="187"/>
      <c r="AH54" s="263"/>
      <c r="AI54" s="1209"/>
      <c r="AJ54" s="187"/>
    </row>
    <row r="55" spans="1:36" s="901" customFormat="1" ht="4.5" customHeight="1">
      <c r="A55" s="566"/>
      <c r="B55" s="112"/>
      <c r="C55" s="128"/>
      <c r="D55" s="108"/>
      <c r="E55" s="128"/>
      <c r="F55" s="2303"/>
      <c r="G55" s="128"/>
      <c r="H55" s="128"/>
      <c r="I55" s="128"/>
      <c r="J55" s="254"/>
      <c r="K55" s="187"/>
      <c r="L55" s="187"/>
      <c r="M55" s="254"/>
      <c r="N55" s="254"/>
      <c r="O55" s="254"/>
      <c r="P55" s="254"/>
      <c r="Q55" s="254"/>
      <c r="R55" s="254"/>
      <c r="S55" s="254"/>
      <c r="T55" s="254"/>
      <c r="U55" s="288"/>
      <c r="V55" s="254"/>
      <c r="W55" s="254"/>
      <c r="X55" s="254"/>
      <c r="Y55" s="254"/>
      <c r="Z55" s="254"/>
      <c r="AA55" s="254"/>
      <c r="AB55" s="254"/>
      <c r="AC55" s="187"/>
      <c r="AD55" s="187"/>
      <c r="AE55" s="187"/>
      <c r="AF55" s="187"/>
      <c r="AG55" s="187"/>
      <c r="AH55" s="263"/>
      <c r="AI55" s="1209"/>
      <c r="AJ55" s="187"/>
    </row>
    <row r="56" spans="1:36" s="901" customFormat="1" ht="11.25" customHeight="1">
      <c r="A56" s="566"/>
      <c r="B56" s="112"/>
      <c r="C56" s="128"/>
      <c r="D56" s="477" t="s">
        <v>62</v>
      </c>
      <c r="E56" s="2384" t="s">
        <v>4270</v>
      </c>
      <c r="F56" s="2303"/>
      <c r="G56" s="128"/>
      <c r="H56" s="128"/>
      <c r="I56" s="128"/>
      <c r="J56" s="254"/>
      <c r="K56" s="187"/>
      <c r="L56" s="187"/>
      <c r="M56" s="254"/>
      <c r="N56" s="254"/>
      <c r="O56" s="254"/>
      <c r="P56" s="254"/>
      <c r="Q56" s="254"/>
      <c r="R56" s="254"/>
      <c r="S56" s="254"/>
      <c r="T56" s="254"/>
      <c r="U56" s="288"/>
      <c r="V56" s="254"/>
      <c r="W56" s="254"/>
      <c r="X56" s="254"/>
      <c r="Y56" s="254"/>
      <c r="Z56" s="254"/>
      <c r="AA56" s="254"/>
      <c r="AB56" s="254"/>
      <c r="AC56" s="187"/>
      <c r="AD56" s="187"/>
      <c r="AE56" s="2962">
        <v>82</v>
      </c>
      <c r="AF56" s="4348"/>
      <c r="AG56" s="187"/>
      <c r="AH56" s="263"/>
      <c r="AI56" s="1209"/>
      <c r="AJ56" s="187"/>
    </row>
    <row r="57" spans="1:36" s="901" customFormat="1" ht="11.25" customHeight="1">
      <c r="A57" s="566"/>
      <c r="B57" s="112"/>
      <c r="C57" s="128"/>
      <c r="D57" s="108"/>
      <c r="E57" s="2386" t="s">
        <v>4271</v>
      </c>
      <c r="F57" s="2303"/>
      <c r="G57" s="128"/>
      <c r="H57" s="128"/>
      <c r="I57" s="128"/>
      <c r="J57" s="254"/>
      <c r="K57" s="187"/>
      <c r="L57" s="187"/>
      <c r="M57" s="254"/>
      <c r="N57" s="254"/>
      <c r="O57" s="254"/>
      <c r="P57" s="254"/>
      <c r="Q57" s="254"/>
      <c r="R57" s="254"/>
      <c r="S57" s="254"/>
      <c r="T57" s="254"/>
      <c r="U57" s="288"/>
      <c r="V57" s="254"/>
      <c r="W57" s="254"/>
      <c r="X57" s="254"/>
      <c r="Y57" s="254"/>
      <c r="Z57" s="254"/>
      <c r="AA57" s="254"/>
      <c r="AB57" s="254"/>
      <c r="AC57" s="187"/>
      <c r="AD57" s="187"/>
      <c r="AE57" s="2962"/>
      <c r="AF57" s="3022"/>
      <c r="AG57" s="187"/>
      <c r="AH57" s="263"/>
      <c r="AI57" s="1209"/>
      <c r="AJ57" s="187"/>
    </row>
    <row r="58" spans="1:36" s="901" customFormat="1" ht="6.75" customHeight="1">
      <c r="A58" s="566"/>
      <c r="B58" s="112"/>
      <c r="C58" s="128"/>
      <c r="D58" s="108"/>
      <c r="E58" s="128"/>
      <c r="F58" s="2303"/>
      <c r="G58" s="128"/>
      <c r="H58" s="128"/>
      <c r="I58" s="128"/>
      <c r="J58" s="254"/>
      <c r="K58" s="187"/>
      <c r="L58" s="187"/>
      <c r="M58" s="254"/>
      <c r="N58" s="254"/>
      <c r="O58" s="254"/>
      <c r="P58" s="254"/>
      <c r="Q58" s="254"/>
      <c r="R58" s="254"/>
      <c r="S58" s="254"/>
      <c r="T58" s="254"/>
      <c r="U58" s="288"/>
      <c r="V58" s="254"/>
      <c r="W58" s="254"/>
      <c r="X58" s="254"/>
      <c r="Y58" s="254"/>
      <c r="Z58" s="254"/>
      <c r="AA58" s="254"/>
      <c r="AB58" s="254"/>
      <c r="AC58" s="187"/>
      <c r="AD58" s="187"/>
      <c r="AE58" s="187"/>
      <c r="AF58" s="187"/>
      <c r="AG58" s="187"/>
      <c r="AH58" s="263"/>
      <c r="AI58" s="1209"/>
      <c r="AJ58" s="187"/>
    </row>
    <row r="59" spans="1:36" s="901" customFormat="1" ht="11.25" customHeight="1">
      <c r="A59" s="566"/>
      <c r="B59" s="112"/>
      <c r="C59" s="128"/>
      <c r="D59" s="108"/>
      <c r="E59" s="2962">
        <v>2</v>
      </c>
      <c r="F59" s="4345"/>
      <c r="G59" s="2911" t="s">
        <v>1012</v>
      </c>
      <c r="H59" s="2877"/>
      <c r="I59" s="2877"/>
      <c r="J59" s="254"/>
      <c r="K59" s="2083" t="s">
        <v>3819</v>
      </c>
      <c r="L59" s="2084"/>
      <c r="M59" s="1826"/>
      <c r="N59" s="1826"/>
      <c r="O59" s="1826"/>
      <c r="P59" s="1826"/>
      <c r="Q59" s="1826"/>
      <c r="R59" s="1826"/>
      <c r="S59" s="1826"/>
      <c r="T59" s="2085"/>
      <c r="U59" s="288"/>
      <c r="V59" s="254"/>
      <c r="W59" s="254"/>
      <c r="X59" s="254"/>
      <c r="Y59" s="254"/>
      <c r="Z59" s="254"/>
      <c r="AA59" s="254"/>
      <c r="AB59" s="254"/>
      <c r="AC59" s="187"/>
      <c r="AD59" s="187"/>
      <c r="AE59" s="187"/>
      <c r="AF59" s="187"/>
      <c r="AG59" s="187"/>
      <c r="AH59" s="263"/>
      <c r="AI59" s="1209"/>
      <c r="AJ59" s="187"/>
    </row>
    <row r="60" spans="1:36" s="901" customFormat="1" ht="11.25" customHeight="1">
      <c r="A60" s="566"/>
      <c r="B60" s="112"/>
      <c r="C60" s="128"/>
      <c r="D60" s="108"/>
      <c r="E60" s="2962"/>
      <c r="F60" s="4346"/>
      <c r="G60" s="2911"/>
      <c r="H60" s="2877"/>
      <c r="I60" s="2877"/>
      <c r="J60" s="254"/>
      <c r="K60" s="2086" t="s">
        <v>3820</v>
      </c>
      <c r="L60" s="2087"/>
      <c r="M60" s="2080"/>
      <c r="N60" s="2088"/>
      <c r="O60" s="2088"/>
      <c r="P60" s="2088"/>
      <c r="Q60" s="2088"/>
      <c r="R60" s="2088"/>
      <c r="S60" s="2079"/>
      <c r="T60" s="2089"/>
      <c r="U60" s="288"/>
      <c r="V60" s="254"/>
      <c r="W60" s="254"/>
      <c r="X60" s="254"/>
      <c r="Y60" s="254"/>
      <c r="Z60" s="254"/>
      <c r="AA60" s="254"/>
      <c r="AB60" s="254"/>
      <c r="AC60" s="187"/>
      <c r="AD60" s="187"/>
      <c r="AE60" s="187"/>
      <c r="AF60" s="187"/>
      <c r="AG60" s="187"/>
      <c r="AH60" s="263"/>
      <c r="AI60" s="1209"/>
      <c r="AJ60" s="187"/>
    </row>
    <row r="61" spans="1:36" s="901" customFormat="1" ht="14.25" customHeight="1">
      <c r="A61" s="2344"/>
      <c r="B61" s="2188"/>
      <c r="C61" s="2224"/>
      <c r="D61" s="2355"/>
      <c r="E61" s="2390"/>
      <c r="F61" s="2352"/>
      <c r="G61" s="2352"/>
      <c r="H61" s="2204"/>
      <c r="I61" s="2204"/>
      <c r="J61" s="2333"/>
      <c r="K61" s="2333"/>
      <c r="L61" s="2333"/>
      <c r="M61" s="2225"/>
      <c r="N61" s="2333"/>
      <c r="O61" s="2333"/>
      <c r="P61" s="2333"/>
      <c r="Q61" s="2333"/>
      <c r="R61" s="2333"/>
      <c r="S61" s="2333"/>
      <c r="T61" s="2333"/>
      <c r="U61" s="2353"/>
      <c r="V61" s="2333"/>
      <c r="W61" s="2333"/>
      <c r="X61" s="2333"/>
      <c r="Y61" s="2333"/>
      <c r="Z61" s="2333"/>
      <c r="AA61" s="2333"/>
      <c r="AB61" s="2333"/>
      <c r="AC61" s="2225"/>
      <c r="AD61" s="2225"/>
      <c r="AE61" s="2225"/>
      <c r="AF61" s="2225"/>
      <c r="AG61" s="2225"/>
      <c r="AH61" s="2226"/>
      <c r="AI61" s="2351"/>
      <c r="AJ61" s="187"/>
    </row>
    <row r="62" spans="1:36" s="901" customFormat="1" ht="6.75" customHeight="1">
      <c r="A62" s="566"/>
      <c r="B62" s="112"/>
      <c r="C62" s="128"/>
      <c r="D62" s="108"/>
      <c r="E62" s="900"/>
      <c r="F62" s="247"/>
      <c r="G62" s="247"/>
      <c r="H62" s="248"/>
      <c r="I62" s="248"/>
      <c r="J62" s="254"/>
      <c r="K62" s="254"/>
      <c r="L62" s="254"/>
      <c r="M62" s="187"/>
      <c r="N62" s="254"/>
      <c r="O62" s="254"/>
      <c r="P62" s="254"/>
      <c r="Q62" s="254"/>
      <c r="R62" s="254"/>
      <c r="S62" s="254"/>
      <c r="T62" s="254"/>
      <c r="U62" s="288"/>
      <c r="V62" s="254"/>
      <c r="W62" s="254"/>
      <c r="X62" s="254"/>
      <c r="Y62" s="254"/>
      <c r="Z62" s="254"/>
      <c r="AA62" s="254"/>
      <c r="AB62" s="254"/>
      <c r="AC62" s="187"/>
      <c r="AD62" s="187"/>
      <c r="AE62" s="187"/>
      <c r="AF62" s="2398"/>
      <c r="AG62" s="2398"/>
      <c r="AH62" s="263"/>
      <c r="AI62" s="1209"/>
      <c r="AJ62" s="187"/>
    </row>
    <row r="63" spans="1:36" s="901" customFormat="1" ht="11.25">
      <c r="A63" s="566"/>
      <c r="B63" s="4374" t="s">
        <v>1098</v>
      </c>
      <c r="C63" s="4374"/>
      <c r="D63" s="2384" t="s">
        <v>3545</v>
      </c>
      <c r="E63" s="2399"/>
      <c r="F63" s="2384"/>
      <c r="G63" s="2384"/>
      <c r="H63" s="2384"/>
      <c r="I63" s="2384"/>
      <c r="J63" s="2384"/>
      <c r="K63" s="2384"/>
      <c r="L63" s="2384"/>
      <c r="M63" s="2384"/>
      <c r="N63" s="2384"/>
      <c r="O63" s="2384"/>
      <c r="P63" s="2384"/>
      <c r="Q63" s="2384"/>
      <c r="R63" s="2384"/>
      <c r="S63" s="2384"/>
      <c r="T63" s="2384"/>
      <c r="U63" s="2384"/>
      <c r="V63" s="2384"/>
      <c r="W63" s="2384"/>
      <c r="X63" s="2384"/>
      <c r="Y63" s="2384"/>
      <c r="Z63" s="2384"/>
      <c r="AA63" s="2384"/>
      <c r="AB63" s="2384"/>
      <c r="AC63" s="2384"/>
      <c r="AD63" s="2384"/>
      <c r="AE63" s="2384"/>
      <c r="AF63" s="2384"/>
      <c r="AG63" s="187"/>
      <c r="AH63" s="263"/>
      <c r="AI63" s="1209"/>
      <c r="AJ63" s="187"/>
    </row>
    <row r="64" spans="1:36" s="901" customFormat="1" ht="11.25">
      <c r="A64" s="566"/>
      <c r="B64" s="2399"/>
      <c r="C64" s="2400"/>
      <c r="D64" s="2385" t="s">
        <v>3546</v>
      </c>
      <c r="E64" s="187"/>
      <c r="F64" s="2401"/>
      <c r="G64" s="2401"/>
      <c r="H64" s="2401"/>
      <c r="I64" s="2384"/>
      <c r="J64" s="2402"/>
      <c r="K64" s="2399"/>
      <c r="L64" s="2403"/>
      <c r="M64" s="2090"/>
      <c r="N64" s="2090"/>
      <c r="O64" s="2090"/>
      <c r="P64" s="2090"/>
      <c r="Q64" s="2090"/>
      <c r="R64" s="2090"/>
      <c r="S64" s="2090"/>
      <c r="T64" s="2090"/>
      <c r="U64" s="2090"/>
      <c r="V64" s="2090"/>
      <c r="W64" s="2090"/>
      <c r="X64" s="2090"/>
      <c r="Y64" s="2090"/>
      <c r="Z64" s="2090"/>
      <c r="AA64" s="2090"/>
      <c r="AB64" s="2399"/>
      <c r="AC64" s="2399"/>
      <c r="AD64" s="2399"/>
      <c r="AE64" s="2399"/>
      <c r="AF64" s="2399"/>
      <c r="AG64" s="187"/>
      <c r="AH64" s="263"/>
      <c r="AI64" s="1209"/>
      <c r="AJ64" s="187"/>
    </row>
    <row r="65" spans="1:39" s="901" customFormat="1" ht="3" customHeight="1">
      <c r="A65" s="566"/>
      <c r="B65" s="2399"/>
      <c r="C65" s="2400"/>
      <c r="D65" s="2404"/>
      <c r="E65" s="2399"/>
      <c r="F65" s="2399"/>
      <c r="G65" s="2405"/>
      <c r="H65" s="2384"/>
      <c r="I65" s="2406"/>
      <c r="J65" s="187"/>
      <c r="K65" s="187"/>
      <c r="L65" s="2407"/>
      <c r="M65" s="2407"/>
      <c r="N65" s="2408"/>
      <c r="O65" s="2408"/>
      <c r="P65" s="2407"/>
      <c r="Q65" s="2407"/>
      <c r="R65" s="2407"/>
      <c r="S65" s="2407"/>
      <c r="T65" s="2407"/>
      <c r="U65" s="2407"/>
      <c r="V65" s="2407"/>
      <c r="W65" s="2407"/>
      <c r="X65" s="2407"/>
      <c r="Y65" s="2407"/>
      <c r="Z65" s="2407"/>
      <c r="AA65" s="2407"/>
      <c r="AB65" s="2407"/>
      <c r="AC65" s="2407"/>
      <c r="AD65" s="2407"/>
      <c r="AE65" s="2407"/>
      <c r="AF65" s="2407"/>
      <c r="AG65" s="187"/>
      <c r="AH65" s="263"/>
      <c r="AI65" s="1209"/>
      <c r="AJ65" s="187"/>
      <c r="AM65" s="901" t="s">
        <v>1076</v>
      </c>
    </row>
    <row r="66" spans="1:39" s="901" customFormat="1" ht="11.25">
      <c r="A66" s="566"/>
      <c r="B66" s="4370"/>
      <c r="C66" s="4370"/>
      <c r="D66" s="2400"/>
      <c r="E66" s="2386"/>
      <c r="F66" s="2399"/>
      <c r="G66" s="2399"/>
      <c r="H66" s="2405"/>
      <c r="I66" s="2384"/>
      <c r="J66" s="2406"/>
      <c r="K66" s="187"/>
      <c r="L66" s="187"/>
      <c r="M66" s="2407"/>
      <c r="N66" s="2407"/>
      <c r="O66" s="2408"/>
      <c r="P66" s="2408"/>
      <c r="Q66" s="2408"/>
      <c r="R66" s="2408"/>
      <c r="S66" s="2408"/>
      <c r="T66" s="2407"/>
      <c r="U66" s="2407"/>
      <c r="V66" s="2407"/>
      <c r="W66" s="2407"/>
      <c r="X66" s="2407"/>
      <c r="Y66" s="2407"/>
      <c r="Z66" s="2407"/>
      <c r="AA66" s="2399"/>
      <c r="AB66" s="2399"/>
      <c r="AC66" s="2400"/>
      <c r="AD66" s="2400"/>
      <c r="AE66" s="2400"/>
      <c r="AF66" s="2397" t="s">
        <v>992</v>
      </c>
      <c r="AG66" s="187"/>
      <c r="AH66" s="263"/>
      <c r="AI66" s="1209"/>
      <c r="AJ66" s="187"/>
    </row>
    <row r="67" spans="1:39" s="901" customFormat="1" ht="11.25" customHeight="1">
      <c r="A67" s="566"/>
      <c r="B67" s="2399"/>
      <c r="C67" s="2399"/>
      <c r="D67" s="2409" t="s">
        <v>59</v>
      </c>
      <c r="E67" s="2384" t="s">
        <v>1093</v>
      </c>
      <c r="F67" s="187"/>
      <c r="G67" s="2399"/>
      <c r="H67" s="2410"/>
      <c r="I67" s="2399"/>
      <c r="J67" s="2399"/>
      <c r="K67" s="2411"/>
      <c r="L67" s="2412"/>
      <c r="M67" s="263"/>
      <c r="N67" s="2408"/>
      <c r="O67" s="2408"/>
      <c r="P67" s="2407"/>
      <c r="Q67" s="2407"/>
      <c r="R67" s="2407"/>
      <c r="S67" s="2407"/>
      <c r="T67" s="2407"/>
      <c r="U67" s="2407"/>
      <c r="V67" s="2407"/>
      <c r="W67" s="2407"/>
      <c r="X67" s="2407"/>
      <c r="Y67" s="2407"/>
      <c r="Z67" s="2407"/>
      <c r="AA67" s="2399"/>
      <c r="AB67" s="2399"/>
      <c r="AC67" s="2413"/>
      <c r="AD67" s="2413"/>
      <c r="AE67" s="4371" t="s">
        <v>100</v>
      </c>
      <c r="AF67" s="4373"/>
      <c r="AG67" s="187"/>
      <c r="AH67" s="263"/>
      <c r="AI67" s="1209"/>
      <c r="AJ67" s="187"/>
    </row>
    <row r="68" spans="1:39" s="901" customFormat="1" ht="11.25" customHeight="1">
      <c r="A68" s="566"/>
      <c r="B68" s="2399"/>
      <c r="C68" s="2399"/>
      <c r="D68" s="2414"/>
      <c r="E68" s="2386" t="s">
        <v>1092</v>
      </c>
      <c r="F68" s="187"/>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4372"/>
      <c r="AF68" s="3030"/>
      <c r="AG68" s="187"/>
      <c r="AH68" s="263"/>
      <c r="AI68" s="1209"/>
      <c r="AJ68" s="187"/>
    </row>
    <row r="69" spans="1:39" s="901" customFormat="1" ht="8.25" customHeight="1">
      <c r="A69" s="566"/>
      <c r="B69" s="2399"/>
      <c r="C69" s="2399"/>
      <c r="D69" s="2413"/>
      <c r="E69" s="2401"/>
      <c r="F69" s="187"/>
      <c r="G69" s="2401"/>
      <c r="H69" s="2401"/>
      <c r="I69" s="112"/>
      <c r="J69" s="112"/>
      <c r="K69" s="112"/>
      <c r="L69" s="187"/>
      <c r="M69" s="112"/>
      <c r="N69" s="112"/>
      <c r="O69" s="112"/>
      <c r="P69" s="112"/>
      <c r="Q69" s="112"/>
      <c r="R69" s="112"/>
      <c r="S69" s="112"/>
      <c r="T69" s="112"/>
      <c r="U69" s="112"/>
      <c r="V69" s="112"/>
      <c r="W69" s="112"/>
      <c r="X69" s="112"/>
      <c r="Y69" s="112"/>
      <c r="Z69" s="112"/>
      <c r="AA69" s="2399"/>
      <c r="AB69" s="2399"/>
      <c r="AC69" s="112"/>
      <c r="AD69" s="112"/>
      <c r="AE69" s="112"/>
      <c r="AF69" s="112"/>
      <c r="AG69" s="187"/>
      <c r="AH69" s="263"/>
      <c r="AI69" s="1209"/>
      <c r="AJ69" s="187"/>
    </row>
    <row r="70" spans="1:39" s="901" customFormat="1" ht="11.25" customHeight="1">
      <c r="A70" s="566"/>
      <c r="B70" s="2399"/>
      <c r="C70" s="2399"/>
      <c r="D70" s="2409" t="s">
        <v>62</v>
      </c>
      <c r="E70" s="2384" t="s">
        <v>1091</v>
      </c>
      <c r="F70" s="187"/>
      <c r="G70" s="2399"/>
      <c r="H70" s="2410"/>
      <c r="I70" s="2399"/>
      <c r="J70" s="2399"/>
      <c r="K70" s="2411"/>
      <c r="L70" s="187"/>
      <c r="M70" s="2415"/>
      <c r="N70" s="2416"/>
      <c r="O70" s="2417"/>
      <c r="P70" s="2415"/>
      <c r="Q70" s="2415"/>
      <c r="R70" s="2415"/>
      <c r="S70" s="2415"/>
      <c r="T70" s="2415"/>
      <c r="U70" s="2415"/>
      <c r="V70" s="2415"/>
      <c r="W70" s="2415"/>
      <c r="X70" s="2415"/>
      <c r="Y70" s="2415"/>
      <c r="Z70" s="2415"/>
      <c r="AA70" s="2399"/>
      <c r="AB70" s="2399"/>
      <c r="AC70" s="2413"/>
      <c r="AD70" s="2413"/>
      <c r="AE70" s="4371" t="s">
        <v>102</v>
      </c>
      <c r="AF70" s="4373"/>
      <c r="AG70" s="187"/>
      <c r="AH70" s="263"/>
      <c r="AI70" s="1209"/>
      <c r="AJ70" s="187"/>
    </row>
    <row r="71" spans="1:39" s="901" customFormat="1" ht="11.25" customHeight="1">
      <c r="A71" s="566"/>
      <c r="B71" s="2399"/>
      <c r="C71" s="2399"/>
      <c r="D71" s="2399"/>
      <c r="E71" s="255" t="s">
        <v>1090</v>
      </c>
      <c r="F71" s="187"/>
      <c r="G71" s="2399"/>
      <c r="H71" s="2399"/>
      <c r="I71" s="2399"/>
      <c r="J71" s="2399"/>
      <c r="K71" s="2399"/>
      <c r="L71" s="187"/>
      <c r="M71" s="2399"/>
      <c r="N71" s="2399"/>
      <c r="O71" s="2399"/>
      <c r="P71" s="2399"/>
      <c r="Q71" s="2399"/>
      <c r="R71" s="2399"/>
      <c r="S71" s="2399"/>
      <c r="T71" s="2399"/>
      <c r="U71" s="2399"/>
      <c r="V71" s="2399"/>
      <c r="W71" s="2399"/>
      <c r="X71" s="2399"/>
      <c r="Y71" s="2399"/>
      <c r="Z71" s="2399"/>
      <c r="AA71" s="2399"/>
      <c r="AB71" s="2399"/>
      <c r="AC71" s="2399"/>
      <c r="AD71" s="2399"/>
      <c r="AE71" s="4372"/>
      <c r="AF71" s="3030"/>
      <c r="AG71" s="187"/>
      <c r="AH71" s="263"/>
      <c r="AI71" s="1209"/>
      <c r="AJ71" s="187"/>
    </row>
    <row r="72" spans="1:39" s="901" customFormat="1" ht="8.25" customHeight="1">
      <c r="A72" s="566"/>
      <c r="B72" s="2399"/>
      <c r="C72" s="2399"/>
      <c r="D72" s="2399"/>
      <c r="E72" s="2399"/>
      <c r="F72" s="187"/>
      <c r="G72" s="2399"/>
      <c r="H72" s="2399"/>
      <c r="I72" s="2399"/>
      <c r="J72" s="2399"/>
      <c r="K72" s="2399"/>
      <c r="L72" s="187"/>
      <c r="M72" s="2399"/>
      <c r="N72" s="2399"/>
      <c r="O72" s="2399"/>
      <c r="P72" s="2399"/>
      <c r="Q72" s="2399"/>
      <c r="R72" s="2399"/>
      <c r="S72" s="2399"/>
      <c r="T72" s="2399"/>
      <c r="U72" s="2399"/>
      <c r="V72" s="2399"/>
      <c r="W72" s="2399"/>
      <c r="X72" s="2399"/>
      <c r="Y72" s="2399"/>
      <c r="Z72" s="2399"/>
      <c r="AA72" s="2399"/>
      <c r="AB72" s="2399"/>
      <c r="AC72" s="2399"/>
      <c r="AD72" s="2399"/>
      <c r="AE72" s="2399"/>
      <c r="AF72" s="2399"/>
      <c r="AG72" s="187"/>
      <c r="AH72" s="263"/>
      <c r="AI72" s="1209"/>
      <c r="AJ72" s="187"/>
    </row>
    <row r="73" spans="1:39" s="901" customFormat="1" ht="11.25" customHeight="1">
      <c r="A73" s="566"/>
      <c r="B73" s="4370"/>
      <c r="C73" s="4370"/>
      <c r="D73" s="2409" t="s">
        <v>72</v>
      </c>
      <c r="E73" s="2384" t="s">
        <v>1089</v>
      </c>
      <c r="F73" s="187"/>
      <c r="G73" s="2399"/>
      <c r="H73" s="2418"/>
      <c r="I73" s="2399"/>
      <c r="J73" s="2399"/>
      <c r="K73" s="2402"/>
      <c r="L73" s="187"/>
      <c r="M73" s="263"/>
      <c r="N73" s="2408"/>
      <c r="O73" s="2408"/>
      <c r="P73" s="2407"/>
      <c r="Q73" s="2407"/>
      <c r="R73" s="2407"/>
      <c r="S73" s="2407"/>
      <c r="T73" s="2407"/>
      <c r="U73" s="2407"/>
      <c r="V73" s="2407"/>
      <c r="W73" s="2407"/>
      <c r="X73" s="2407"/>
      <c r="Y73" s="2407"/>
      <c r="Z73" s="2407"/>
      <c r="AA73" s="2399"/>
      <c r="AB73" s="2399"/>
      <c r="AC73" s="2413"/>
      <c r="AD73" s="2413"/>
      <c r="AE73" s="4371" t="s">
        <v>103</v>
      </c>
      <c r="AF73" s="4373"/>
      <c r="AG73" s="187"/>
      <c r="AH73" s="263"/>
      <c r="AI73" s="1209"/>
      <c r="AJ73" s="187"/>
    </row>
    <row r="74" spans="1:39" s="901" customFormat="1" ht="11.25" customHeight="1">
      <c r="A74" s="566"/>
      <c r="B74" s="2399"/>
      <c r="C74" s="2400"/>
      <c r="D74" s="2400"/>
      <c r="E74" s="2386" t="s">
        <v>1088</v>
      </c>
      <c r="F74" s="187"/>
      <c r="G74" s="2399"/>
      <c r="H74" s="2418"/>
      <c r="I74" s="2399"/>
      <c r="J74" s="2399"/>
      <c r="K74" s="2402"/>
      <c r="L74" s="187"/>
      <c r="M74" s="263"/>
      <c r="N74" s="2408"/>
      <c r="O74" s="2408"/>
      <c r="P74" s="2407"/>
      <c r="Q74" s="2407"/>
      <c r="R74" s="2407"/>
      <c r="S74" s="2407"/>
      <c r="T74" s="2407"/>
      <c r="U74" s="2407"/>
      <c r="V74" s="2407"/>
      <c r="W74" s="2407"/>
      <c r="X74" s="2407"/>
      <c r="Y74" s="2407"/>
      <c r="Z74" s="2407"/>
      <c r="AA74" s="2399"/>
      <c r="AB74" s="2399"/>
      <c r="AC74" s="2399"/>
      <c r="AD74" s="2399"/>
      <c r="AE74" s="4372"/>
      <c r="AF74" s="3030"/>
      <c r="AG74" s="187"/>
      <c r="AH74" s="263"/>
      <c r="AI74" s="1209"/>
      <c r="AJ74" s="187"/>
    </row>
    <row r="75" spans="1:39" s="901" customFormat="1" ht="8.25" customHeight="1">
      <c r="A75" s="566"/>
      <c r="B75" s="2399"/>
      <c r="C75" s="2399"/>
      <c r="D75" s="2399"/>
      <c r="E75" s="2399"/>
      <c r="F75" s="187"/>
      <c r="G75" s="2399"/>
      <c r="H75" s="2399"/>
      <c r="I75" s="2399"/>
      <c r="J75" s="2399"/>
      <c r="K75" s="2399"/>
      <c r="L75" s="187"/>
      <c r="M75" s="2399"/>
      <c r="N75" s="2399"/>
      <c r="O75" s="2399"/>
      <c r="P75" s="2399"/>
      <c r="Q75" s="2399"/>
      <c r="R75" s="2399"/>
      <c r="S75" s="2399"/>
      <c r="T75" s="2399"/>
      <c r="U75" s="2399"/>
      <c r="V75" s="2399"/>
      <c r="W75" s="2399"/>
      <c r="X75" s="2399"/>
      <c r="Y75" s="2399"/>
      <c r="Z75" s="2399"/>
      <c r="AA75" s="2399"/>
      <c r="AB75" s="2399"/>
      <c r="AC75" s="2399"/>
      <c r="AD75" s="2399"/>
      <c r="AE75" s="2399"/>
      <c r="AF75" s="2399"/>
      <c r="AG75" s="187"/>
      <c r="AH75" s="263"/>
      <c r="AI75" s="1209"/>
      <c r="AJ75" s="187"/>
    </row>
    <row r="76" spans="1:39" s="901" customFormat="1" ht="11.25" customHeight="1">
      <c r="A76" s="566"/>
      <c r="B76" s="2399"/>
      <c r="C76" s="2399"/>
      <c r="D76" s="2409" t="s">
        <v>73</v>
      </c>
      <c r="E76" s="2384" t="s">
        <v>1087</v>
      </c>
      <c r="F76" s="187"/>
      <c r="G76" s="2399"/>
      <c r="H76" s="2418"/>
      <c r="I76" s="2399"/>
      <c r="J76" s="2399"/>
      <c r="K76" s="2402"/>
      <c r="L76" s="187"/>
      <c r="M76" s="263"/>
      <c r="N76" s="2408"/>
      <c r="O76" s="112"/>
      <c r="P76" s="2407"/>
      <c r="Q76" s="2407"/>
      <c r="R76" s="2407"/>
      <c r="S76" s="2407"/>
      <c r="T76" s="2407"/>
      <c r="U76" s="2407"/>
      <c r="V76" s="2407"/>
      <c r="W76" s="2407"/>
      <c r="X76" s="2407"/>
      <c r="Y76" s="2407"/>
      <c r="Z76" s="2407"/>
      <c r="AA76" s="2399"/>
      <c r="AB76" s="2399"/>
      <c r="AC76" s="2413"/>
      <c r="AD76" s="2413"/>
      <c r="AE76" s="4371" t="s">
        <v>106</v>
      </c>
      <c r="AF76" s="4373"/>
      <c r="AG76" s="187"/>
      <c r="AH76" s="263"/>
      <c r="AI76" s="1209"/>
      <c r="AJ76" s="187"/>
    </row>
    <row r="77" spans="1:39" s="901" customFormat="1" ht="11.25" customHeight="1">
      <c r="A77" s="566"/>
      <c r="B77" s="2399"/>
      <c r="C77" s="2399"/>
      <c r="D77" s="2419"/>
      <c r="E77" s="2386" t="s">
        <v>1086</v>
      </c>
      <c r="F77" s="187"/>
      <c r="G77" s="2399"/>
      <c r="H77" s="2420"/>
      <c r="I77" s="2414"/>
      <c r="J77" s="2414"/>
      <c r="K77" s="2421"/>
      <c r="L77" s="2422"/>
      <c r="M77" s="2090"/>
      <c r="N77" s="2423"/>
      <c r="O77" s="2412"/>
      <c r="P77" s="2090"/>
      <c r="Q77" s="2090"/>
      <c r="R77" s="2090"/>
      <c r="S77" s="2090"/>
      <c r="T77" s="2090"/>
      <c r="U77" s="2090"/>
      <c r="V77" s="2090"/>
      <c r="W77" s="2090"/>
      <c r="X77" s="2090"/>
      <c r="Y77" s="2090"/>
      <c r="Z77" s="2090"/>
      <c r="AA77" s="2399"/>
      <c r="AB77" s="2399"/>
      <c r="AC77" s="2413"/>
      <c r="AD77" s="2413"/>
      <c r="AE77" s="4372"/>
      <c r="AF77" s="3030"/>
      <c r="AG77" s="187"/>
      <c r="AH77" s="263"/>
      <c r="AI77" s="1209"/>
      <c r="AJ77" s="187"/>
    </row>
    <row r="78" spans="1:39" s="901" customFormat="1" ht="8.25" customHeight="1">
      <c r="A78" s="566"/>
      <c r="B78" s="2399"/>
      <c r="C78" s="2399"/>
      <c r="D78" s="2399"/>
      <c r="E78" s="2401"/>
      <c r="F78" s="187"/>
      <c r="G78" s="2399"/>
      <c r="H78" s="2399"/>
      <c r="I78" s="2406"/>
      <c r="J78" s="187"/>
      <c r="K78" s="2399"/>
      <c r="L78" s="2384"/>
      <c r="M78" s="2407"/>
      <c r="N78" s="2408"/>
      <c r="O78" s="2399"/>
      <c r="P78" s="2407"/>
      <c r="Q78" s="2407"/>
      <c r="R78" s="2407"/>
      <c r="S78" s="2407"/>
      <c r="T78" s="2407"/>
      <c r="U78" s="2407"/>
      <c r="V78" s="2407"/>
      <c r="W78" s="2407"/>
      <c r="X78" s="2407"/>
      <c r="Y78" s="2407"/>
      <c r="Z78" s="2407"/>
      <c r="AA78" s="2399"/>
      <c r="AB78" s="2399"/>
      <c r="AC78" s="2407"/>
      <c r="AD78" s="2407"/>
      <c r="AE78" s="2407"/>
      <c r="AF78" s="2407"/>
      <c r="AG78" s="187"/>
      <c r="AH78" s="263"/>
      <c r="AI78" s="1209"/>
      <c r="AJ78" s="187"/>
    </row>
    <row r="79" spans="1:39" s="901" customFormat="1" ht="11.25" customHeight="1">
      <c r="A79" s="566"/>
      <c r="B79" s="2399"/>
      <c r="C79" s="2400"/>
      <c r="D79" s="2409" t="s">
        <v>74</v>
      </c>
      <c r="E79" s="2384" t="s">
        <v>1085</v>
      </c>
      <c r="F79" s="187"/>
      <c r="G79" s="2399"/>
      <c r="H79" s="2418"/>
      <c r="I79" s="2399"/>
      <c r="J79" s="2399"/>
      <c r="K79" s="2402"/>
      <c r="L79" s="2400"/>
      <c r="M79" s="2407"/>
      <c r="N79" s="2408"/>
      <c r="O79" s="2399"/>
      <c r="P79" s="2408"/>
      <c r="Q79" s="2408"/>
      <c r="R79" s="2408"/>
      <c r="S79" s="2408"/>
      <c r="T79" s="2407"/>
      <c r="U79" s="2407"/>
      <c r="V79" s="2407"/>
      <c r="W79" s="2407"/>
      <c r="X79" s="2407"/>
      <c r="Y79" s="2407"/>
      <c r="Z79" s="2407"/>
      <c r="AA79" s="2399"/>
      <c r="AB79" s="2399"/>
      <c r="AC79" s="2413"/>
      <c r="AD79" s="2413"/>
      <c r="AE79" s="4371" t="s">
        <v>107</v>
      </c>
      <c r="AF79" s="4373"/>
      <c r="AG79" s="187"/>
      <c r="AH79" s="263"/>
      <c r="AI79" s="1209"/>
      <c r="AJ79" s="187"/>
    </row>
    <row r="80" spans="1:39" s="901" customFormat="1" ht="11.25" customHeight="1">
      <c r="A80" s="566"/>
      <c r="B80" s="2399"/>
      <c r="C80" s="2400"/>
      <c r="D80" s="2400"/>
      <c r="E80" s="2386" t="s">
        <v>1084</v>
      </c>
      <c r="F80" s="187"/>
      <c r="G80" s="2399"/>
      <c r="H80" s="2418"/>
      <c r="I80" s="2399"/>
      <c r="J80" s="2399"/>
      <c r="K80" s="2402"/>
      <c r="L80" s="2424"/>
      <c r="M80" s="263"/>
      <c r="N80" s="2408"/>
      <c r="O80" s="2400"/>
      <c r="P80" s="2407"/>
      <c r="Q80" s="2407"/>
      <c r="R80" s="2407"/>
      <c r="S80" s="2407"/>
      <c r="T80" s="2407"/>
      <c r="U80" s="2407"/>
      <c r="V80" s="2407"/>
      <c r="W80" s="2407"/>
      <c r="X80" s="2407"/>
      <c r="Y80" s="2407"/>
      <c r="Z80" s="2407"/>
      <c r="AA80" s="2399"/>
      <c r="AB80" s="2399"/>
      <c r="AC80" s="2413"/>
      <c r="AD80" s="2413"/>
      <c r="AE80" s="4372"/>
      <c r="AF80" s="3030"/>
      <c r="AG80" s="187"/>
      <c r="AH80" s="263"/>
      <c r="AI80" s="1209"/>
      <c r="AJ80" s="187"/>
    </row>
    <row r="81" spans="1:36" s="901" customFormat="1" ht="8.25" customHeight="1">
      <c r="A81" s="566"/>
      <c r="B81" s="2399"/>
      <c r="C81" s="2400"/>
      <c r="D81" s="2400"/>
      <c r="E81" s="2400"/>
      <c r="F81" s="187"/>
      <c r="G81" s="2425"/>
      <c r="H81" s="2425"/>
      <c r="I81" s="2425"/>
      <c r="J81" s="2425"/>
      <c r="K81" s="2425"/>
      <c r="L81" s="2425"/>
      <c r="M81" s="128"/>
      <c r="N81" s="128"/>
      <c r="O81" s="2424"/>
      <c r="P81" s="2407"/>
      <c r="Q81" s="2407"/>
      <c r="R81" s="2407"/>
      <c r="S81" s="2407"/>
      <c r="T81" s="2407"/>
      <c r="U81" s="2407"/>
      <c r="V81" s="2407"/>
      <c r="W81" s="2407"/>
      <c r="X81" s="2407"/>
      <c r="Y81" s="2407"/>
      <c r="Z81" s="2407"/>
      <c r="AA81" s="2399"/>
      <c r="AB81" s="2399"/>
      <c r="AC81" s="2407"/>
      <c r="AD81" s="2407"/>
      <c r="AE81" s="2407"/>
      <c r="AF81" s="2407"/>
      <c r="AG81" s="187"/>
      <c r="AH81" s="263"/>
      <c r="AI81" s="1209"/>
      <c r="AJ81" s="187"/>
    </row>
    <row r="82" spans="1:36" s="901" customFormat="1" ht="11.25" customHeight="1">
      <c r="A82" s="566"/>
      <c r="B82" s="2426"/>
      <c r="C82" s="2427"/>
      <c r="D82" s="2409" t="s">
        <v>75</v>
      </c>
      <c r="E82" s="2384" t="s">
        <v>183</v>
      </c>
      <c r="F82" s="187"/>
      <c r="G82" s="2399"/>
      <c r="H82" s="2418"/>
      <c r="I82" s="2399"/>
      <c r="J82" s="2399"/>
      <c r="K82" s="2402"/>
      <c r="L82" s="2400"/>
      <c r="M82" s="2407"/>
      <c r="N82" s="2408"/>
      <c r="O82" s="2399"/>
      <c r="P82" s="2408"/>
      <c r="Q82" s="2408"/>
      <c r="R82" s="2408"/>
      <c r="S82" s="2408"/>
      <c r="T82" s="2407"/>
      <c r="U82" s="2407"/>
      <c r="V82" s="2407"/>
      <c r="W82" s="2407"/>
      <c r="X82" s="2407"/>
      <c r="Y82" s="2407"/>
      <c r="Z82" s="2407"/>
      <c r="AA82" s="2414"/>
      <c r="AB82" s="2414"/>
      <c r="AC82" s="2413"/>
      <c r="AD82" s="2413"/>
      <c r="AE82" s="4371" t="s">
        <v>279</v>
      </c>
      <c r="AF82" s="4373"/>
      <c r="AG82" s="187"/>
      <c r="AH82" s="263"/>
      <c r="AI82" s="1209"/>
      <c r="AJ82" s="187"/>
    </row>
    <row r="83" spans="1:36" s="187" customFormat="1" ht="11.25" customHeight="1">
      <c r="A83" s="566"/>
      <c r="B83" s="2399"/>
      <c r="C83" s="2400"/>
      <c r="D83" s="2399"/>
      <c r="E83" s="2386" t="s">
        <v>188</v>
      </c>
      <c r="G83" s="2399"/>
      <c r="H83" s="2418"/>
      <c r="I83" s="2399"/>
      <c r="J83" s="2399"/>
      <c r="K83" s="2402"/>
      <c r="L83" s="2424"/>
      <c r="M83" s="263"/>
      <c r="N83" s="2408"/>
      <c r="O83" s="2400"/>
      <c r="P83" s="2407"/>
      <c r="Q83" s="2407"/>
      <c r="R83" s="2407"/>
      <c r="S83" s="2407"/>
      <c r="T83" s="2407"/>
      <c r="U83" s="2407"/>
      <c r="V83" s="2407"/>
      <c r="W83" s="2407"/>
      <c r="X83" s="2407"/>
      <c r="Y83" s="2407"/>
      <c r="Z83" s="2407"/>
      <c r="AA83" s="2399"/>
      <c r="AB83" s="2399"/>
      <c r="AC83" s="2413"/>
      <c r="AD83" s="2413"/>
      <c r="AE83" s="4372"/>
      <c r="AF83" s="3030"/>
      <c r="AG83" s="112"/>
      <c r="AH83" s="237"/>
      <c r="AI83" s="1209"/>
    </row>
    <row r="84" spans="1:36" s="901" customFormat="1" ht="6.75" customHeight="1">
      <c r="A84" s="566"/>
      <c r="B84" s="112"/>
      <c r="C84" s="128"/>
      <c r="D84" s="108"/>
      <c r="E84" s="900"/>
      <c r="F84" s="247"/>
      <c r="G84" s="247"/>
      <c r="H84" s="248"/>
      <c r="I84" s="248"/>
      <c r="J84" s="254"/>
      <c r="K84" s="254"/>
      <c r="L84" s="254"/>
      <c r="M84" s="187"/>
      <c r="N84" s="254"/>
      <c r="O84" s="254"/>
      <c r="P84" s="254"/>
      <c r="Q84" s="254"/>
      <c r="R84" s="254"/>
      <c r="S84" s="254"/>
      <c r="T84" s="254"/>
      <c r="U84" s="288"/>
      <c r="V84" s="254"/>
      <c r="W84" s="254"/>
      <c r="X84" s="254"/>
      <c r="Y84" s="254"/>
      <c r="Z84" s="254"/>
      <c r="AA84" s="254"/>
      <c r="AB84" s="254"/>
      <c r="AC84" s="187"/>
      <c r="AD84" s="187"/>
      <c r="AE84" s="187"/>
      <c r="AF84" s="187"/>
      <c r="AG84" s="187"/>
      <c r="AH84" s="263"/>
      <c r="AI84" s="1209"/>
      <c r="AJ84" s="187"/>
    </row>
    <row r="85" spans="1:36" s="901" customFormat="1" ht="6.75" customHeight="1">
      <c r="A85" s="566"/>
      <c r="B85" s="112"/>
      <c r="C85" s="128"/>
      <c r="D85" s="108"/>
      <c r="E85" s="900"/>
      <c r="F85" s="247"/>
      <c r="G85" s="247"/>
      <c r="H85" s="248"/>
      <c r="I85" s="248"/>
      <c r="J85" s="254"/>
      <c r="K85" s="254"/>
      <c r="L85" s="254"/>
      <c r="M85" s="187"/>
      <c r="N85" s="254"/>
      <c r="O85" s="254"/>
      <c r="P85" s="254"/>
      <c r="Q85" s="254"/>
      <c r="R85" s="254"/>
      <c r="S85" s="254"/>
      <c r="T85" s="254"/>
      <c r="U85" s="288"/>
      <c r="V85" s="254"/>
      <c r="W85" s="254"/>
      <c r="X85" s="254"/>
      <c r="Y85" s="254"/>
      <c r="Z85" s="254"/>
      <c r="AA85" s="254"/>
      <c r="AB85" s="254"/>
      <c r="AC85" s="187"/>
      <c r="AD85" s="187"/>
      <c r="AE85" s="187"/>
      <c r="AF85" s="187"/>
      <c r="AG85" s="187"/>
      <c r="AH85" s="263"/>
      <c r="AI85" s="1209"/>
      <c r="AJ85" s="187"/>
    </row>
    <row r="86" spans="1:36" s="901" customFormat="1" ht="6.75" customHeight="1">
      <c r="A86" s="566"/>
      <c r="B86" s="112"/>
      <c r="C86" s="128"/>
      <c r="D86" s="108"/>
      <c r="E86" s="900"/>
      <c r="F86" s="247"/>
      <c r="G86" s="247"/>
      <c r="H86" s="248"/>
      <c r="I86" s="248"/>
      <c r="J86" s="254"/>
      <c r="K86" s="254"/>
      <c r="L86" s="254"/>
      <c r="M86" s="187"/>
      <c r="N86" s="254"/>
      <c r="O86" s="254"/>
      <c r="P86" s="254"/>
      <c r="Q86" s="254"/>
      <c r="R86" s="254"/>
      <c r="S86" s="254"/>
      <c r="T86" s="254"/>
      <c r="U86" s="288"/>
      <c r="V86" s="254"/>
      <c r="W86" s="254"/>
      <c r="X86" s="254"/>
      <c r="Y86" s="254"/>
      <c r="Z86" s="254"/>
      <c r="AA86" s="254"/>
      <c r="AB86" s="254"/>
      <c r="AC86" s="187"/>
      <c r="AD86" s="187"/>
      <c r="AE86" s="187"/>
      <c r="AF86" s="187"/>
      <c r="AG86" s="187"/>
      <c r="AH86" s="263"/>
      <c r="AI86" s="1209"/>
      <c r="AJ86" s="187"/>
    </row>
    <row r="87" spans="1:36" s="901" customFormat="1" ht="6.75" customHeight="1">
      <c r="A87" s="566"/>
      <c r="B87" s="112"/>
      <c r="C87" s="128"/>
      <c r="D87" s="108"/>
      <c r="E87" s="900"/>
      <c r="F87" s="247"/>
      <c r="G87" s="247"/>
      <c r="H87" s="248"/>
      <c r="I87" s="248"/>
      <c r="J87" s="254"/>
      <c r="K87" s="254"/>
      <c r="L87" s="254"/>
      <c r="M87" s="187"/>
      <c r="N87" s="254"/>
      <c r="O87" s="254"/>
      <c r="P87" s="254"/>
      <c r="Q87" s="254"/>
      <c r="R87" s="254"/>
      <c r="S87" s="254"/>
      <c r="T87" s="254"/>
      <c r="U87" s="288"/>
      <c r="V87" s="254"/>
      <c r="W87" s="254"/>
      <c r="X87" s="254"/>
      <c r="Y87" s="254"/>
      <c r="Z87" s="254"/>
      <c r="AA87" s="254"/>
      <c r="AB87" s="254"/>
      <c r="AC87" s="187"/>
      <c r="AD87" s="187"/>
      <c r="AE87" s="187"/>
      <c r="AF87" s="187"/>
      <c r="AG87" s="187"/>
      <c r="AH87" s="263"/>
      <c r="AI87" s="1209"/>
      <c r="AJ87" s="187"/>
    </row>
    <row r="88" spans="1:36" s="901" customFormat="1" ht="6.75" customHeight="1">
      <c r="A88" s="566"/>
      <c r="B88" s="112"/>
      <c r="C88" s="128"/>
      <c r="D88" s="108"/>
      <c r="E88" s="900"/>
      <c r="F88" s="247"/>
      <c r="G88" s="247"/>
      <c r="H88" s="248"/>
      <c r="I88" s="248"/>
      <c r="J88" s="254"/>
      <c r="K88" s="254"/>
      <c r="L88" s="254"/>
      <c r="M88" s="187"/>
      <c r="N88" s="254"/>
      <c r="O88" s="254"/>
      <c r="P88" s="254"/>
      <c r="Q88" s="254"/>
      <c r="R88" s="254"/>
      <c r="S88" s="254"/>
      <c r="T88" s="254"/>
      <c r="U88" s="288"/>
      <c r="V88" s="254"/>
      <c r="W88" s="254"/>
      <c r="X88" s="254"/>
      <c r="Y88" s="254"/>
      <c r="Z88" s="254"/>
      <c r="AA88" s="254"/>
      <c r="AB88" s="254"/>
      <c r="AC88" s="187"/>
      <c r="AD88" s="187"/>
      <c r="AE88" s="187"/>
      <c r="AF88" s="187"/>
      <c r="AG88" s="187"/>
      <c r="AH88" s="263"/>
      <c r="AI88" s="1209"/>
      <c r="AJ88" s="187"/>
    </row>
    <row r="89" spans="1:36" s="901" customFormat="1" ht="6.75" customHeight="1">
      <c r="A89" s="566"/>
      <c r="B89" s="112"/>
      <c r="C89" s="128"/>
      <c r="D89" s="108"/>
      <c r="E89" s="900"/>
      <c r="F89" s="247"/>
      <c r="G89" s="247"/>
      <c r="H89" s="248"/>
      <c r="I89" s="248"/>
      <c r="J89" s="254"/>
      <c r="K89" s="254"/>
      <c r="L89" s="254"/>
      <c r="M89" s="187"/>
      <c r="N89" s="254"/>
      <c r="O89" s="254"/>
      <c r="P89" s="254"/>
      <c r="Q89" s="254"/>
      <c r="R89" s="254"/>
      <c r="S89" s="254"/>
      <c r="T89" s="254"/>
      <c r="U89" s="288"/>
      <c r="V89" s="254"/>
      <c r="W89" s="254"/>
      <c r="X89" s="254"/>
      <c r="Y89" s="254"/>
      <c r="Z89" s="254"/>
      <c r="AA89" s="254"/>
      <c r="AB89" s="254"/>
      <c r="AC89" s="187"/>
      <c r="AD89" s="187"/>
      <c r="AE89" s="187"/>
      <c r="AF89" s="187"/>
      <c r="AG89" s="187"/>
      <c r="AH89" s="263"/>
      <c r="AI89" s="1209"/>
      <c r="AJ89" s="187"/>
    </row>
    <row r="90" spans="1:36" s="901" customFormat="1" ht="6.75" customHeight="1">
      <c r="A90" s="566"/>
      <c r="B90" s="112"/>
      <c r="C90" s="128"/>
      <c r="D90" s="108"/>
      <c r="E90" s="900"/>
      <c r="F90" s="247"/>
      <c r="G90" s="247"/>
      <c r="H90" s="248"/>
      <c r="I90" s="248"/>
      <c r="J90" s="254"/>
      <c r="K90" s="254"/>
      <c r="L90" s="254"/>
      <c r="M90" s="187"/>
      <c r="N90" s="254"/>
      <c r="O90" s="254"/>
      <c r="P90" s="254"/>
      <c r="Q90" s="254"/>
      <c r="R90" s="254"/>
      <c r="S90" s="254"/>
      <c r="T90" s="254"/>
      <c r="U90" s="288"/>
      <c r="V90" s="254"/>
      <c r="W90" s="254"/>
      <c r="X90" s="254"/>
      <c r="Y90" s="254"/>
      <c r="Z90" s="254"/>
      <c r="AA90" s="254"/>
      <c r="AB90" s="254"/>
      <c r="AC90" s="187"/>
      <c r="AD90" s="187"/>
      <c r="AE90" s="187"/>
      <c r="AF90" s="187"/>
      <c r="AG90" s="187"/>
      <c r="AH90" s="263"/>
      <c r="AI90" s="1209"/>
      <c r="AJ90" s="187"/>
    </row>
    <row r="91" spans="1:36" s="901" customFormat="1" ht="6.75" customHeight="1">
      <c r="A91" s="566"/>
      <c r="B91" s="112"/>
      <c r="C91" s="128"/>
      <c r="D91" s="108"/>
      <c r="E91" s="900"/>
      <c r="F91" s="247"/>
      <c r="G91" s="247"/>
      <c r="H91" s="248"/>
      <c r="I91" s="248"/>
      <c r="J91" s="254"/>
      <c r="K91" s="254"/>
      <c r="L91" s="254"/>
      <c r="M91" s="187"/>
      <c r="N91" s="254"/>
      <c r="O91" s="254"/>
      <c r="P91" s="254"/>
      <c r="Q91" s="254"/>
      <c r="R91" s="254"/>
      <c r="S91" s="254"/>
      <c r="T91" s="254"/>
      <c r="U91" s="288"/>
      <c r="V91" s="254"/>
      <c r="W91" s="254"/>
      <c r="X91" s="254"/>
      <c r="Y91" s="254"/>
      <c r="Z91" s="254"/>
      <c r="AA91" s="254"/>
      <c r="AB91" s="254"/>
      <c r="AC91" s="187"/>
      <c r="AD91" s="187"/>
      <c r="AE91" s="187"/>
      <c r="AF91" s="187"/>
      <c r="AG91" s="187"/>
      <c r="AH91" s="263"/>
      <c r="AI91" s="1209"/>
      <c r="AJ91" s="187"/>
    </row>
    <row r="92" spans="1:36" s="901" customFormat="1" ht="6.75" customHeight="1">
      <c r="A92" s="566"/>
      <c r="B92" s="112"/>
      <c r="C92" s="128"/>
      <c r="D92" s="108"/>
      <c r="E92" s="900"/>
      <c r="F92" s="247"/>
      <c r="G92" s="247"/>
      <c r="H92" s="248"/>
      <c r="I92" s="248"/>
      <c r="J92" s="254"/>
      <c r="K92" s="254"/>
      <c r="L92" s="254"/>
      <c r="M92" s="187"/>
      <c r="N92" s="254"/>
      <c r="O92" s="254"/>
      <c r="P92" s="254"/>
      <c r="Q92" s="254"/>
      <c r="R92" s="254"/>
      <c r="S92" s="254"/>
      <c r="T92" s="254"/>
      <c r="U92" s="288"/>
      <c r="V92" s="254"/>
      <c r="W92" s="254"/>
      <c r="X92" s="254"/>
      <c r="Y92" s="254"/>
      <c r="Z92" s="254"/>
      <c r="AA92" s="254"/>
      <c r="AB92" s="254"/>
      <c r="AC92" s="187"/>
      <c r="AD92" s="187"/>
      <c r="AE92" s="187"/>
      <c r="AF92" s="187"/>
      <c r="AG92" s="187"/>
      <c r="AH92" s="263"/>
      <c r="AI92" s="1209"/>
      <c r="AJ92" s="187"/>
    </row>
    <row r="93" spans="1:36" s="901" customFormat="1" ht="6.75" customHeight="1">
      <c r="A93" s="566"/>
      <c r="B93" s="112"/>
      <c r="C93" s="128"/>
      <c r="D93" s="108"/>
      <c r="E93" s="900"/>
      <c r="F93" s="247"/>
      <c r="G93" s="247"/>
      <c r="H93" s="248"/>
      <c r="I93" s="248"/>
      <c r="J93" s="254"/>
      <c r="K93" s="254"/>
      <c r="L93" s="254"/>
      <c r="M93" s="187"/>
      <c r="N93" s="254"/>
      <c r="O93" s="254"/>
      <c r="P93" s="254"/>
      <c r="Q93" s="254"/>
      <c r="R93" s="254"/>
      <c r="S93" s="254"/>
      <c r="T93" s="254"/>
      <c r="U93" s="288"/>
      <c r="V93" s="254"/>
      <c r="W93" s="254"/>
      <c r="X93" s="254"/>
      <c r="Y93" s="254"/>
      <c r="Z93" s="254"/>
      <c r="AA93" s="254"/>
      <c r="AB93" s="254"/>
      <c r="AC93" s="187"/>
      <c r="AD93" s="187"/>
      <c r="AE93" s="187"/>
      <c r="AF93" s="187"/>
      <c r="AG93" s="187"/>
      <c r="AH93" s="263"/>
      <c r="AI93" s="1209"/>
      <c r="AJ93" s="187"/>
    </row>
    <row r="94" spans="1:36" s="901" customFormat="1" ht="6.75" customHeight="1" thickBot="1">
      <c r="A94" s="1988"/>
      <c r="B94" s="1758"/>
      <c r="C94" s="1984"/>
      <c r="D94" s="1985"/>
      <c r="E94" s="1986"/>
      <c r="F94" s="1987"/>
      <c r="G94" s="1987"/>
      <c r="H94" s="1980"/>
      <c r="I94" s="1980"/>
      <c r="J94" s="1981"/>
      <c r="K94" s="1981"/>
      <c r="L94" s="1981"/>
      <c r="M94" s="1642"/>
      <c r="N94" s="1981"/>
      <c r="O94" s="1981"/>
      <c r="P94" s="1981"/>
      <c r="Q94" s="1981"/>
      <c r="R94" s="1981"/>
      <c r="S94" s="1981"/>
      <c r="T94" s="1981"/>
      <c r="U94" s="1982"/>
      <c r="V94" s="1981"/>
      <c r="W94" s="1981"/>
      <c r="X94" s="1981"/>
      <c r="Y94" s="1981"/>
      <c r="Z94" s="1981"/>
      <c r="AA94" s="1981"/>
      <c r="AB94" s="1981"/>
      <c r="AC94" s="1642"/>
      <c r="AD94" s="1642"/>
      <c r="AE94" s="1642"/>
      <c r="AF94" s="1642"/>
      <c r="AG94" s="1642"/>
      <c r="AH94" s="1983"/>
      <c r="AI94" s="1643"/>
      <c r="AJ94" s="187"/>
    </row>
    <row r="95" spans="1:36" s="901" customFormat="1" ht="6.75" customHeight="1">
      <c r="A95" s="876"/>
      <c r="B95" s="877"/>
      <c r="C95" s="2238"/>
      <c r="D95" s="2429"/>
      <c r="E95" s="2430"/>
      <c r="F95" s="880"/>
      <c r="G95" s="880"/>
      <c r="H95" s="2372"/>
      <c r="I95" s="2372"/>
      <c r="J95" s="892"/>
      <c r="K95" s="892"/>
      <c r="L95" s="892"/>
      <c r="M95" s="876"/>
      <c r="N95" s="892"/>
      <c r="O95" s="892"/>
      <c r="P95" s="892"/>
      <c r="Q95" s="892"/>
      <c r="R95" s="892"/>
      <c r="S95" s="892"/>
      <c r="T95" s="892"/>
      <c r="U95" s="2431"/>
      <c r="V95" s="892"/>
      <c r="W95" s="892"/>
      <c r="X95" s="892"/>
      <c r="Y95" s="892"/>
      <c r="Z95" s="892"/>
      <c r="AA95" s="892"/>
      <c r="AB95" s="892"/>
      <c r="AC95" s="876"/>
      <c r="AD95" s="876"/>
      <c r="AE95" s="876"/>
      <c r="AF95" s="876"/>
      <c r="AG95" s="876"/>
      <c r="AH95" s="2239"/>
      <c r="AI95" s="876"/>
      <c r="AJ95" s="187"/>
    </row>
    <row r="96" spans="1:36" s="901" customFormat="1" ht="12.75" customHeight="1">
      <c r="A96" s="2946">
        <v>34</v>
      </c>
      <c r="B96" s="2946"/>
      <c r="C96" s="2946"/>
      <c r="D96" s="2946"/>
      <c r="E96" s="2946"/>
      <c r="F96" s="2946"/>
      <c r="G96" s="2946"/>
      <c r="H96" s="2946"/>
      <c r="I96" s="2946"/>
      <c r="J96" s="2946"/>
      <c r="K96" s="2946"/>
      <c r="L96" s="2946"/>
      <c r="M96" s="2946"/>
      <c r="N96" s="2946"/>
      <c r="O96" s="2946"/>
      <c r="P96" s="2946"/>
      <c r="Q96" s="2946"/>
      <c r="R96" s="2946"/>
      <c r="S96" s="2946"/>
      <c r="T96" s="2946"/>
      <c r="U96" s="2946"/>
      <c r="V96" s="2946"/>
      <c r="W96" s="2946"/>
      <c r="X96" s="2946"/>
      <c r="Y96" s="2946"/>
      <c r="Z96" s="2946"/>
      <c r="AA96" s="2946"/>
      <c r="AB96" s="2946"/>
      <c r="AC96" s="2946"/>
      <c r="AD96" s="2946"/>
      <c r="AE96" s="2946"/>
      <c r="AF96" s="2946"/>
      <c r="AG96" s="2946"/>
      <c r="AH96" s="2946"/>
      <c r="AI96" s="2946"/>
      <c r="AJ96" s="187"/>
    </row>
    <row r="97" spans="1:36" s="901" customFormat="1" ht="12.75" customHeight="1" thickBot="1">
      <c r="A97" s="133"/>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87"/>
    </row>
    <row r="98" spans="1:36" s="901" customFormat="1" ht="6" customHeight="1">
      <c r="A98" s="2428"/>
      <c r="B98" s="877"/>
      <c r="C98" s="2238"/>
      <c r="D98" s="2429"/>
      <c r="E98" s="2430"/>
      <c r="F98" s="880"/>
      <c r="G98" s="880"/>
      <c r="H98" s="2372"/>
      <c r="I98" s="2372"/>
      <c r="J98" s="892"/>
      <c r="K98" s="892"/>
      <c r="L98" s="892"/>
      <c r="M98" s="876"/>
      <c r="N98" s="892"/>
      <c r="O98" s="892"/>
      <c r="P98" s="892"/>
      <c r="Q98" s="892"/>
      <c r="R98" s="892"/>
      <c r="S98" s="892"/>
      <c r="T98" s="892"/>
      <c r="U98" s="2431"/>
      <c r="V98" s="892"/>
      <c r="W98" s="892"/>
      <c r="X98" s="892"/>
      <c r="Y98" s="892"/>
      <c r="Z98" s="892"/>
      <c r="AA98" s="892"/>
      <c r="AB98" s="892"/>
      <c r="AC98" s="876"/>
      <c r="AD98" s="876"/>
      <c r="AE98" s="876"/>
      <c r="AF98" s="876"/>
      <c r="AG98" s="876"/>
      <c r="AH98" s="2239"/>
      <c r="AI98" s="2373"/>
      <c r="AJ98" s="187"/>
    </row>
    <row r="99" spans="1:36" s="901" customFormat="1" ht="6" customHeight="1">
      <c r="A99" s="566"/>
      <c r="B99" s="112"/>
      <c r="C99" s="128"/>
      <c r="D99" s="108"/>
      <c r="E99" s="900"/>
      <c r="F99" s="247"/>
      <c r="G99" s="247"/>
      <c r="H99" s="248"/>
      <c r="I99" s="248"/>
      <c r="J99" s="254"/>
      <c r="K99" s="254"/>
      <c r="L99" s="254"/>
      <c r="M99" s="187"/>
      <c r="N99" s="254"/>
      <c r="O99" s="254"/>
      <c r="P99" s="254"/>
      <c r="Q99" s="254"/>
      <c r="R99" s="254"/>
      <c r="S99" s="254"/>
      <c r="T99" s="254"/>
      <c r="U99" s="288"/>
      <c r="V99" s="254"/>
      <c r="W99" s="254"/>
      <c r="X99" s="254"/>
      <c r="Y99" s="254"/>
      <c r="Z99" s="254"/>
      <c r="AA99" s="254"/>
      <c r="AB99" s="254"/>
      <c r="AC99" s="187"/>
      <c r="AD99" s="187"/>
      <c r="AE99" s="187"/>
      <c r="AF99" s="187"/>
      <c r="AG99" s="187"/>
      <c r="AH99" s="263"/>
      <c r="AI99" s="1209"/>
      <c r="AJ99" s="187"/>
    </row>
    <row r="100" spans="1:36" ht="15" customHeight="1">
      <c r="A100" s="1939"/>
      <c r="B100" s="4375" t="s">
        <v>1009</v>
      </c>
      <c r="C100" s="4376"/>
      <c r="D100" s="4376"/>
      <c r="E100" s="4376"/>
      <c r="F100" s="4376"/>
      <c r="G100" s="4377"/>
      <c r="H100" s="4381" t="s">
        <v>389</v>
      </c>
      <c r="I100" s="4342"/>
      <c r="J100" s="140"/>
      <c r="K100" s="2199" t="s">
        <v>1008</v>
      </c>
      <c r="L100" s="290"/>
      <c r="O100" s="2200"/>
      <c r="P100" s="2200"/>
      <c r="Q100" s="2200"/>
      <c r="R100" s="2200"/>
      <c r="S100" s="2200"/>
      <c r="T100" s="2200"/>
      <c r="U100" s="2200"/>
      <c r="V100" s="2200"/>
      <c r="W100" s="2200"/>
      <c r="X100" s="2200"/>
      <c r="Y100" s="2200"/>
      <c r="Z100" s="2200"/>
      <c r="AA100" s="2200"/>
      <c r="AB100" s="2200"/>
      <c r="AC100" s="2200"/>
      <c r="AD100" s="2200"/>
      <c r="AE100" s="2200"/>
      <c r="AF100" s="2200"/>
      <c r="AG100" s="2200"/>
      <c r="AH100" s="2200"/>
      <c r="AI100" s="1595"/>
    </row>
    <row r="101" spans="1:36" ht="15" customHeight="1">
      <c r="A101" s="1939"/>
      <c r="B101" s="4378"/>
      <c r="C101" s="4379"/>
      <c r="D101" s="4379"/>
      <c r="E101" s="4379"/>
      <c r="F101" s="4379"/>
      <c r="G101" s="4380"/>
      <c r="H101" s="4382"/>
      <c r="I101" s="4344"/>
      <c r="J101" s="140"/>
      <c r="K101" s="2201" t="s">
        <v>1007</v>
      </c>
      <c r="L101" s="290"/>
      <c r="O101" s="2200"/>
      <c r="P101" s="2200"/>
      <c r="Q101" s="2200"/>
      <c r="R101" s="2200"/>
      <c r="S101" s="2200"/>
      <c r="T101" s="2200"/>
      <c r="U101" s="2200"/>
      <c r="V101" s="2200"/>
      <c r="W101" s="2200"/>
      <c r="X101" s="2200"/>
      <c r="Y101" s="2200"/>
      <c r="Z101" s="2200"/>
      <c r="AA101" s="2200"/>
      <c r="AB101" s="2200"/>
      <c r="AC101" s="2200"/>
      <c r="AD101" s="2200"/>
      <c r="AE101" s="2200"/>
      <c r="AF101" s="2200"/>
      <c r="AG101" s="2200"/>
      <c r="AH101" s="2200"/>
      <c r="AI101" s="1595"/>
    </row>
    <row r="102" spans="1:36" ht="8.25" customHeight="1">
      <c r="A102" s="1939"/>
      <c r="Z102" s="2387"/>
      <c r="AA102" s="2387"/>
      <c r="AB102" s="2387"/>
      <c r="AC102" s="2387"/>
      <c r="AD102" s="2387"/>
      <c r="AE102" s="2387"/>
      <c r="AF102" s="2387"/>
      <c r="AG102" s="2387"/>
      <c r="AH102" s="2387"/>
      <c r="AI102" s="1595"/>
    </row>
    <row r="103" spans="1:36" ht="8.25" customHeight="1">
      <c r="A103" s="1939"/>
      <c r="B103" s="2200"/>
      <c r="C103" s="2200"/>
      <c r="D103" s="2200"/>
      <c r="E103" s="2200"/>
      <c r="G103" s="2200"/>
      <c r="H103" s="2200"/>
      <c r="I103" s="2200"/>
      <c r="J103" s="2200"/>
      <c r="K103" s="2200"/>
      <c r="L103" s="2200"/>
      <c r="M103" s="2200"/>
      <c r="N103" s="2200"/>
      <c r="O103" s="2200"/>
      <c r="P103" s="2200"/>
      <c r="Q103" s="2200"/>
      <c r="R103" s="2200"/>
      <c r="S103" s="2200"/>
      <c r="T103" s="2200"/>
      <c r="U103" s="2200"/>
      <c r="V103" s="2200"/>
      <c r="W103" s="2200"/>
      <c r="X103" s="2200"/>
      <c r="Y103" s="2200"/>
      <c r="Z103" s="2200"/>
      <c r="AA103" s="2200"/>
      <c r="AB103" s="2200"/>
      <c r="AC103" s="2200"/>
      <c r="AD103" s="2200"/>
      <c r="AE103" s="2200"/>
      <c r="AF103" s="2200"/>
      <c r="AG103" s="2200"/>
      <c r="AH103" s="2200"/>
      <c r="AI103" s="1595"/>
    </row>
    <row r="104" spans="1:36" ht="15" customHeight="1">
      <c r="A104" s="1939"/>
      <c r="B104" s="4383" t="s">
        <v>1006</v>
      </c>
      <c r="C104" s="4384"/>
      <c r="D104" s="4384"/>
      <c r="E104" s="4385"/>
      <c r="F104" s="4352">
        <v>1</v>
      </c>
      <c r="G104" s="4353"/>
      <c r="H104" s="2388" t="s">
        <v>1048</v>
      </c>
      <c r="J104" s="2200"/>
      <c r="K104" s="2200"/>
      <c r="L104" s="2200"/>
      <c r="M104" s="2200"/>
      <c r="N104" s="2200"/>
      <c r="O104" s="2200"/>
      <c r="P104" s="2200"/>
      <c r="Q104" s="2200"/>
      <c r="R104" s="2200"/>
      <c r="S104" s="2200"/>
      <c r="T104" s="2200"/>
      <c r="U104" s="2200"/>
      <c r="V104" s="2200"/>
      <c r="W104" s="2200"/>
      <c r="X104" s="2200"/>
      <c r="Y104" s="2200"/>
      <c r="Z104" s="2200"/>
      <c r="AA104" s="2200"/>
      <c r="AB104" s="2200"/>
      <c r="AC104" s="2200"/>
      <c r="AD104" s="2200"/>
      <c r="AE104" s="2200"/>
      <c r="AF104" s="2200"/>
      <c r="AG104" s="2200"/>
      <c r="AH104" s="2200"/>
      <c r="AI104" s="1595"/>
    </row>
    <row r="105" spans="1:36" ht="15" customHeight="1">
      <c r="A105" s="1939"/>
      <c r="B105" s="4386" t="s">
        <v>3535</v>
      </c>
      <c r="C105" s="4387"/>
      <c r="D105" s="4387"/>
      <c r="E105" s="4388"/>
      <c r="F105" s="4354"/>
      <c r="G105" s="4355"/>
      <c r="H105" s="100" t="s">
        <v>1095</v>
      </c>
      <c r="J105" s="2200"/>
      <c r="K105" s="2200"/>
      <c r="L105" s="2200"/>
      <c r="M105" s="2200"/>
      <c r="N105" s="2200"/>
      <c r="O105" s="2200"/>
      <c r="P105" s="2200"/>
      <c r="Q105" s="2200"/>
      <c r="R105" s="2200"/>
      <c r="S105" s="2200"/>
      <c r="T105" s="2200"/>
      <c r="U105" s="2200"/>
      <c r="V105" s="2200"/>
      <c r="W105" s="2200"/>
      <c r="X105" s="2200"/>
      <c r="Y105" s="2200"/>
      <c r="Z105" s="2200"/>
      <c r="AA105" s="2200"/>
      <c r="AB105" s="2200"/>
      <c r="AC105" s="2200"/>
      <c r="AD105" s="2200"/>
      <c r="AE105" s="2200"/>
      <c r="AF105" s="2200"/>
      <c r="AG105" s="2200"/>
      <c r="AH105" s="2200"/>
      <c r="AI105" s="1595"/>
    </row>
    <row r="106" spans="1:36" s="901" customFormat="1" ht="6.75" customHeight="1">
      <c r="A106" s="566"/>
      <c r="B106" s="112"/>
      <c r="C106" s="128"/>
      <c r="D106" s="108"/>
      <c r="E106" s="900"/>
      <c r="F106" s="247"/>
      <c r="G106" s="247"/>
      <c r="H106" s="248"/>
      <c r="I106" s="248"/>
      <c r="J106" s="254"/>
      <c r="K106" s="254"/>
      <c r="L106" s="254"/>
      <c r="M106" s="187"/>
      <c r="N106" s="254"/>
      <c r="O106" s="254"/>
      <c r="P106" s="254"/>
      <c r="Q106" s="254"/>
      <c r="R106" s="254"/>
      <c r="S106" s="254"/>
      <c r="T106" s="254"/>
      <c r="U106" s="288"/>
      <c r="V106" s="254"/>
      <c r="W106" s="254"/>
      <c r="X106" s="254"/>
      <c r="Y106" s="254"/>
      <c r="Z106" s="254"/>
      <c r="AA106" s="254"/>
      <c r="AB106" s="254"/>
      <c r="AC106" s="187"/>
      <c r="AD106" s="187"/>
      <c r="AE106" s="187"/>
      <c r="AF106" s="187"/>
      <c r="AG106" s="187"/>
      <c r="AH106" s="263"/>
      <c r="AI106" s="1209"/>
      <c r="AJ106" s="187"/>
    </row>
    <row r="107" spans="1:36" s="901" customFormat="1" ht="6.75" customHeight="1">
      <c r="A107" s="566"/>
      <c r="B107" s="112"/>
      <c r="C107" s="128"/>
      <c r="D107" s="108"/>
      <c r="E107" s="900"/>
      <c r="F107" s="247"/>
      <c r="G107" s="247"/>
      <c r="H107" s="248"/>
      <c r="I107" s="248"/>
      <c r="J107" s="254"/>
      <c r="K107" s="254"/>
      <c r="L107" s="254"/>
      <c r="M107" s="187"/>
      <c r="N107" s="254"/>
      <c r="O107" s="254"/>
      <c r="P107" s="254"/>
      <c r="Q107" s="254"/>
      <c r="R107" s="254"/>
      <c r="S107" s="254"/>
      <c r="T107" s="254"/>
      <c r="U107" s="288"/>
      <c r="V107" s="254"/>
      <c r="W107" s="254"/>
      <c r="X107" s="254"/>
      <c r="Y107" s="254"/>
      <c r="Z107" s="254"/>
      <c r="AA107" s="254"/>
      <c r="AB107" s="254"/>
      <c r="AC107" s="187"/>
      <c r="AD107" s="187"/>
      <c r="AE107" s="187"/>
      <c r="AF107" s="187"/>
      <c r="AG107" s="187"/>
      <c r="AH107" s="263"/>
      <c r="AI107" s="1209"/>
      <c r="AJ107" s="187"/>
    </row>
    <row r="108" spans="1:36" s="187" customFormat="1" ht="11.25" customHeight="1">
      <c r="A108" s="1946"/>
      <c r="B108" s="4389" t="s">
        <v>1097</v>
      </c>
      <c r="C108" s="4389"/>
      <c r="D108" s="2434" t="s">
        <v>1074</v>
      </c>
      <c r="E108" s="2434"/>
      <c r="F108" s="2434"/>
      <c r="G108" s="2434"/>
      <c r="H108" s="2434"/>
      <c r="I108" s="2434"/>
      <c r="J108" s="2434"/>
      <c r="K108" s="2434"/>
      <c r="L108" s="2434"/>
      <c r="M108" s="2434"/>
      <c r="N108" s="2434"/>
      <c r="O108" s="2434"/>
      <c r="P108" s="2434"/>
      <c r="Q108" s="2434"/>
      <c r="R108" s="2434"/>
      <c r="S108" s="2434"/>
      <c r="T108" s="2434"/>
      <c r="U108" s="2434"/>
      <c r="V108" s="2434"/>
      <c r="W108" s="2434"/>
      <c r="X108" s="2434"/>
      <c r="Y108" s="2434"/>
      <c r="Z108" s="2434"/>
      <c r="AA108" s="2090"/>
      <c r="AB108" s="2414"/>
      <c r="AC108" s="2414"/>
      <c r="AD108" s="2414"/>
      <c r="AE108" s="2419"/>
      <c r="AG108" s="2432"/>
      <c r="AH108" s="219"/>
      <c r="AI108" s="1921"/>
    </row>
    <row r="109" spans="1:36" s="187" customFormat="1" ht="11.25" customHeight="1">
      <c r="A109" s="1946"/>
      <c r="B109" s="2414"/>
      <c r="C109" s="2414"/>
      <c r="D109" s="2386" t="s">
        <v>1073</v>
      </c>
      <c r="E109" s="2386"/>
      <c r="F109" s="2386"/>
      <c r="G109" s="2386"/>
      <c r="H109" s="2386"/>
      <c r="I109" s="2386"/>
      <c r="J109" s="2386"/>
      <c r="K109" s="2386"/>
      <c r="L109" s="2386"/>
      <c r="M109" s="2386"/>
      <c r="N109" s="2386"/>
      <c r="O109" s="2386"/>
      <c r="P109" s="2386"/>
      <c r="Q109" s="2386"/>
      <c r="R109" s="2386"/>
      <c r="S109" s="2386"/>
      <c r="T109" s="2386"/>
      <c r="U109" s="2386"/>
      <c r="V109" s="2386"/>
      <c r="W109" s="2386"/>
      <c r="X109" s="2386"/>
      <c r="Y109" s="2386"/>
      <c r="Z109" s="2090"/>
      <c r="AA109" s="2090"/>
      <c r="AB109" s="2403"/>
      <c r="AC109" s="2403"/>
      <c r="AD109" s="2403"/>
      <c r="AE109" s="2419"/>
      <c r="AF109" s="2400"/>
      <c r="AG109" s="2432"/>
      <c r="AH109" s="219"/>
      <c r="AI109" s="1921"/>
    </row>
    <row r="110" spans="1:36" s="187" customFormat="1" ht="11.25" customHeight="1">
      <c r="A110" s="1946"/>
      <c r="B110" s="2414"/>
      <c r="C110" s="2414"/>
      <c r="D110" s="2386"/>
      <c r="E110" s="2386"/>
      <c r="F110" s="2386"/>
      <c r="G110" s="2386"/>
      <c r="H110" s="2386"/>
      <c r="I110" s="2386"/>
      <c r="J110" s="2386"/>
      <c r="K110" s="2386"/>
      <c r="L110" s="2386"/>
      <c r="M110" s="2386"/>
      <c r="N110" s="2386"/>
      <c r="O110" s="2386"/>
      <c r="P110" s="2386"/>
      <c r="Q110" s="2386"/>
      <c r="R110" s="2386"/>
      <c r="S110" s="2386"/>
      <c r="T110" s="2386"/>
      <c r="U110" s="2386"/>
      <c r="V110" s="2386"/>
      <c r="W110" s="2386"/>
      <c r="X110" s="2386"/>
      <c r="Y110" s="2386"/>
      <c r="Z110" s="2090"/>
      <c r="AA110" s="2090"/>
      <c r="AB110" s="2403"/>
      <c r="AC110" s="2403"/>
      <c r="AD110" s="2403"/>
      <c r="AE110" s="2419"/>
      <c r="AF110" s="2397" t="s">
        <v>992</v>
      </c>
      <c r="AG110" s="2432"/>
      <c r="AH110" s="219"/>
      <c r="AI110" s="1921"/>
    </row>
    <row r="111" spans="1:36" s="187" customFormat="1" ht="11.25" customHeight="1">
      <c r="A111" s="1946"/>
      <c r="B111" s="2414"/>
      <c r="C111" s="2419"/>
      <c r="D111" s="2433" t="s">
        <v>59</v>
      </c>
      <c r="E111" s="2434" t="s">
        <v>1072</v>
      </c>
      <c r="F111" s="2414"/>
      <c r="G111" s="2444"/>
      <c r="H111" s="2434"/>
      <c r="I111" s="2445"/>
      <c r="J111" s="269"/>
      <c r="K111" s="269"/>
      <c r="L111" s="2090"/>
      <c r="M111" s="2090"/>
      <c r="N111" s="2423"/>
      <c r="O111" s="2423"/>
      <c r="P111" s="2090"/>
      <c r="Q111" s="2090"/>
      <c r="R111" s="2090"/>
      <c r="S111" s="2090"/>
      <c r="T111" s="2090"/>
      <c r="U111" s="2090"/>
      <c r="V111" s="2090"/>
      <c r="W111" s="2090"/>
      <c r="X111" s="2090"/>
      <c r="Y111" s="2090"/>
      <c r="Z111" s="2090"/>
      <c r="AA111" s="2090"/>
      <c r="AB111" s="2090"/>
      <c r="AC111" s="2090"/>
      <c r="AD111" s="2090"/>
      <c r="AE111" s="4371" t="s">
        <v>414</v>
      </c>
      <c r="AF111" s="4373"/>
      <c r="AG111" s="2432"/>
      <c r="AH111" s="219"/>
      <c r="AI111" s="1921"/>
    </row>
    <row r="112" spans="1:36" s="187" customFormat="1" ht="11.25" customHeight="1">
      <c r="A112" s="1946"/>
      <c r="B112" s="4390"/>
      <c r="C112" s="4390"/>
      <c r="E112" s="108" t="s">
        <v>1071</v>
      </c>
      <c r="F112" s="2414"/>
      <c r="G112" s="2414"/>
      <c r="H112" s="2414"/>
      <c r="I112" s="2414"/>
      <c r="J112" s="2414"/>
      <c r="K112" s="2414"/>
      <c r="L112" s="2414"/>
      <c r="M112" s="2414"/>
      <c r="N112" s="2414"/>
      <c r="O112" s="2414"/>
      <c r="P112" s="2414"/>
      <c r="Q112" s="2414"/>
      <c r="R112" s="2414"/>
      <c r="S112" s="2414"/>
      <c r="T112" s="2414"/>
      <c r="U112" s="2414"/>
      <c r="V112" s="2414"/>
      <c r="W112" s="2414"/>
      <c r="X112" s="2414"/>
      <c r="Y112" s="2414"/>
      <c r="Z112" s="2414"/>
      <c r="AA112" s="2414"/>
      <c r="AB112" s="2446"/>
      <c r="AC112" s="2414"/>
      <c r="AD112" s="2414"/>
      <c r="AE112" s="4372"/>
      <c r="AF112" s="3030"/>
      <c r="AG112" s="2432"/>
      <c r="AH112" s="219"/>
      <c r="AI112" s="1921"/>
    </row>
    <row r="113" spans="1:35" s="187" customFormat="1" ht="6.75" customHeight="1">
      <c r="A113" s="1946"/>
      <c r="B113" s="2447"/>
      <c r="C113" s="2447"/>
      <c r="D113" s="2434"/>
      <c r="E113" s="2434"/>
      <c r="F113" s="2414"/>
      <c r="G113" s="2414"/>
      <c r="H113" s="2414"/>
      <c r="I113" s="2414"/>
      <c r="J113" s="2414"/>
      <c r="K113" s="2414"/>
      <c r="L113" s="2414"/>
      <c r="M113" s="2414"/>
      <c r="N113" s="2414"/>
      <c r="O113" s="2414"/>
      <c r="P113" s="2414"/>
      <c r="Q113" s="2414"/>
      <c r="R113" s="2414"/>
      <c r="S113" s="2414"/>
      <c r="T113" s="2414"/>
      <c r="U113" s="2414"/>
      <c r="V113" s="2414"/>
      <c r="W113" s="2414"/>
      <c r="X113" s="2414"/>
      <c r="Y113" s="2414"/>
      <c r="Z113" s="2414"/>
      <c r="AA113" s="2414"/>
      <c r="AB113" s="2446"/>
      <c r="AC113" s="2414"/>
      <c r="AD113" s="2414"/>
      <c r="AE113" s="2418"/>
      <c r="AF113" s="2399"/>
      <c r="AG113" s="2432"/>
      <c r="AH113" s="219"/>
      <c r="AI113" s="1921"/>
    </row>
    <row r="114" spans="1:35" s="187" customFormat="1" ht="11.25" customHeight="1">
      <c r="A114" s="1946"/>
      <c r="B114" s="2414"/>
      <c r="C114" s="2414"/>
      <c r="D114" s="2433" t="s">
        <v>62</v>
      </c>
      <c r="E114" s="2419" t="s">
        <v>4273</v>
      </c>
      <c r="F114" s="2414"/>
      <c r="G114" s="2434"/>
      <c r="H114" s="2434"/>
      <c r="I114" s="2434"/>
      <c r="J114" s="2434"/>
      <c r="K114" s="2434"/>
      <c r="L114" s="2434"/>
      <c r="M114" s="2434"/>
      <c r="N114" s="2434"/>
      <c r="O114" s="2414"/>
      <c r="P114" s="2414"/>
      <c r="Q114" s="2434"/>
      <c r="R114" s="2434"/>
      <c r="S114" s="2434"/>
      <c r="T114" s="2434"/>
      <c r="U114" s="2434"/>
      <c r="V114" s="2434"/>
      <c r="W114" s="2434"/>
      <c r="X114" s="2434"/>
      <c r="Y114" s="2434"/>
      <c r="Z114" s="2434"/>
      <c r="AA114" s="2421"/>
      <c r="AB114" s="2414"/>
      <c r="AC114" s="2414"/>
      <c r="AD114" s="2414"/>
      <c r="AE114" s="4371" t="s">
        <v>415</v>
      </c>
      <c r="AF114" s="4373"/>
      <c r="AG114" s="2432"/>
      <c r="AH114" s="219"/>
      <c r="AI114" s="1921"/>
    </row>
    <row r="115" spans="1:35" s="187" customFormat="1" ht="11.25" customHeight="1">
      <c r="A115" s="1946"/>
      <c r="B115" s="2414"/>
      <c r="C115" s="2414"/>
      <c r="E115" s="108" t="s">
        <v>4274</v>
      </c>
      <c r="F115" s="2419"/>
      <c r="G115" s="2414"/>
      <c r="H115" s="2414"/>
      <c r="I115" s="2434"/>
      <c r="J115" s="2414"/>
      <c r="K115" s="2434"/>
      <c r="L115" s="2414"/>
      <c r="M115" s="2414"/>
      <c r="N115" s="2090"/>
      <c r="O115" s="2423"/>
      <c r="P115" s="2423"/>
      <c r="Q115" s="2090"/>
      <c r="R115" s="2090"/>
      <c r="S115" s="2090"/>
      <c r="T115" s="2090"/>
      <c r="U115" s="2090"/>
      <c r="V115" s="2090"/>
      <c r="W115" s="2090"/>
      <c r="X115" s="2090"/>
      <c r="Y115" s="2090"/>
      <c r="Z115" s="2090"/>
      <c r="AA115" s="2090"/>
      <c r="AB115" s="2090"/>
      <c r="AC115" s="2414"/>
      <c r="AD115" s="2414"/>
      <c r="AE115" s="4372"/>
      <c r="AF115" s="3030"/>
      <c r="AG115" s="2432"/>
      <c r="AH115" s="219"/>
      <c r="AI115" s="1921"/>
    </row>
    <row r="116" spans="1:35" s="187" customFormat="1" ht="6.75" customHeight="1">
      <c r="A116" s="1946"/>
      <c r="B116" s="2414"/>
      <c r="C116" s="2414"/>
      <c r="D116" s="2434"/>
      <c r="E116" s="2419"/>
      <c r="F116" s="2419"/>
      <c r="G116" s="2414"/>
      <c r="H116" s="2414"/>
      <c r="I116" s="2434"/>
      <c r="J116" s="2414"/>
      <c r="K116" s="2434"/>
      <c r="L116" s="2414"/>
      <c r="M116" s="2414"/>
      <c r="N116" s="2090"/>
      <c r="O116" s="2423"/>
      <c r="P116" s="2423"/>
      <c r="Q116" s="2090"/>
      <c r="R116" s="2090"/>
      <c r="S116" s="2090"/>
      <c r="T116" s="2090"/>
      <c r="U116" s="2090"/>
      <c r="V116" s="2090"/>
      <c r="W116" s="2090"/>
      <c r="X116" s="2090"/>
      <c r="Y116" s="2090"/>
      <c r="Z116" s="2090"/>
      <c r="AA116" s="2090"/>
      <c r="AB116" s="2090"/>
      <c r="AC116" s="2414"/>
      <c r="AD116" s="2414"/>
      <c r="AE116" s="2399"/>
      <c r="AF116" s="2399"/>
      <c r="AG116" s="2432"/>
      <c r="AH116" s="219"/>
      <c r="AI116" s="1921"/>
    </row>
    <row r="117" spans="1:35" s="187" customFormat="1" ht="11.25" customHeight="1">
      <c r="A117" s="1946"/>
      <c r="B117" s="2414"/>
      <c r="C117" s="2414"/>
      <c r="D117" s="2433" t="s">
        <v>72</v>
      </c>
      <c r="E117" s="204" t="s">
        <v>1070</v>
      </c>
      <c r="F117" s="204"/>
      <c r="G117" s="2434"/>
      <c r="H117" s="2434"/>
      <c r="I117" s="2414"/>
      <c r="J117" s="2414"/>
      <c r="K117" s="2414"/>
      <c r="L117" s="2414"/>
      <c r="M117" s="2414"/>
      <c r="N117" s="2434"/>
      <c r="O117" s="204"/>
      <c r="P117" s="204"/>
      <c r="Q117" s="2434"/>
      <c r="R117" s="2434"/>
      <c r="S117" s="2434"/>
      <c r="T117" s="2434"/>
      <c r="U117" s="2414"/>
      <c r="V117" s="2414"/>
      <c r="W117" s="2414"/>
      <c r="X117" s="2414"/>
      <c r="Y117" s="2414"/>
      <c r="Z117" s="2414"/>
      <c r="AA117" s="2414"/>
      <c r="AB117" s="2414"/>
      <c r="AC117" s="2414"/>
      <c r="AD117" s="2414"/>
      <c r="AE117" s="4371" t="s">
        <v>416</v>
      </c>
      <c r="AF117" s="4373"/>
      <c r="AG117" s="2432"/>
      <c r="AH117" s="219"/>
      <c r="AI117" s="1921"/>
    </row>
    <row r="118" spans="1:35" s="187" customFormat="1" ht="11.25" customHeight="1">
      <c r="A118" s="1946"/>
      <c r="B118" s="2414"/>
      <c r="C118" s="2414"/>
      <c r="E118" s="108" t="s">
        <v>1069</v>
      </c>
      <c r="F118" s="204"/>
      <c r="G118" s="2434"/>
      <c r="H118" s="2434"/>
      <c r="I118" s="2414"/>
      <c r="J118" s="2414"/>
      <c r="K118" s="2414"/>
      <c r="L118" s="2414"/>
      <c r="M118" s="2414"/>
      <c r="N118" s="2434"/>
      <c r="O118" s="204"/>
      <c r="P118" s="204"/>
      <c r="Q118" s="2434"/>
      <c r="R118" s="2434"/>
      <c r="S118" s="2434"/>
      <c r="T118" s="2434"/>
      <c r="U118" s="2414"/>
      <c r="V118" s="2414"/>
      <c r="W118" s="2414"/>
      <c r="X118" s="2414"/>
      <c r="Y118" s="2414"/>
      <c r="Z118" s="2414"/>
      <c r="AA118" s="2414"/>
      <c r="AB118" s="2414"/>
      <c r="AC118" s="2414"/>
      <c r="AD118" s="2414"/>
      <c r="AE118" s="4372"/>
      <c r="AF118" s="3030"/>
      <c r="AG118" s="2432"/>
      <c r="AH118" s="219"/>
      <c r="AI118" s="1921"/>
    </row>
    <row r="119" spans="1:35" s="187" customFormat="1" ht="6.75" customHeight="1">
      <c r="A119" s="1946"/>
      <c r="B119" s="2414"/>
      <c r="C119" s="2414"/>
      <c r="D119" s="2434"/>
      <c r="E119" s="204"/>
      <c r="F119" s="204"/>
      <c r="G119" s="2434"/>
      <c r="H119" s="2434"/>
      <c r="I119" s="2414"/>
      <c r="J119" s="2414"/>
      <c r="K119" s="2414"/>
      <c r="L119" s="2414"/>
      <c r="M119" s="2414"/>
      <c r="N119" s="2434"/>
      <c r="O119" s="204"/>
      <c r="P119" s="204"/>
      <c r="Q119" s="2434"/>
      <c r="R119" s="2434"/>
      <c r="S119" s="2434"/>
      <c r="T119" s="2434"/>
      <c r="U119" s="2414"/>
      <c r="V119" s="2414"/>
      <c r="W119" s="2414"/>
      <c r="X119" s="2414"/>
      <c r="Y119" s="2414"/>
      <c r="Z119" s="2414"/>
      <c r="AA119" s="2414"/>
      <c r="AB119" s="2414"/>
      <c r="AC119" s="2414"/>
      <c r="AD119" s="2414"/>
      <c r="AE119" s="2399"/>
      <c r="AF119" s="2399"/>
      <c r="AG119" s="2432"/>
      <c r="AH119" s="219"/>
      <c r="AI119" s="1921"/>
    </row>
    <row r="120" spans="1:35" s="187" customFormat="1" ht="11.25" customHeight="1">
      <c r="A120" s="1946"/>
      <c r="B120" s="2414"/>
      <c r="C120" s="2414"/>
      <c r="D120" s="2433" t="s">
        <v>73</v>
      </c>
      <c r="E120" s="204" t="s">
        <v>1068</v>
      </c>
      <c r="F120" s="204"/>
      <c r="G120" s="2434"/>
      <c r="H120" s="2434"/>
      <c r="I120" s="2414"/>
      <c r="J120" s="2414"/>
      <c r="K120" s="2414"/>
      <c r="L120" s="2414"/>
      <c r="M120" s="2414"/>
      <c r="N120" s="2434"/>
      <c r="O120" s="204"/>
      <c r="P120" s="204"/>
      <c r="Q120" s="2434"/>
      <c r="R120" s="2434"/>
      <c r="S120" s="2434"/>
      <c r="T120" s="2434"/>
      <c r="U120" s="2414"/>
      <c r="V120" s="2414"/>
      <c r="W120" s="2414"/>
      <c r="X120" s="2414"/>
      <c r="Y120" s="2414"/>
      <c r="Z120" s="2414"/>
      <c r="AA120" s="2414"/>
      <c r="AB120" s="2414"/>
      <c r="AC120" s="2414"/>
      <c r="AD120" s="2414"/>
      <c r="AE120" s="4371" t="s">
        <v>417</v>
      </c>
      <c r="AF120" s="4373"/>
      <c r="AG120" s="2432"/>
      <c r="AH120" s="219"/>
      <c r="AI120" s="1921"/>
    </row>
    <row r="121" spans="1:35" s="187" customFormat="1" ht="11.25" customHeight="1">
      <c r="A121" s="1946"/>
      <c r="B121" s="2414"/>
      <c r="C121" s="2414"/>
      <c r="E121" s="108" t="s">
        <v>1067</v>
      </c>
      <c r="F121" s="204"/>
      <c r="G121" s="2434"/>
      <c r="H121" s="2434"/>
      <c r="I121" s="2414"/>
      <c r="J121" s="2414"/>
      <c r="K121" s="2414"/>
      <c r="L121" s="2414"/>
      <c r="M121" s="2414"/>
      <c r="N121" s="2434"/>
      <c r="O121" s="204"/>
      <c r="P121" s="204"/>
      <c r="Q121" s="2434"/>
      <c r="R121" s="2434"/>
      <c r="S121" s="2434"/>
      <c r="T121" s="2434"/>
      <c r="U121" s="2414"/>
      <c r="V121" s="2414"/>
      <c r="W121" s="2414"/>
      <c r="X121" s="2414"/>
      <c r="Y121" s="2414"/>
      <c r="Z121" s="2414"/>
      <c r="AA121" s="2414"/>
      <c r="AB121" s="2414"/>
      <c r="AC121" s="2414"/>
      <c r="AD121" s="2414"/>
      <c r="AE121" s="4372"/>
      <c r="AF121" s="3030"/>
      <c r="AG121" s="2432"/>
      <c r="AH121" s="219"/>
      <c r="AI121" s="1921"/>
    </row>
    <row r="122" spans="1:35" s="187" customFormat="1" ht="6.75" customHeight="1">
      <c r="A122" s="1946"/>
      <c r="B122" s="2414"/>
      <c r="C122" s="2414"/>
      <c r="D122" s="2434"/>
      <c r="E122" s="204"/>
      <c r="F122" s="204"/>
      <c r="G122" s="2434"/>
      <c r="H122" s="2434"/>
      <c r="I122" s="2414"/>
      <c r="J122" s="2414"/>
      <c r="K122" s="2414"/>
      <c r="L122" s="2414"/>
      <c r="M122" s="2414"/>
      <c r="N122" s="2434"/>
      <c r="O122" s="204"/>
      <c r="P122" s="204"/>
      <c r="Q122" s="2434"/>
      <c r="R122" s="2434"/>
      <c r="S122" s="2434"/>
      <c r="T122" s="2434"/>
      <c r="U122" s="2414"/>
      <c r="V122" s="2414"/>
      <c r="W122" s="2414"/>
      <c r="X122" s="2414"/>
      <c r="Y122" s="2414"/>
      <c r="Z122" s="2414"/>
      <c r="AA122" s="2414"/>
      <c r="AB122" s="2414"/>
      <c r="AC122" s="2414"/>
      <c r="AD122" s="2414"/>
      <c r="AG122" s="2432"/>
      <c r="AH122" s="219"/>
      <c r="AI122" s="1921"/>
    </row>
    <row r="123" spans="1:35" s="187" customFormat="1" ht="11.25" customHeight="1">
      <c r="A123" s="1946"/>
      <c r="B123" s="2414"/>
      <c r="C123" s="2414"/>
      <c r="D123" s="2433" t="s">
        <v>74</v>
      </c>
      <c r="E123" s="204" t="s">
        <v>1066</v>
      </c>
      <c r="F123" s="204"/>
      <c r="G123" s="2434"/>
      <c r="H123" s="2434"/>
      <c r="I123" s="2414"/>
      <c r="J123" s="2414"/>
      <c r="K123" s="2414"/>
      <c r="L123" s="2414"/>
      <c r="M123" s="2414"/>
      <c r="N123" s="2434"/>
      <c r="O123" s="204"/>
      <c r="P123" s="204"/>
      <c r="Q123" s="2434"/>
      <c r="R123" s="2434"/>
      <c r="S123" s="2434"/>
      <c r="T123" s="2434"/>
      <c r="U123" s="2414"/>
      <c r="V123" s="2414"/>
      <c r="W123" s="2414"/>
      <c r="X123" s="2414"/>
      <c r="Y123" s="2414"/>
      <c r="Z123" s="2414"/>
      <c r="AA123" s="2414"/>
      <c r="AB123" s="2414"/>
      <c r="AC123" s="2414"/>
      <c r="AD123" s="2414"/>
      <c r="AE123" s="4371" t="s">
        <v>418</v>
      </c>
      <c r="AF123" s="4373"/>
      <c r="AG123" s="2432"/>
      <c r="AH123" s="219"/>
      <c r="AI123" s="1921"/>
    </row>
    <row r="124" spans="1:35" s="187" customFormat="1" ht="11.25" customHeight="1">
      <c r="A124" s="1946"/>
      <c r="B124" s="2414"/>
      <c r="C124" s="2414"/>
      <c r="D124" s="2434"/>
      <c r="E124" s="255" t="s">
        <v>1065</v>
      </c>
      <c r="F124" s="204"/>
      <c r="G124" s="2434"/>
      <c r="H124" s="2434"/>
      <c r="I124" s="2414"/>
      <c r="J124" s="2414"/>
      <c r="K124" s="2414"/>
      <c r="L124" s="2414"/>
      <c r="M124" s="2414"/>
      <c r="N124" s="2434"/>
      <c r="O124" s="204"/>
      <c r="P124" s="204"/>
      <c r="Q124" s="2434"/>
      <c r="R124" s="2434"/>
      <c r="S124" s="2434"/>
      <c r="T124" s="2434"/>
      <c r="U124" s="2414"/>
      <c r="V124" s="2414"/>
      <c r="W124" s="2414"/>
      <c r="X124" s="2414"/>
      <c r="Y124" s="2414"/>
      <c r="Z124" s="2414"/>
      <c r="AA124" s="2414"/>
      <c r="AB124" s="2414"/>
      <c r="AC124" s="2414"/>
      <c r="AD124" s="2414"/>
      <c r="AE124" s="4372"/>
      <c r="AF124" s="3030"/>
      <c r="AG124" s="2432"/>
      <c r="AH124" s="219"/>
      <c r="AI124" s="1921"/>
    </row>
    <row r="125" spans="1:35" s="187" customFormat="1" ht="6.75" customHeight="1">
      <c r="A125" s="1946"/>
      <c r="B125" s="2414"/>
      <c r="C125" s="2414"/>
      <c r="D125" s="2434"/>
      <c r="E125" s="204"/>
      <c r="F125" s="204"/>
      <c r="G125" s="2434"/>
      <c r="H125" s="2434"/>
      <c r="I125" s="2414"/>
      <c r="J125" s="2414"/>
      <c r="K125" s="2414"/>
      <c r="L125" s="2414"/>
      <c r="M125" s="2414"/>
      <c r="N125" s="2434"/>
      <c r="O125" s="204"/>
      <c r="P125" s="204"/>
      <c r="Q125" s="2434"/>
      <c r="R125" s="2434"/>
      <c r="S125" s="2434"/>
      <c r="T125" s="2434"/>
      <c r="U125" s="2414"/>
      <c r="V125" s="2414"/>
      <c r="W125" s="2414"/>
      <c r="X125" s="2414"/>
      <c r="Y125" s="2414"/>
      <c r="Z125" s="2414"/>
      <c r="AA125" s="2414"/>
      <c r="AB125" s="2414"/>
      <c r="AC125" s="2414"/>
      <c r="AD125" s="2414"/>
      <c r="AG125" s="2432"/>
      <c r="AH125" s="219"/>
      <c r="AI125" s="1921"/>
    </row>
    <row r="126" spans="1:35" s="187" customFormat="1" ht="11.25" customHeight="1">
      <c r="A126" s="1946"/>
      <c r="B126" s="2414"/>
      <c r="C126" s="2414"/>
      <c r="D126" s="2433" t="s">
        <v>75</v>
      </c>
      <c r="E126" s="2433" t="s">
        <v>3547</v>
      </c>
      <c r="F126" s="204"/>
      <c r="G126" s="2434"/>
      <c r="H126" s="2434"/>
      <c r="I126" s="2414"/>
      <c r="J126" s="2414"/>
      <c r="K126" s="2414"/>
      <c r="L126" s="2414"/>
      <c r="M126" s="2414"/>
      <c r="N126" s="2434"/>
      <c r="O126" s="204"/>
      <c r="P126" s="204"/>
      <c r="Q126" s="2434"/>
      <c r="R126" s="2434"/>
      <c r="S126" s="2434"/>
      <c r="T126" s="2434"/>
      <c r="U126" s="2414"/>
      <c r="V126" s="2414"/>
      <c r="W126" s="2414"/>
      <c r="X126" s="2414"/>
      <c r="Y126" s="2414"/>
      <c r="Z126" s="2414"/>
      <c r="AA126" s="2414"/>
      <c r="AB126" s="2414"/>
      <c r="AC126" s="2414"/>
      <c r="AD126" s="2414"/>
      <c r="AE126" s="4371" t="s">
        <v>419</v>
      </c>
      <c r="AF126" s="4373"/>
      <c r="AG126" s="2432"/>
      <c r="AH126" s="219"/>
      <c r="AI126" s="1921"/>
    </row>
    <row r="127" spans="1:35" s="187" customFormat="1" ht="11.25" customHeight="1">
      <c r="A127" s="1946"/>
      <c r="B127" s="2414"/>
      <c r="C127" s="2414"/>
      <c r="D127" s="204"/>
      <c r="E127" s="255" t="s">
        <v>1064</v>
      </c>
      <c r="F127" s="255"/>
      <c r="G127" s="2386"/>
      <c r="H127" s="2386"/>
      <c r="I127" s="2386"/>
      <c r="J127" s="2386"/>
      <c r="K127" s="2386"/>
      <c r="L127" s="2386"/>
      <c r="M127" s="2386"/>
      <c r="N127" s="2386"/>
      <c r="O127" s="255"/>
      <c r="P127" s="255"/>
      <c r="Q127" s="2386"/>
      <c r="R127" s="2386"/>
      <c r="S127" s="2386"/>
      <c r="T127" s="2386"/>
      <c r="U127" s="2386"/>
      <c r="V127" s="2386"/>
      <c r="W127" s="2386"/>
      <c r="X127" s="2386"/>
      <c r="Y127" s="2386"/>
      <c r="Z127" s="2386"/>
      <c r="AA127" s="2386"/>
      <c r="AB127" s="2386"/>
      <c r="AC127" s="2386"/>
      <c r="AD127" s="2386"/>
      <c r="AE127" s="4372"/>
      <c r="AF127" s="3030"/>
      <c r="AG127" s="2432"/>
      <c r="AH127" s="219"/>
      <c r="AI127" s="1921"/>
    </row>
    <row r="128" spans="1:35" s="187" customFormat="1" ht="6.75" customHeight="1">
      <c r="A128" s="1946"/>
      <c r="B128" s="2414"/>
      <c r="C128" s="2414"/>
      <c r="D128" s="204"/>
      <c r="E128" s="255"/>
      <c r="F128" s="255"/>
      <c r="G128" s="2386"/>
      <c r="H128" s="2386"/>
      <c r="I128" s="2386"/>
      <c r="J128" s="2386"/>
      <c r="K128" s="2386"/>
      <c r="L128" s="2386"/>
      <c r="M128" s="2386"/>
      <c r="N128" s="2386"/>
      <c r="O128" s="255"/>
      <c r="P128" s="255"/>
      <c r="Q128" s="2386"/>
      <c r="R128" s="2386"/>
      <c r="S128" s="2386"/>
      <c r="T128" s="2386"/>
      <c r="U128" s="2386"/>
      <c r="V128" s="2386"/>
      <c r="W128" s="2386"/>
      <c r="X128" s="2386"/>
      <c r="Y128" s="2386"/>
      <c r="Z128" s="2386"/>
      <c r="AA128" s="2386"/>
      <c r="AB128" s="2386"/>
      <c r="AC128" s="2386"/>
      <c r="AD128" s="2386"/>
      <c r="AG128" s="2432"/>
      <c r="AH128" s="219"/>
      <c r="AI128" s="1921"/>
    </row>
    <row r="129" spans="1:35" s="187" customFormat="1" ht="11.25" customHeight="1">
      <c r="A129" s="1946"/>
      <c r="B129" s="2414"/>
      <c r="C129" s="2414"/>
      <c r="D129" s="2433" t="s">
        <v>76</v>
      </c>
      <c r="E129" s="2433" t="s">
        <v>1063</v>
      </c>
      <c r="F129" s="204"/>
      <c r="G129" s="2434"/>
      <c r="H129" s="2434"/>
      <c r="I129" s="2414"/>
      <c r="J129" s="2414"/>
      <c r="K129" s="2414"/>
      <c r="L129" s="2414"/>
      <c r="M129" s="2414"/>
      <c r="N129" s="2434"/>
      <c r="O129" s="204"/>
      <c r="P129" s="204"/>
      <c r="Q129" s="2434"/>
      <c r="R129" s="2434"/>
      <c r="S129" s="2434"/>
      <c r="T129" s="2434"/>
      <c r="U129" s="2414"/>
      <c r="V129" s="2414"/>
      <c r="W129" s="2414"/>
      <c r="X129" s="2414"/>
      <c r="Y129" s="2414"/>
      <c r="Z129" s="2414"/>
      <c r="AA129" s="2414"/>
      <c r="AB129" s="2414"/>
      <c r="AC129" s="2414"/>
      <c r="AD129" s="2414"/>
      <c r="AE129" s="4371" t="s">
        <v>420</v>
      </c>
      <c r="AF129" s="4373"/>
      <c r="AG129" s="2432"/>
      <c r="AH129" s="219"/>
      <c r="AI129" s="1921"/>
    </row>
    <row r="130" spans="1:35" s="187" customFormat="1" ht="11.25" customHeight="1">
      <c r="A130" s="1946"/>
      <c r="B130" s="2414"/>
      <c r="C130" s="2414"/>
      <c r="D130" s="2434"/>
      <c r="E130" s="2386" t="s">
        <v>3548</v>
      </c>
      <c r="F130" s="204"/>
      <c r="G130" s="2434"/>
      <c r="H130" s="2434"/>
      <c r="I130" s="2414"/>
      <c r="J130" s="2414"/>
      <c r="K130" s="2414"/>
      <c r="L130" s="2414"/>
      <c r="M130" s="2414"/>
      <c r="N130" s="2434"/>
      <c r="O130" s="204"/>
      <c r="P130" s="204"/>
      <c r="Q130" s="2434"/>
      <c r="R130" s="2434"/>
      <c r="S130" s="2434"/>
      <c r="T130" s="2434"/>
      <c r="U130" s="2414"/>
      <c r="V130" s="2414"/>
      <c r="W130" s="2414"/>
      <c r="X130" s="2414"/>
      <c r="Y130" s="2414"/>
      <c r="Z130" s="2414"/>
      <c r="AA130" s="2414"/>
      <c r="AB130" s="2414"/>
      <c r="AC130" s="2414"/>
      <c r="AD130" s="2414"/>
      <c r="AE130" s="4372"/>
      <c r="AF130" s="3030"/>
      <c r="AG130" s="2432"/>
      <c r="AH130" s="219"/>
      <c r="AI130" s="1921"/>
    </row>
    <row r="131" spans="1:35" s="187" customFormat="1" ht="6.75" customHeight="1">
      <c r="A131" s="1946"/>
      <c r="B131" s="2414"/>
      <c r="C131" s="2414"/>
      <c r="D131" s="204"/>
      <c r="E131" s="204"/>
      <c r="F131" s="204"/>
      <c r="G131" s="2434"/>
      <c r="H131" s="2434"/>
      <c r="I131" s="2414"/>
      <c r="J131" s="2414"/>
      <c r="K131" s="2414"/>
      <c r="L131" s="2414"/>
      <c r="M131" s="2414"/>
      <c r="N131" s="2434"/>
      <c r="O131" s="204"/>
      <c r="P131" s="204"/>
      <c r="Q131" s="2434"/>
      <c r="R131" s="2434"/>
      <c r="S131" s="2434"/>
      <c r="T131" s="2434"/>
      <c r="U131" s="2414"/>
      <c r="V131" s="2414"/>
      <c r="W131" s="2414"/>
      <c r="X131" s="2414"/>
      <c r="Y131" s="2414"/>
      <c r="Z131" s="2414"/>
      <c r="AA131" s="2414"/>
      <c r="AB131" s="2414"/>
      <c r="AC131" s="2414"/>
      <c r="AD131" s="2414"/>
      <c r="AG131" s="2432"/>
      <c r="AH131" s="219"/>
      <c r="AI131" s="1921"/>
    </row>
    <row r="132" spans="1:35" s="187" customFormat="1" ht="11.25" customHeight="1">
      <c r="A132" s="1946"/>
      <c r="B132" s="2414"/>
      <c r="C132" s="2414"/>
      <c r="D132" s="2433" t="s">
        <v>77</v>
      </c>
      <c r="E132" s="2433" t="s">
        <v>1062</v>
      </c>
      <c r="F132" s="204"/>
      <c r="G132" s="2434"/>
      <c r="H132" s="2434"/>
      <c r="I132" s="2414"/>
      <c r="J132" s="2414"/>
      <c r="K132" s="2414"/>
      <c r="L132" s="2414"/>
      <c r="M132" s="2414"/>
      <c r="N132" s="2434"/>
      <c r="O132" s="204"/>
      <c r="P132" s="204"/>
      <c r="Q132" s="2434"/>
      <c r="R132" s="2434"/>
      <c r="S132" s="2434"/>
      <c r="T132" s="2434"/>
      <c r="U132" s="2414"/>
      <c r="V132" s="2414"/>
      <c r="W132" s="2414"/>
      <c r="X132" s="2414"/>
      <c r="Y132" s="2414"/>
      <c r="Z132" s="2414"/>
      <c r="AA132" s="2414"/>
      <c r="AB132" s="2414"/>
      <c r="AC132" s="2414"/>
      <c r="AD132" s="2414"/>
      <c r="AE132" s="4371" t="s">
        <v>421</v>
      </c>
      <c r="AF132" s="4373"/>
      <c r="AG132" s="2432"/>
      <c r="AH132" s="219"/>
      <c r="AI132" s="1921"/>
    </row>
    <row r="133" spans="1:35" s="187" customFormat="1" ht="11.25" customHeight="1">
      <c r="A133" s="1946"/>
      <c r="B133" s="2414"/>
      <c r="C133" s="2414"/>
      <c r="D133" s="204"/>
      <c r="E133" s="255" t="s">
        <v>3549</v>
      </c>
      <c r="F133" s="204"/>
      <c r="G133" s="2434"/>
      <c r="H133" s="2434"/>
      <c r="I133" s="2414"/>
      <c r="J133" s="2414"/>
      <c r="K133" s="2414"/>
      <c r="L133" s="2414"/>
      <c r="M133" s="2414"/>
      <c r="N133" s="2434"/>
      <c r="O133" s="204"/>
      <c r="P133" s="204"/>
      <c r="Q133" s="2434"/>
      <c r="R133" s="2434"/>
      <c r="S133" s="2434"/>
      <c r="T133" s="2434"/>
      <c r="U133" s="2414"/>
      <c r="V133" s="2414"/>
      <c r="W133" s="2414"/>
      <c r="X133" s="2414"/>
      <c r="Y133" s="2414"/>
      <c r="Z133" s="2414"/>
      <c r="AA133" s="2414"/>
      <c r="AB133" s="2414"/>
      <c r="AC133" s="2414"/>
      <c r="AD133" s="2414"/>
      <c r="AE133" s="4372"/>
      <c r="AF133" s="3030"/>
      <c r="AG133" s="2432"/>
      <c r="AH133" s="219"/>
      <c r="AI133" s="1921"/>
    </row>
    <row r="134" spans="1:35" s="187" customFormat="1" ht="6.75" customHeight="1">
      <c r="A134" s="1946"/>
      <c r="B134" s="2414"/>
      <c r="C134" s="2414"/>
      <c r="D134" s="204"/>
      <c r="E134" s="255"/>
      <c r="F134" s="204"/>
      <c r="G134" s="2434"/>
      <c r="H134" s="2434"/>
      <c r="I134" s="2414"/>
      <c r="J134" s="2414"/>
      <c r="K134" s="2414"/>
      <c r="L134" s="2414"/>
      <c r="M134" s="2414"/>
      <c r="N134" s="2434"/>
      <c r="O134" s="204"/>
      <c r="P134" s="204"/>
      <c r="Q134" s="2434"/>
      <c r="R134" s="2434"/>
      <c r="S134" s="2434"/>
      <c r="T134" s="2434"/>
      <c r="U134" s="2414"/>
      <c r="V134" s="2414"/>
      <c r="W134" s="2414"/>
      <c r="X134" s="2414"/>
      <c r="Y134" s="2414"/>
      <c r="Z134" s="2414"/>
      <c r="AA134" s="2414"/>
      <c r="AB134" s="2414"/>
      <c r="AC134" s="2414"/>
      <c r="AD134" s="2414"/>
      <c r="AG134" s="2432"/>
      <c r="AH134" s="219"/>
      <c r="AI134" s="1921"/>
    </row>
    <row r="135" spans="1:35" s="187" customFormat="1" ht="11.25" customHeight="1">
      <c r="A135" s="1946"/>
      <c r="B135" s="2414"/>
      <c r="C135" s="2414"/>
      <c r="D135" s="2433" t="s">
        <v>330</v>
      </c>
      <c r="E135" s="2433" t="s">
        <v>1061</v>
      </c>
      <c r="F135" s="204"/>
      <c r="G135" s="2434"/>
      <c r="H135" s="2434"/>
      <c r="I135" s="2414"/>
      <c r="J135" s="2414"/>
      <c r="K135" s="2414"/>
      <c r="L135" s="2414"/>
      <c r="M135" s="2414"/>
      <c r="N135" s="2434"/>
      <c r="O135" s="204"/>
      <c r="P135" s="204"/>
      <c r="Q135" s="2434"/>
      <c r="R135" s="2434"/>
      <c r="S135" s="2434"/>
      <c r="T135" s="2434"/>
      <c r="U135" s="2414"/>
      <c r="V135" s="2414"/>
      <c r="W135" s="2414"/>
      <c r="X135" s="2414"/>
      <c r="Y135" s="2414"/>
      <c r="Z135" s="2414"/>
      <c r="AA135" s="2414"/>
      <c r="AB135" s="2414"/>
      <c r="AC135" s="2414"/>
      <c r="AD135" s="2414"/>
      <c r="AE135" s="4371" t="s">
        <v>422</v>
      </c>
      <c r="AF135" s="4373"/>
      <c r="AG135" s="2432"/>
      <c r="AH135" s="219"/>
      <c r="AI135" s="1921"/>
    </row>
    <row r="136" spans="1:35" s="187" customFormat="1" ht="11.25" customHeight="1">
      <c r="A136" s="1946"/>
      <c r="B136" s="2414"/>
      <c r="C136" s="2414"/>
      <c r="D136" s="2434"/>
      <c r="E136" s="2386" t="s">
        <v>1060</v>
      </c>
      <c r="F136" s="204"/>
      <c r="G136" s="2434"/>
      <c r="H136" s="2434"/>
      <c r="I136" s="2414"/>
      <c r="J136" s="2414"/>
      <c r="K136" s="2414"/>
      <c r="L136" s="2414"/>
      <c r="M136" s="2414"/>
      <c r="N136" s="2434"/>
      <c r="O136" s="204"/>
      <c r="P136" s="204"/>
      <c r="Q136" s="2434"/>
      <c r="R136" s="2434"/>
      <c r="S136" s="2434"/>
      <c r="T136" s="2434"/>
      <c r="U136" s="2414"/>
      <c r="V136" s="2414"/>
      <c r="W136" s="2414"/>
      <c r="X136" s="2414"/>
      <c r="Y136" s="2414"/>
      <c r="Z136" s="2414"/>
      <c r="AA136" s="2414"/>
      <c r="AB136" s="2414"/>
      <c r="AC136" s="2414"/>
      <c r="AD136" s="2414"/>
      <c r="AE136" s="4372"/>
      <c r="AF136" s="3030"/>
      <c r="AG136" s="2432"/>
      <c r="AH136" s="219"/>
      <c r="AI136" s="1921"/>
    </row>
    <row r="137" spans="1:35" s="187" customFormat="1" ht="6.75" customHeight="1">
      <c r="A137" s="1946"/>
      <c r="B137" s="2414"/>
      <c r="C137" s="2414"/>
      <c r="D137" s="204"/>
      <c r="E137" s="204"/>
      <c r="F137" s="204"/>
      <c r="G137" s="2434"/>
      <c r="H137" s="2434"/>
      <c r="I137" s="2414"/>
      <c r="J137" s="2414"/>
      <c r="K137" s="2414"/>
      <c r="L137" s="2414"/>
      <c r="M137" s="2414"/>
      <c r="N137" s="2434"/>
      <c r="O137" s="204"/>
      <c r="P137" s="204"/>
      <c r="Q137" s="2434"/>
      <c r="R137" s="2434"/>
      <c r="S137" s="2434"/>
      <c r="T137" s="2434"/>
      <c r="U137" s="2414"/>
      <c r="V137" s="2414"/>
      <c r="W137" s="2414"/>
      <c r="X137" s="2414"/>
      <c r="Y137" s="2414"/>
      <c r="Z137" s="2414"/>
      <c r="AA137" s="2414"/>
      <c r="AB137" s="2414"/>
      <c r="AC137" s="2414"/>
      <c r="AD137" s="2414"/>
      <c r="AG137" s="2432"/>
      <c r="AH137" s="219"/>
      <c r="AI137" s="1921"/>
    </row>
    <row r="138" spans="1:35" s="187" customFormat="1" ht="11.25" customHeight="1">
      <c r="A138" s="1946"/>
      <c r="B138" s="2414"/>
      <c r="C138" s="2414"/>
      <c r="D138" s="2433" t="s">
        <v>331</v>
      </c>
      <c r="E138" s="2433" t="s">
        <v>1059</v>
      </c>
      <c r="F138" s="204"/>
      <c r="G138" s="2434"/>
      <c r="H138" s="2434"/>
      <c r="I138" s="2414"/>
      <c r="J138" s="2414"/>
      <c r="K138" s="2414"/>
      <c r="L138" s="2414"/>
      <c r="M138" s="2414"/>
      <c r="N138" s="2434"/>
      <c r="O138" s="204"/>
      <c r="P138" s="204"/>
      <c r="Q138" s="2434"/>
      <c r="R138" s="2434"/>
      <c r="S138" s="2434"/>
      <c r="T138" s="2434"/>
      <c r="U138" s="2414"/>
      <c r="V138" s="2414"/>
      <c r="W138" s="2414"/>
      <c r="X138" s="2414"/>
      <c r="Y138" s="2414"/>
      <c r="Z138" s="2414"/>
      <c r="AA138" s="2414"/>
      <c r="AB138" s="2414"/>
      <c r="AC138" s="2414"/>
      <c r="AD138" s="2414"/>
      <c r="AE138" s="4371" t="s">
        <v>423</v>
      </c>
      <c r="AF138" s="4373"/>
      <c r="AG138" s="2432"/>
      <c r="AH138" s="219"/>
      <c r="AI138" s="1921"/>
    </row>
    <row r="139" spans="1:35" s="187" customFormat="1" ht="11.25" customHeight="1">
      <c r="A139" s="1946"/>
      <c r="B139" s="2414"/>
      <c r="C139" s="2414"/>
      <c r="D139" s="204"/>
      <c r="E139" s="204" t="s">
        <v>1058</v>
      </c>
      <c r="F139" s="204"/>
      <c r="G139" s="2434"/>
      <c r="H139" s="2434"/>
      <c r="I139" s="2414"/>
      <c r="J139" s="2414"/>
      <c r="K139" s="2414"/>
      <c r="L139" s="2414"/>
      <c r="M139" s="2414"/>
      <c r="N139" s="2434"/>
      <c r="O139" s="204"/>
      <c r="P139" s="204"/>
      <c r="Q139" s="2434"/>
      <c r="R139" s="2434"/>
      <c r="S139" s="2434"/>
      <c r="T139" s="2434"/>
      <c r="U139" s="2414"/>
      <c r="V139" s="2414"/>
      <c r="W139" s="2414"/>
      <c r="X139" s="2414"/>
      <c r="Y139" s="2414"/>
      <c r="Z139" s="2414"/>
      <c r="AA139" s="2414"/>
      <c r="AB139" s="2414"/>
      <c r="AC139" s="2414"/>
      <c r="AD139" s="2414"/>
      <c r="AE139" s="4372"/>
      <c r="AF139" s="3030"/>
      <c r="AG139" s="2432"/>
      <c r="AH139" s="219"/>
      <c r="AI139" s="1921"/>
    </row>
    <row r="140" spans="1:35" s="187" customFormat="1" ht="11.25" customHeight="1">
      <c r="A140" s="1946"/>
      <c r="B140" s="2414"/>
      <c r="C140" s="2414"/>
      <c r="D140" s="2414"/>
      <c r="E140" s="204" t="s">
        <v>1057</v>
      </c>
      <c r="F140" s="204"/>
      <c r="G140" s="2434"/>
      <c r="H140" s="2434"/>
      <c r="I140" s="2414"/>
      <c r="J140" s="2414"/>
      <c r="K140" s="2414"/>
      <c r="L140" s="2414"/>
      <c r="M140" s="2414"/>
      <c r="N140" s="2434"/>
      <c r="O140" s="204"/>
      <c r="P140" s="204"/>
      <c r="Q140" s="2434"/>
      <c r="R140" s="2434"/>
      <c r="S140" s="2434"/>
      <c r="T140" s="2434"/>
      <c r="U140" s="2414"/>
      <c r="V140" s="2414"/>
      <c r="W140" s="2414"/>
      <c r="X140" s="2414"/>
      <c r="Y140" s="2414"/>
      <c r="Z140" s="2414"/>
      <c r="AA140" s="2414"/>
      <c r="AB140" s="2414"/>
      <c r="AC140" s="2414"/>
      <c r="AD140" s="2414"/>
      <c r="AG140" s="2432"/>
      <c r="AH140" s="219"/>
      <c r="AI140" s="1921"/>
    </row>
    <row r="141" spans="1:35" s="187" customFormat="1" ht="11.25" customHeight="1">
      <c r="A141" s="1946"/>
      <c r="B141" s="2414"/>
      <c r="C141" s="2414"/>
      <c r="D141" s="2414"/>
      <c r="E141" s="255" t="s">
        <v>1056</v>
      </c>
      <c r="F141" s="204"/>
      <c r="G141" s="2434"/>
      <c r="H141" s="2434"/>
      <c r="I141" s="2414"/>
      <c r="J141" s="2414"/>
      <c r="K141" s="2414"/>
      <c r="L141" s="2414"/>
      <c r="M141" s="2414"/>
      <c r="N141" s="2434"/>
      <c r="O141" s="204"/>
      <c r="P141" s="204"/>
      <c r="Q141" s="2434"/>
      <c r="R141" s="2434"/>
      <c r="S141" s="2434"/>
      <c r="T141" s="2434"/>
      <c r="U141" s="2414"/>
      <c r="V141" s="2414"/>
      <c r="W141" s="2414"/>
      <c r="X141" s="2414"/>
      <c r="Y141" s="2414"/>
      <c r="Z141" s="2414"/>
      <c r="AA141" s="2414"/>
      <c r="AB141" s="2414"/>
      <c r="AC141" s="2414"/>
      <c r="AD141" s="2414"/>
      <c r="AG141" s="2432"/>
      <c r="AH141" s="219"/>
      <c r="AI141" s="1921"/>
    </row>
    <row r="142" spans="1:35" s="187" customFormat="1" ht="11.25" customHeight="1">
      <c r="A142" s="1946"/>
      <c r="B142" s="2414"/>
      <c r="C142" s="2414"/>
      <c r="D142" s="2414"/>
      <c r="E142" s="255" t="s">
        <v>1055</v>
      </c>
      <c r="F142" s="204"/>
      <c r="G142" s="2434"/>
      <c r="H142" s="2434"/>
      <c r="I142" s="2414"/>
      <c r="J142" s="2414"/>
      <c r="K142" s="2414"/>
      <c r="L142" s="2414"/>
      <c r="M142" s="2414"/>
      <c r="N142" s="2434"/>
      <c r="O142" s="204"/>
      <c r="P142" s="204"/>
      <c r="Q142" s="2434"/>
      <c r="R142" s="2434"/>
      <c r="S142" s="2434"/>
      <c r="T142" s="2434"/>
      <c r="U142" s="2414"/>
      <c r="V142" s="2414"/>
      <c r="W142" s="2414"/>
      <c r="X142" s="2414"/>
      <c r="Y142" s="2414"/>
      <c r="Z142" s="2414"/>
      <c r="AA142" s="2414"/>
      <c r="AB142" s="2414"/>
      <c r="AC142" s="2414"/>
      <c r="AD142" s="2414"/>
      <c r="AG142" s="2432"/>
      <c r="AH142" s="219"/>
      <c r="AI142" s="1921"/>
    </row>
    <row r="143" spans="1:35" s="187" customFormat="1" ht="6.75" customHeight="1">
      <c r="A143" s="1946"/>
      <c r="B143" s="2414"/>
      <c r="C143" s="2414"/>
      <c r="D143" s="2414"/>
      <c r="E143" s="204"/>
      <c r="F143" s="204"/>
      <c r="G143" s="2434"/>
      <c r="H143" s="2434"/>
      <c r="I143" s="2414"/>
      <c r="J143" s="2414"/>
      <c r="K143" s="2414"/>
      <c r="L143" s="2414"/>
      <c r="M143" s="2414"/>
      <c r="N143" s="2434"/>
      <c r="O143" s="204"/>
      <c r="P143" s="204"/>
      <c r="Q143" s="2434"/>
      <c r="R143" s="2434"/>
      <c r="S143" s="2434"/>
      <c r="T143" s="2434"/>
      <c r="U143" s="2414"/>
      <c r="V143" s="2414"/>
      <c r="W143" s="2414"/>
      <c r="X143" s="2414"/>
      <c r="Y143" s="2414"/>
      <c r="Z143" s="2414"/>
      <c r="AA143" s="2414"/>
      <c r="AB143" s="2414"/>
      <c r="AC143" s="2414"/>
      <c r="AD143" s="2414"/>
      <c r="AG143" s="2432"/>
      <c r="AH143" s="219"/>
      <c r="AI143" s="1921"/>
    </row>
    <row r="144" spans="1:35" s="187" customFormat="1" ht="11.25" customHeight="1">
      <c r="A144" s="1946"/>
      <c r="B144" s="2414"/>
      <c r="C144" s="2414"/>
      <c r="D144" s="2433" t="s">
        <v>333</v>
      </c>
      <c r="E144" s="204" t="s">
        <v>1054</v>
      </c>
      <c r="F144" s="204"/>
      <c r="G144" s="2434"/>
      <c r="H144" s="2434"/>
      <c r="I144" s="2414"/>
      <c r="J144" s="2414"/>
      <c r="K144" s="2414"/>
      <c r="L144" s="2414"/>
      <c r="M144" s="2414"/>
      <c r="N144" s="2434"/>
      <c r="O144" s="204"/>
      <c r="P144" s="204"/>
      <c r="Q144" s="2434"/>
      <c r="R144" s="2434"/>
      <c r="S144" s="2434"/>
      <c r="T144" s="2434"/>
      <c r="U144" s="2414"/>
      <c r="V144" s="2414"/>
      <c r="W144" s="2414"/>
      <c r="X144" s="2414"/>
      <c r="Y144" s="2414"/>
      <c r="Z144" s="2414"/>
      <c r="AA144" s="2414"/>
      <c r="AB144" s="2414"/>
      <c r="AC144" s="2414"/>
      <c r="AD144" s="2414"/>
      <c r="AE144" s="4371" t="s">
        <v>424</v>
      </c>
      <c r="AF144" s="4373"/>
      <c r="AG144" s="2432"/>
      <c r="AH144" s="219"/>
      <c r="AI144" s="1921"/>
    </row>
    <row r="145" spans="1:36" s="187" customFormat="1" ht="11.25" customHeight="1">
      <c r="A145" s="1946"/>
      <c r="B145" s="2414"/>
      <c r="C145" s="2414"/>
      <c r="D145" s="2434"/>
      <c r="E145" s="255" t="s">
        <v>4275</v>
      </c>
      <c r="F145" s="204"/>
      <c r="G145" s="2434"/>
      <c r="H145" s="2434"/>
      <c r="I145" s="2414"/>
      <c r="J145" s="2414"/>
      <c r="K145" s="2414"/>
      <c r="L145" s="2414"/>
      <c r="M145" s="2414"/>
      <c r="N145" s="2434"/>
      <c r="O145" s="204"/>
      <c r="P145" s="204"/>
      <c r="Q145" s="2434"/>
      <c r="R145" s="2434"/>
      <c r="S145" s="2434"/>
      <c r="T145" s="2434"/>
      <c r="U145" s="2414"/>
      <c r="V145" s="2414"/>
      <c r="W145" s="2414"/>
      <c r="X145" s="2414"/>
      <c r="Y145" s="2414"/>
      <c r="Z145" s="2414"/>
      <c r="AA145" s="2414"/>
      <c r="AB145" s="2414"/>
      <c r="AC145" s="2414"/>
      <c r="AD145" s="2414"/>
      <c r="AE145" s="4372"/>
      <c r="AF145" s="3030"/>
      <c r="AG145" s="2432"/>
      <c r="AH145" s="219"/>
      <c r="AI145" s="1921"/>
    </row>
    <row r="146" spans="1:36" s="187" customFormat="1" ht="6.75" customHeight="1">
      <c r="A146" s="1946"/>
      <c r="B146" s="2414"/>
      <c r="C146" s="2414"/>
      <c r="D146" s="2434"/>
      <c r="E146" s="204"/>
      <c r="F146" s="204"/>
      <c r="G146" s="2434"/>
      <c r="H146" s="2434"/>
      <c r="I146" s="2414"/>
      <c r="J146" s="2414"/>
      <c r="K146" s="2414"/>
      <c r="L146" s="2414"/>
      <c r="M146" s="2414"/>
      <c r="N146" s="2434"/>
      <c r="O146" s="204"/>
      <c r="P146" s="204"/>
      <c r="Q146" s="2434"/>
      <c r="R146" s="2434"/>
      <c r="S146" s="2434"/>
      <c r="T146" s="2434"/>
      <c r="U146" s="2414"/>
      <c r="V146" s="2414"/>
      <c r="W146" s="2414"/>
      <c r="X146" s="2414"/>
      <c r="Y146" s="2414"/>
      <c r="Z146" s="2414"/>
      <c r="AA146" s="2414"/>
      <c r="AB146" s="2414"/>
      <c r="AC146" s="2414"/>
      <c r="AD146" s="2414"/>
      <c r="AG146" s="2432"/>
      <c r="AH146" s="219"/>
      <c r="AI146" s="1921"/>
    </row>
    <row r="147" spans="1:36" s="187" customFormat="1" ht="11.25" customHeight="1">
      <c r="A147" s="1946"/>
      <c r="B147" s="2414"/>
      <c r="C147" s="2414"/>
      <c r="D147" s="2433" t="s">
        <v>1053</v>
      </c>
      <c r="E147" s="4391" t="s">
        <v>1052</v>
      </c>
      <c r="F147" s="4391"/>
      <c r="G147" s="4391"/>
      <c r="H147" s="4391"/>
      <c r="I147" s="4391"/>
      <c r="J147" s="4391"/>
      <c r="K147" s="4391"/>
      <c r="L147" s="4391"/>
      <c r="M147" s="4391"/>
      <c r="N147" s="4391"/>
      <c r="O147" s="4391"/>
      <c r="P147" s="4391"/>
      <c r="Q147" s="4391"/>
      <c r="R147" s="4391"/>
      <c r="S147" s="4391"/>
      <c r="T147" s="4391"/>
      <c r="U147" s="4391"/>
      <c r="V147" s="4391"/>
      <c r="W147" s="4391"/>
      <c r="X147" s="4391"/>
      <c r="Y147" s="4391"/>
      <c r="Z147" s="4391"/>
      <c r="AA147" s="4391"/>
      <c r="AB147" s="4391"/>
      <c r="AC147" s="4391"/>
      <c r="AD147" s="2203"/>
      <c r="AE147" s="4371" t="s">
        <v>1051</v>
      </c>
      <c r="AF147" s="4373"/>
      <c r="AG147" s="2432"/>
      <c r="AH147" s="219"/>
      <c r="AI147" s="1921"/>
    </row>
    <row r="148" spans="1:36" s="187" customFormat="1" ht="11.25" customHeight="1">
      <c r="A148" s="1946"/>
      <c r="B148" s="2414"/>
      <c r="C148" s="2414"/>
      <c r="D148" s="2434"/>
      <c r="E148" s="255" t="s">
        <v>3550</v>
      </c>
      <c r="F148" s="255"/>
      <c r="G148" s="2386"/>
      <c r="H148" s="2386"/>
      <c r="I148" s="2386"/>
      <c r="J148" s="2386"/>
      <c r="K148" s="2386"/>
      <c r="L148" s="2386"/>
      <c r="M148" s="2386"/>
      <c r="N148" s="2386"/>
      <c r="O148" s="255"/>
      <c r="P148" s="255"/>
      <c r="Q148" s="2386"/>
      <c r="R148" s="2386"/>
      <c r="S148" s="2386"/>
      <c r="T148" s="2386"/>
      <c r="U148" s="2386"/>
      <c r="V148" s="2414"/>
      <c r="W148" s="2414"/>
      <c r="X148" s="2414"/>
      <c r="Y148" s="2414"/>
      <c r="Z148" s="2414"/>
      <c r="AA148" s="2414"/>
      <c r="AB148" s="2414"/>
      <c r="AC148" s="2414"/>
      <c r="AD148" s="2414"/>
      <c r="AE148" s="4372"/>
      <c r="AF148" s="3030"/>
      <c r="AG148" s="2432"/>
      <c r="AH148" s="219"/>
      <c r="AI148" s="1921"/>
    </row>
    <row r="149" spans="1:36" s="187" customFormat="1" ht="6.75" customHeight="1">
      <c r="A149" s="1946"/>
      <c r="B149" s="2414"/>
      <c r="C149" s="2414"/>
      <c r="D149" s="2434"/>
      <c r="E149" s="204"/>
      <c r="F149" s="204"/>
      <c r="G149" s="2434"/>
      <c r="H149" s="2434"/>
      <c r="I149" s="2414"/>
      <c r="J149" s="2414"/>
      <c r="K149" s="2414"/>
      <c r="L149" s="2414"/>
      <c r="M149" s="2414"/>
      <c r="N149" s="2434"/>
      <c r="O149" s="204"/>
      <c r="P149" s="204"/>
      <c r="Q149" s="2434"/>
      <c r="R149" s="2434"/>
      <c r="S149" s="2434"/>
      <c r="T149" s="2434"/>
      <c r="U149" s="2414"/>
      <c r="V149" s="2414"/>
      <c r="W149" s="2414"/>
      <c r="X149" s="2414"/>
      <c r="Y149" s="2414"/>
      <c r="Z149" s="2414"/>
      <c r="AA149" s="2414"/>
      <c r="AB149" s="2414"/>
      <c r="AC149" s="2414"/>
      <c r="AD149" s="2414"/>
      <c r="AG149" s="2432"/>
      <c r="AH149" s="219"/>
      <c r="AI149" s="1921"/>
    </row>
    <row r="150" spans="1:36" s="187" customFormat="1" ht="11.25" customHeight="1">
      <c r="A150" s="1946"/>
      <c r="B150" s="2414"/>
      <c r="C150" s="2414"/>
      <c r="D150" s="2433" t="s">
        <v>1050</v>
      </c>
      <c r="E150" s="204" t="s">
        <v>3821</v>
      </c>
      <c r="F150" s="204"/>
      <c r="G150" s="2434"/>
      <c r="H150" s="2434"/>
      <c r="I150" s="2414"/>
      <c r="J150" s="2414"/>
      <c r="K150" s="2414"/>
      <c r="L150" s="2414"/>
      <c r="M150" s="2414"/>
      <c r="N150" s="2434"/>
      <c r="O150" s="204"/>
      <c r="P150" s="204"/>
      <c r="Q150" s="2434"/>
      <c r="R150" s="2434"/>
      <c r="S150" s="2434"/>
      <c r="T150" s="2434"/>
      <c r="U150" s="2414"/>
      <c r="V150" s="2414"/>
      <c r="W150" s="2414"/>
      <c r="X150" s="2414"/>
      <c r="Y150" s="2414"/>
      <c r="Z150" s="2414"/>
      <c r="AA150" s="2414"/>
      <c r="AB150" s="2414"/>
      <c r="AC150" s="2414"/>
      <c r="AD150" s="2414"/>
      <c r="AE150" s="4371" t="s">
        <v>4272</v>
      </c>
      <c r="AF150" s="4373"/>
      <c r="AG150" s="2432"/>
      <c r="AH150" s="219"/>
      <c r="AI150" s="1921"/>
    </row>
    <row r="151" spans="1:36" s="187" customFormat="1" ht="11.25" customHeight="1">
      <c r="A151" s="1946"/>
      <c r="B151" s="234"/>
      <c r="D151" s="112"/>
      <c r="E151" s="108" t="s">
        <v>3822</v>
      </c>
      <c r="F151" s="268"/>
      <c r="G151" s="268"/>
      <c r="H151" s="268"/>
      <c r="I151" s="268"/>
      <c r="J151" s="268"/>
      <c r="K151" s="268"/>
      <c r="L151" s="268"/>
      <c r="M151" s="268"/>
      <c r="N151" s="268"/>
      <c r="O151" s="268"/>
      <c r="P151" s="268"/>
      <c r="Q151" s="112"/>
      <c r="R151" s="112"/>
      <c r="S151" s="112"/>
      <c r="T151" s="112"/>
      <c r="U151" s="112"/>
      <c r="V151" s="112"/>
      <c r="W151" s="219"/>
      <c r="X151" s="219"/>
      <c r="Y151" s="219"/>
      <c r="Z151" s="219"/>
      <c r="AA151" s="219"/>
      <c r="AB151" s="219"/>
      <c r="AC151" s="219"/>
      <c r="AD151" s="219"/>
      <c r="AE151" s="4372"/>
      <c r="AF151" s="3030"/>
      <c r="AG151" s="2432"/>
      <c r="AH151" s="219"/>
      <c r="AI151" s="1921"/>
    </row>
    <row r="152" spans="1:36" s="901" customFormat="1" ht="6.75" customHeight="1">
      <c r="A152" s="566"/>
      <c r="B152" s="112"/>
      <c r="C152" s="128"/>
      <c r="D152" s="108"/>
      <c r="E152" s="900"/>
      <c r="F152" s="247"/>
      <c r="G152" s="247"/>
      <c r="H152" s="248"/>
      <c r="I152" s="248"/>
      <c r="J152" s="254"/>
      <c r="K152" s="254"/>
      <c r="L152" s="254"/>
      <c r="M152" s="187"/>
      <c r="N152" s="254"/>
      <c r="O152" s="254"/>
      <c r="P152" s="254"/>
      <c r="Q152" s="254"/>
      <c r="R152" s="254"/>
      <c r="S152" s="254"/>
      <c r="T152" s="254"/>
      <c r="U152" s="288"/>
      <c r="V152" s="254"/>
      <c r="W152" s="254"/>
      <c r="X152" s="254"/>
      <c r="Y152" s="254"/>
      <c r="Z152" s="254"/>
      <c r="AA152" s="254"/>
      <c r="AB152" s="254"/>
      <c r="AC152" s="187"/>
      <c r="AD152" s="187"/>
      <c r="AE152" s="187"/>
      <c r="AF152" s="187"/>
      <c r="AG152" s="187"/>
      <c r="AH152" s="263"/>
      <c r="AI152" s="1209"/>
      <c r="AJ152" s="187"/>
    </row>
    <row r="153" spans="1:36" s="187" customFormat="1" ht="11.25" customHeight="1">
      <c r="A153" s="1946"/>
      <c r="B153" s="2414"/>
      <c r="C153" s="2414"/>
      <c r="D153" s="2433" t="s">
        <v>1286</v>
      </c>
      <c r="E153" s="204" t="s">
        <v>183</v>
      </c>
      <c r="F153" s="204"/>
      <c r="G153" s="2434"/>
      <c r="H153" s="2434"/>
      <c r="I153" s="2414"/>
      <c r="J153" s="2414"/>
      <c r="K153" s="2414"/>
      <c r="L153" s="2414"/>
      <c r="M153" s="2414"/>
      <c r="N153" s="2434"/>
      <c r="O153" s="204"/>
      <c r="P153" s="204"/>
      <c r="Q153" s="2434"/>
      <c r="R153" s="2434"/>
      <c r="S153" s="2434"/>
      <c r="T153" s="2434"/>
      <c r="U153" s="2414"/>
      <c r="V153" s="2414"/>
      <c r="W153" s="2414"/>
      <c r="X153" s="2414"/>
      <c r="Y153" s="2414"/>
      <c r="Z153" s="2414"/>
      <c r="AA153" s="2414"/>
      <c r="AB153" s="2414"/>
      <c r="AC153" s="2414"/>
      <c r="AD153" s="2414"/>
      <c r="AE153" s="4371" t="s">
        <v>1049</v>
      </c>
      <c r="AF153" s="4373"/>
      <c r="AG153" s="2432"/>
      <c r="AH153" s="219"/>
      <c r="AI153" s="1921"/>
    </row>
    <row r="154" spans="1:36" s="187" customFormat="1" ht="11.25" customHeight="1">
      <c r="A154" s="1946"/>
      <c r="B154" s="234"/>
      <c r="D154" s="112"/>
      <c r="E154" s="108" t="s">
        <v>188</v>
      </c>
      <c r="F154" s="268"/>
      <c r="G154" s="268"/>
      <c r="H154" s="268"/>
      <c r="I154" s="268"/>
      <c r="J154" s="268"/>
      <c r="K154" s="268"/>
      <c r="L154" s="268"/>
      <c r="M154" s="268"/>
      <c r="N154" s="268"/>
      <c r="O154" s="268"/>
      <c r="P154" s="268"/>
      <c r="Q154" s="112"/>
      <c r="R154" s="112"/>
      <c r="S154" s="112"/>
      <c r="T154" s="112"/>
      <c r="U154" s="112"/>
      <c r="V154" s="112"/>
      <c r="W154" s="219"/>
      <c r="X154" s="219"/>
      <c r="Y154" s="219"/>
      <c r="Z154" s="219"/>
      <c r="AA154" s="219"/>
      <c r="AB154" s="219"/>
      <c r="AC154" s="219"/>
      <c r="AD154" s="219"/>
      <c r="AE154" s="4372"/>
      <c r="AF154" s="3030"/>
      <c r="AG154" s="2432"/>
      <c r="AH154" s="219"/>
      <c r="AI154" s="1921"/>
    </row>
    <row r="155" spans="1:36" s="901" customFormat="1" ht="3.75" customHeight="1">
      <c r="A155" s="566"/>
      <c r="B155" s="112"/>
      <c r="C155" s="128"/>
      <c r="D155" s="108"/>
      <c r="E155" s="900"/>
      <c r="F155" s="247"/>
      <c r="G155" s="247"/>
      <c r="H155" s="248"/>
      <c r="I155" s="248"/>
      <c r="J155" s="254"/>
      <c r="K155" s="254"/>
      <c r="L155" s="254"/>
      <c r="M155" s="187"/>
      <c r="N155" s="254"/>
      <c r="O155" s="254"/>
      <c r="P155" s="254"/>
      <c r="Q155" s="254"/>
      <c r="R155" s="254"/>
      <c r="S155" s="254"/>
      <c r="T155" s="254"/>
      <c r="U155" s="288"/>
      <c r="V155" s="254"/>
      <c r="W155" s="254"/>
      <c r="X155" s="254"/>
      <c r="Y155" s="254"/>
      <c r="Z155" s="254"/>
      <c r="AA155" s="254"/>
      <c r="AB155" s="254"/>
      <c r="AC155" s="187"/>
      <c r="AD155" s="187"/>
      <c r="AE155" s="187"/>
      <c r="AF155" s="187"/>
      <c r="AG155" s="187"/>
      <c r="AH155" s="263"/>
      <c r="AI155" s="1209"/>
      <c r="AJ155" s="187"/>
    </row>
    <row r="156" spans="1:36" s="901" customFormat="1" ht="6.75" customHeight="1">
      <c r="A156" s="2344"/>
      <c r="B156" s="2188"/>
      <c r="C156" s="2224"/>
      <c r="D156" s="2355"/>
      <c r="E156" s="2390"/>
      <c r="F156" s="2352"/>
      <c r="G156" s="2352"/>
      <c r="H156" s="2204"/>
      <c r="I156" s="2204"/>
      <c r="J156" s="2333"/>
      <c r="K156" s="2333"/>
      <c r="L156" s="2333"/>
      <c r="M156" s="2225"/>
      <c r="N156" s="2333"/>
      <c r="O156" s="2333"/>
      <c r="P156" s="2333"/>
      <c r="Q156" s="2333"/>
      <c r="R156" s="2333"/>
      <c r="S156" s="2333"/>
      <c r="T156" s="2333"/>
      <c r="U156" s="2353"/>
      <c r="V156" s="2333"/>
      <c r="W156" s="2333"/>
      <c r="X156" s="2333"/>
      <c r="Y156" s="2333"/>
      <c r="Z156" s="2333"/>
      <c r="AA156" s="2333"/>
      <c r="AB156" s="2333"/>
      <c r="AC156" s="2225"/>
      <c r="AD156" s="2225"/>
      <c r="AE156" s="2225"/>
      <c r="AF156" s="2225"/>
      <c r="AG156" s="2225"/>
      <c r="AH156" s="2226"/>
      <c r="AI156" s="2351"/>
      <c r="AJ156" s="187"/>
    </row>
    <row r="157" spans="1:36" s="901" customFormat="1" ht="6.75" customHeight="1">
      <c r="A157" s="566"/>
      <c r="B157" s="112"/>
      <c r="C157" s="128"/>
      <c r="D157" s="108"/>
      <c r="E157" s="900"/>
      <c r="F157" s="247"/>
      <c r="G157" s="247"/>
      <c r="H157" s="248"/>
      <c r="I157" s="248"/>
      <c r="J157" s="254"/>
      <c r="K157" s="254"/>
      <c r="L157" s="254"/>
      <c r="M157" s="187"/>
      <c r="N157" s="254"/>
      <c r="O157" s="254"/>
      <c r="P157" s="254"/>
      <c r="Q157" s="254"/>
      <c r="R157" s="254"/>
      <c r="S157" s="254"/>
      <c r="T157" s="254"/>
      <c r="U157" s="288"/>
      <c r="V157" s="254"/>
      <c r="W157" s="254"/>
      <c r="X157" s="254"/>
      <c r="Y157" s="254"/>
      <c r="Z157" s="254"/>
      <c r="AA157" s="254"/>
      <c r="AB157" s="254"/>
      <c r="AC157" s="187"/>
      <c r="AD157" s="187"/>
      <c r="AE157" s="187"/>
      <c r="AF157" s="187"/>
      <c r="AG157" s="187"/>
      <c r="AH157" s="263"/>
      <c r="AI157" s="1209"/>
      <c r="AJ157" s="187"/>
    </row>
    <row r="158" spans="1:36" s="841" customFormat="1" ht="1.5" customHeight="1">
      <c r="A158" s="1945"/>
      <c r="B158" s="1040"/>
      <c r="C158" s="2677"/>
      <c r="D158" s="1050"/>
      <c r="E158" s="2666"/>
      <c r="F158" s="2666"/>
      <c r="G158" s="2666"/>
      <c r="H158" s="1101"/>
      <c r="I158" s="2134"/>
      <c r="J158" s="2134"/>
      <c r="K158" s="2134"/>
      <c r="L158" s="2134"/>
      <c r="M158" s="255"/>
      <c r="N158" s="255"/>
      <c r="O158" s="255"/>
      <c r="P158" s="255"/>
      <c r="Q158" s="255"/>
      <c r="R158" s="187"/>
      <c r="S158" s="187"/>
      <c r="T158" s="187"/>
      <c r="U158" s="187"/>
      <c r="V158" s="187"/>
      <c r="W158" s="187"/>
      <c r="X158" s="187"/>
      <c r="Y158" s="187"/>
      <c r="Z158" s="187"/>
      <c r="AA158" s="187"/>
      <c r="AB158" s="98"/>
      <c r="AC158" s="98"/>
      <c r="AD158" s="98"/>
      <c r="AE158" s="98"/>
      <c r="AF158" s="98"/>
      <c r="AG158" s="98"/>
      <c r="AH158" s="136"/>
      <c r="AI158" s="1595"/>
      <c r="AJ158" s="98"/>
    </row>
    <row r="159" spans="1:36" s="841" customFormat="1" ht="24.75" customHeight="1">
      <c r="A159" s="1945"/>
      <c r="B159" s="4369" t="s">
        <v>4283</v>
      </c>
      <c r="C159" s="4369"/>
      <c r="D159" s="4369"/>
      <c r="E159" s="4369"/>
      <c r="F159" s="4369"/>
      <c r="G159" s="4369"/>
      <c r="H159" s="4369"/>
      <c r="I159" s="4369"/>
      <c r="J159" s="4369"/>
      <c r="K159" s="4369"/>
      <c r="L159" s="4369"/>
      <c r="M159" s="255"/>
      <c r="N159" s="255"/>
      <c r="O159" s="255"/>
      <c r="P159" s="255"/>
      <c r="Q159" s="255"/>
      <c r="R159" s="187"/>
      <c r="S159" s="187"/>
      <c r="T159" s="187"/>
      <c r="U159" s="187"/>
      <c r="V159" s="187"/>
      <c r="W159" s="187"/>
      <c r="X159" s="187"/>
      <c r="Y159" s="187"/>
      <c r="Z159" s="187"/>
      <c r="AA159" s="187"/>
      <c r="AB159" s="98"/>
      <c r="AC159" s="98"/>
      <c r="AD159" s="98"/>
      <c r="AE159" s="98"/>
      <c r="AF159" s="98"/>
      <c r="AG159" s="98"/>
      <c r="AH159" s="136"/>
      <c r="AI159" s="1595"/>
      <c r="AJ159" s="98"/>
    </row>
    <row r="160" spans="1:36" s="841" customFormat="1" ht="1.5" customHeight="1">
      <c r="A160" s="1945"/>
      <c r="B160" s="1040"/>
      <c r="C160" s="2677"/>
      <c r="D160" s="1050"/>
      <c r="E160" s="2666"/>
      <c r="F160" s="2666"/>
      <c r="G160" s="2666"/>
      <c r="H160" s="1101"/>
      <c r="I160" s="2134"/>
      <c r="J160" s="2134"/>
      <c r="K160" s="2134"/>
      <c r="L160" s="2134"/>
      <c r="M160" s="255"/>
      <c r="N160" s="255"/>
      <c r="O160" s="255"/>
      <c r="P160" s="255"/>
      <c r="Q160" s="255"/>
      <c r="R160" s="187"/>
      <c r="S160" s="187"/>
      <c r="T160" s="187"/>
      <c r="U160" s="187"/>
      <c r="V160" s="187"/>
      <c r="W160" s="187"/>
      <c r="X160" s="187"/>
      <c r="Y160" s="187"/>
      <c r="Z160" s="187"/>
      <c r="AA160" s="187"/>
      <c r="AB160" s="98"/>
      <c r="AC160" s="98"/>
      <c r="AD160" s="98"/>
      <c r="AE160" s="98"/>
      <c r="AF160" s="98"/>
      <c r="AG160" s="98"/>
      <c r="AH160" s="136"/>
      <c r="AI160" s="1595"/>
      <c r="AJ160" s="98"/>
    </row>
    <row r="161" spans="1:36" s="901" customFormat="1" ht="6.75" customHeight="1">
      <c r="A161" s="566"/>
      <c r="B161" s="112"/>
      <c r="C161" s="128"/>
      <c r="D161" s="108"/>
      <c r="E161" s="900"/>
      <c r="F161" s="247"/>
      <c r="G161" s="247"/>
      <c r="H161" s="248"/>
      <c r="I161" s="248"/>
      <c r="J161" s="254"/>
      <c r="K161" s="254"/>
      <c r="L161" s="254"/>
      <c r="M161" s="187"/>
      <c r="N161" s="254"/>
      <c r="O161" s="254"/>
      <c r="P161" s="254"/>
      <c r="Q161" s="254"/>
      <c r="R161" s="254"/>
      <c r="S161" s="254"/>
      <c r="T161" s="254"/>
      <c r="U161" s="288"/>
      <c r="V161" s="254"/>
      <c r="W161" s="254"/>
      <c r="X161" s="254"/>
      <c r="Y161" s="254"/>
      <c r="Z161" s="254"/>
      <c r="AA161" s="254"/>
      <c r="AB161" s="254"/>
      <c r="AC161" s="187"/>
      <c r="AD161" s="187"/>
      <c r="AE161" s="187"/>
      <c r="AF161" s="187"/>
      <c r="AG161" s="187"/>
      <c r="AH161" s="263"/>
      <c r="AI161" s="1209"/>
      <c r="AJ161" s="187"/>
    </row>
    <row r="162" spans="1:36" s="187" customFormat="1" ht="11.25" customHeight="1">
      <c r="A162" s="1946"/>
      <c r="B162" s="2448" t="s">
        <v>1096</v>
      </c>
      <c r="C162" s="2449"/>
      <c r="D162" s="2412" t="s">
        <v>3551</v>
      </c>
      <c r="E162" s="2399"/>
      <c r="F162" s="2400"/>
      <c r="G162" s="2425"/>
      <c r="H162" s="2385"/>
      <c r="I162" s="2399"/>
      <c r="J162" s="2399"/>
      <c r="K162" s="2402"/>
      <c r="L162" s="2424"/>
      <c r="M162" s="2407"/>
      <c r="N162" s="2408"/>
      <c r="O162" s="2450"/>
      <c r="P162" s="2407"/>
      <c r="Q162" s="2407"/>
      <c r="R162" s="2407"/>
      <c r="S162" s="2407"/>
      <c r="T162" s="2407"/>
      <c r="U162" s="2451"/>
      <c r="V162" s="2451"/>
      <c r="W162" s="2451"/>
      <c r="X162" s="2451"/>
      <c r="Y162" s="2451"/>
      <c r="Z162" s="2451"/>
      <c r="AA162" s="2384"/>
      <c r="AB162" s="2384"/>
      <c r="AC162" s="2399"/>
      <c r="AD162" s="2399"/>
      <c r="AE162" s="2399"/>
      <c r="AF162" s="2399"/>
      <c r="AG162" s="128"/>
      <c r="AH162" s="128"/>
      <c r="AI162" s="1209"/>
    </row>
    <row r="163" spans="1:36" s="187" customFormat="1" ht="11.25" customHeight="1">
      <c r="A163" s="1946"/>
      <c r="B163" s="2414"/>
      <c r="C163" s="2399"/>
      <c r="D163" s="2386" t="s">
        <v>3552</v>
      </c>
      <c r="E163" s="2414"/>
      <c r="F163" s="2414"/>
      <c r="G163" s="2452"/>
      <c r="H163" s="269"/>
      <c r="I163" s="2445"/>
      <c r="J163" s="2414"/>
      <c r="K163" s="269"/>
      <c r="L163" s="2090"/>
      <c r="M163" s="2090"/>
      <c r="N163" s="2423"/>
      <c r="O163" s="2423"/>
      <c r="P163" s="2090"/>
      <c r="Q163" s="2090"/>
      <c r="R163" s="2090"/>
      <c r="S163" s="2090"/>
      <c r="T163" s="2090"/>
      <c r="U163" s="2399"/>
      <c r="V163" s="2399"/>
      <c r="W163" s="2399"/>
      <c r="X163" s="2399"/>
      <c r="Y163" s="2399"/>
      <c r="Z163" s="2399"/>
      <c r="AA163" s="2453"/>
      <c r="AB163" s="2399"/>
      <c r="AC163" s="2434"/>
      <c r="AD163" s="2434"/>
      <c r="AE163" s="2434"/>
      <c r="AF163" s="2434"/>
      <c r="AG163" s="128"/>
      <c r="AH163" s="128"/>
      <c r="AI163" s="1209"/>
    </row>
    <row r="164" spans="1:36" s="187" customFormat="1" ht="5.25" customHeight="1">
      <c r="A164" s="1946"/>
      <c r="B164" s="2414"/>
      <c r="C164" s="2399"/>
      <c r="D164" s="2386"/>
      <c r="E164" s="2414"/>
      <c r="F164" s="2414"/>
      <c r="G164" s="2452"/>
      <c r="H164" s="269"/>
      <c r="I164" s="2445"/>
      <c r="J164" s="2414"/>
      <c r="K164" s="269"/>
      <c r="L164" s="2090"/>
      <c r="M164" s="2090"/>
      <c r="N164" s="2423"/>
      <c r="O164" s="2423"/>
      <c r="P164" s="2090"/>
      <c r="Q164" s="2090"/>
      <c r="R164" s="2090"/>
      <c r="S164" s="2090"/>
      <c r="T164" s="2090"/>
      <c r="U164" s="2399"/>
      <c r="V164" s="2399"/>
      <c r="W164" s="2399"/>
      <c r="X164" s="2399"/>
      <c r="Y164" s="2399"/>
      <c r="Z164" s="2399"/>
      <c r="AA164" s="2453"/>
      <c r="AB164" s="2399"/>
      <c r="AC164" s="2434"/>
      <c r="AD164" s="2434"/>
      <c r="AE164" s="2434"/>
      <c r="AF164" s="2434"/>
      <c r="AG164" s="128"/>
      <c r="AH164" s="128"/>
      <c r="AI164" s="1209"/>
    </row>
    <row r="165" spans="1:36" s="187" customFormat="1" ht="11.25" customHeight="1">
      <c r="A165" s="1946"/>
      <c r="B165" s="2399"/>
      <c r="C165" s="2399"/>
      <c r="D165" s="2443"/>
      <c r="E165" s="2454" t="s">
        <v>1082</v>
      </c>
      <c r="F165" s="2399"/>
      <c r="G165" s="2399"/>
      <c r="H165" s="2399"/>
      <c r="I165" s="2399"/>
      <c r="J165" s="2399"/>
      <c r="K165" s="2399"/>
      <c r="L165" s="2399"/>
      <c r="M165" s="2399"/>
      <c r="N165" s="2399"/>
      <c r="O165" s="2399"/>
      <c r="P165" s="2399"/>
      <c r="Q165" s="2399"/>
      <c r="R165" s="2399"/>
      <c r="S165" s="2399"/>
      <c r="T165" s="2399"/>
      <c r="U165" s="2399"/>
      <c r="V165" s="2399"/>
      <c r="W165" s="2399"/>
      <c r="X165" s="2399"/>
      <c r="Y165" s="2399"/>
      <c r="Z165" s="2399"/>
      <c r="AA165" s="112"/>
      <c r="AB165" s="112"/>
      <c r="AC165" s="112"/>
      <c r="AD165" s="112"/>
      <c r="AE165" s="112"/>
      <c r="AF165" s="112"/>
      <c r="AG165" s="128"/>
      <c r="AH165" s="128"/>
      <c r="AI165" s="1209"/>
    </row>
    <row r="166" spans="1:36" s="187" customFormat="1" ht="11.25" customHeight="1">
      <c r="A166" s="1946"/>
      <c r="B166" s="2455"/>
      <c r="C166" s="2399"/>
      <c r="D166" s="4392">
        <v>1</v>
      </c>
      <c r="E166" s="4393"/>
      <c r="F166" s="4395" t="s">
        <v>1100</v>
      </c>
      <c r="G166" s="4396"/>
      <c r="H166" s="4396"/>
      <c r="I166" s="2443"/>
      <c r="J166" s="2443"/>
      <c r="K166" s="2443"/>
      <c r="L166" s="2443"/>
      <c r="M166" s="2443"/>
      <c r="N166" s="4392">
        <v>2</v>
      </c>
      <c r="O166" s="4393"/>
      <c r="P166" s="4395" t="s">
        <v>1238</v>
      </c>
      <c r="Q166" s="4396"/>
      <c r="R166" s="4396"/>
      <c r="S166" s="2406"/>
      <c r="T166" s="2406"/>
      <c r="U166" s="2399"/>
      <c r="V166" s="2399"/>
      <c r="W166" s="2399"/>
      <c r="X166" s="2399"/>
      <c r="Y166" s="2399"/>
      <c r="Z166" s="2399"/>
      <c r="AA166" s="2090"/>
      <c r="AB166" s="2090"/>
      <c r="AC166" s="2090"/>
      <c r="AD166" s="2090"/>
      <c r="AE166" s="2090"/>
      <c r="AF166" s="2090"/>
      <c r="AG166" s="128"/>
      <c r="AH166" s="128"/>
      <c r="AI166" s="1209"/>
    </row>
    <row r="167" spans="1:36" s="187" customFormat="1" ht="11.25" customHeight="1">
      <c r="A167" s="1946"/>
      <c r="B167" s="2455"/>
      <c r="C167" s="2399"/>
      <c r="D167" s="4392"/>
      <c r="E167" s="4394"/>
      <c r="F167" s="4395"/>
      <c r="G167" s="4396"/>
      <c r="H167" s="4396"/>
      <c r="I167" s="2399"/>
      <c r="J167" s="2399"/>
      <c r="K167" s="2399"/>
      <c r="L167" s="2399"/>
      <c r="M167" s="2399"/>
      <c r="N167" s="4392"/>
      <c r="O167" s="4394"/>
      <c r="P167" s="4395"/>
      <c r="Q167" s="4396"/>
      <c r="R167" s="4396"/>
      <c r="S167" s="2406"/>
      <c r="T167" s="2406"/>
      <c r="U167" s="2399"/>
      <c r="V167" s="2399"/>
      <c r="W167" s="2399"/>
      <c r="X167" s="2399"/>
      <c r="Y167" s="2399"/>
      <c r="Z167" s="2399"/>
      <c r="AA167" s="2453"/>
      <c r="AB167" s="2413"/>
      <c r="AC167" s="2445"/>
      <c r="AD167" s="2445"/>
      <c r="AE167" s="2445"/>
      <c r="AF167" s="2445"/>
      <c r="AG167" s="128"/>
      <c r="AH167" s="128"/>
      <c r="AI167" s="1209"/>
    </row>
    <row r="168" spans="1:36" s="187" customFormat="1" ht="9.75" customHeight="1">
      <c r="A168" s="1946"/>
      <c r="B168" s="2455"/>
      <c r="C168" s="2399"/>
      <c r="D168" s="2399"/>
      <c r="E168" s="2399"/>
      <c r="F168" s="2399"/>
      <c r="G168" s="2399"/>
      <c r="H168" s="2399"/>
      <c r="I168" s="2399"/>
      <c r="J168" s="2399"/>
      <c r="K168" s="2399"/>
      <c r="L168" s="2399"/>
      <c r="M168" s="2399"/>
      <c r="N168" s="2399"/>
      <c r="O168" s="2399"/>
      <c r="P168" s="2399"/>
      <c r="Q168" s="2399"/>
      <c r="R168" s="2399"/>
      <c r="S168" s="2399"/>
      <c r="T168" s="2399"/>
      <c r="U168" s="2399"/>
      <c r="V168" s="2399"/>
      <c r="W168" s="2399"/>
      <c r="X168" s="2399"/>
      <c r="Y168" s="2399"/>
      <c r="Z168" s="2399"/>
      <c r="AA168" s="2399"/>
      <c r="AB168" s="2413"/>
      <c r="AC168" s="2445"/>
      <c r="AD168" s="2445"/>
      <c r="AE168" s="2445"/>
      <c r="AF168" s="2445"/>
      <c r="AG168" s="128"/>
      <c r="AH168" s="128"/>
      <c r="AI168" s="1209"/>
    </row>
    <row r="169" spans="1:36" s="187" customFormat="1" ht="11.25" customHeight="1">
      <c r="A169" s="1946"/>
      <c r="B169" s="2399"/>
      <c r="C169" s="2399"/>
      <c r="D169" s="2419" t="s">
        <v>3553</v>
      </c>
      <c r="E169" s="2419"/>
      <c r="F169" s="2419"/>
      <c r="G169" s="2419"/>
      <c r="H169" s="2419"/>
      <c r="I169" s="2419"/>
      <c r="J169" s="2419"/>
      <c r="K169" s="2419"/>
      <c r="L169" s="2419"/>
      <c r="M169" s="2419"/>
      <c r="N169" s="2419"/>
      <c r="O169" s="2419"/>
      <c r="P169" s="2419"/>
      <c r="Q169" s="2419"/>
      <c r="R169" s="2419"/>
      <c r="S169" s="2419"/>
      <c r="T169" s="2414"/>
      <c r="U169" s="2419"/>
      <c r="V169" s="2419"/>
      <c r="W169" s="2419"/>
      <c r="X169" s="2419"/>
      <c r="Y169" s="2456"/>
      <c r="Z169" s="2456"/>
      <c r="AA169" s="2419"/>
      <c r="AB169" s="2419"/>
      <c r="AC169" s="2399"/>
      <c r="AD169" s="2399"/>
      <c r="AE169" s="2419"/>
      <c r="AF169" s="2419"/>
      <c r="AG169" s="128"/>
      <c r="AH169" s="128"/>
      <c r="AI169" s="1209"/>
    </row>
    <row r="170" spans="1:36" s="187" customFormat="1" ht="11.25" customHeight="1">
      <c r="A170" s="1946"/>
      <c r="B170" s="2426"/>
      <c r="C170" s="2399"/>
      <c r="D170" s="2457" t="s">
        <v>1402</v>
      </c>
      <c r="E170" s="2419"/>
      <c r="F170" s="2419"/>
      <c r="G170" s="2419"/>
      <c r="H170" s="2419"/>
      <c r="I170" s="2419"/>
      <c r="J170" s="2419"/>
      <c r="K170" s="2419"/>
      <c r="L170" s="2419"/>
      <c r="M170" s="2419"/>
      <c r="N170" s="2419"/>
      <c r="O170" s="2419"/>
      <c r="P170" s="2419"/>
      <c r="Q170" s="2419"/>
      <c r="R170" s="2419"/>
      <c r="S170" s="2419"/>
      <c r="T170" s="2414"/>
      <c r="U170" s="2419"/>
      <c r="V170" s="2419"/>
      <c r="W170" s="2419"/>
      <c r="X170" s="2419"/>
      <c r="Y170" s="2456"/>
      <c r="Z170" s="2456"/>
      <c r="AA170" s="2399"/>
      <c r="AB170" s="2399"/>
      <c r="AC170" s="2399"/>
      <c r="AD170" s="2399"/>
      <c r="AE170" s="2419"/>
      <c r="AF170" s="2458" t="s">
        <v>992</v>
      </c>
      <c r="AG170" s="128"/>
      <c r="AH170" s="128"/>
      <c r="AI170" s="1209"/>
    </row>
    <row r="171" spans="1:36" s="187" customFormat="1" ht="4.5" customHeight="1">
      <c r="A171" s="1946"/>
      <c r="B171" s="2426"/>
      <c r="C171" s="2399"/>
      <c r="D171" s="2457"/>
      <c r="E171" s="2419"/>
      <c r="F171" s="2419"/>
      <c r="G171" s="2419"/>
      <c r="H171" s="2419"/>
      <c r="I171" s="2419"/>
      <c r="J171" s="2419"/>
      <c r="K171" s="2419"/>
      <c r="L171" s="2419"/>
      <c r="M171" s="2419"/>
      <c r="N171" s="2419"/>
      <c r="O171" s="2419"/>
      <c r="P171" s="2419"/>
      <c r="Q171" s="2419"/>
      <c r="R171" s="2419"/>
      <c r="S171" s="2419"/>
      <c r="T171" s="2414"/>
      <c r="U171" s="2419"/>
      <c r="V171" s="2419"/>
      <c r="W171" s="2419"/>
      <c r="X171" s="2419"/>
      <c r="Y171" s="2456"/>
      <c r="Z171" s="2456"/>
      <c r="AA171" s="2399"/>
      <c r="AB171" s="2399"/>
      <c r="AC171" s="2399"/>
      <c r="AD171" s="2399"/>
      <c r="AE171" s="2419"/>
      <c r="AF171" s="2413"/>
      <c r="AG171" s="128"/>
      <c r="AH171" s="128"/>
      <c r="AI171" s="1209"/>
    </row>
    <row r="172" spans="1:36" s="187" customFormat="1" ht="11.25" customHeight="1">
      <c r="A172" s="1946"/>
      <c r="B172" s="2426"/>
      <c r="C172" s="2399"/>
      <c r="D172" s="2412" t="s">
        <v>288</v>
      </c>
      <c r="E172" s="2412" t="s">
        <v>3554</v>
      </c>
      <c r="F172" s="2410"/>
      <c r="G172" s="2410"/>
      <c r="H172" s="2399"/>
      <c r="I172" s="2384"/>
      <c r="J172" s="2411"/>
      <c r="K172" s="2459"/>
      <c r="M172" s="2416"/>
      <c r="N172" s="2460"/>
      <c r="O172" s="2415"/>
      <c r="P172" s="2415"/>
      <c r="Q172" s="2415"/>
      <c r="R172" s="2415"/>
      <c r="S172" s="2415"/>
      <c r="T172" s="2399"/>
      <c r="U172" s="2415"/>
      <c r="V172" s="2415"/>
      <c r="W172" s="2415"/>
      <c r="X172" s="2415"/>
      <c r="Y172" s="2399"/>
      <c r="Z172" s="2399"/>
      <c r="AA172" s="2399"/>
      <c r="AB172" s="2399"/>
      <c r="AC172" s="2399"/>
      <c r="AD172" s="2399"/>
      <c r="AE172" s="4371" t="s">
        <v>356</v>
      </c>
      <c r="AF172" s="4373"/>
      <c r="AG172" s="128" t="s">
        <v>101</v>
      </c>
      <c r="AH172" s="128"/>
      <c r="AI172" s="1209"/>
    </row>
    <row r="173" spans="1:36" s="187" customFormat="1" ht="11.25" customHeight="1">
      <c r="A173" s="1946"/>
      <c r="B173" s="2426"/>
      <c r="C173" s="2399"/>
      <c r="D173" s="2419"/>
      <c r="E173" s="2457" t="s">
        <v>1081</v>
      </c>
      <c r="F173" s="2461"/>
      <c r="G173" s="2461"/>
      <c r="H173" s="2386"/>
      <c r="I173" s="2386"/>
      <c r="J173" s="2462"/>
      <c r="K173" s="2457"/>
      <c r="L173" s="255"/>
      <c r="M173" s="2463"/>
      <c r="N173" s="2386"/>
      <c r="O173" s="2386"/>
      <c r="P173" s="2386"/>
      <c r="Q173" s="2386"/>
      <c r="R173" s="2386"/>
      <c r="S173" s="2386"/>
      <c r="T173" s="2414"/>
      <c r="U173" s="2386"/>
      <c r="V173" s="2414"/>
      <c r="W173" s="2414"/>
      <c r="X173" s="2414"/>
      <c r="Y173" s="2414"/>
      <c r="Z173" s="2414"/>
      <c r="AA173" s="2399"/>
      <c r="AB173" s="2399"/>
      <c r="AC173" s="2399"/>
      <c r="AD173" s="2399"/>
      <c r="AE173" s="4372"/>
      <c r="AF173" s="3030"/>
      <c r="AG173" s="128"/>
      <c r="AH173" s="128"/>
      <c r="AI173" s="1209"/>
    </row>
    <row r="174" spans="1:36" s="187" customFormat="1" ht="6.75" customHeight="1">
      <c r="A174" s="1946"/>
      <c r="B174" s="2399"/>
      <c r="C174" s="2399"/>
      <c r="D174" s="2413"/>
      <c r="F174" s="2418"/>
      <c r="G174" s="2418"/>
      <c r="H174" s="2399"/>
      <c r="I174" s="2401"/>
      <c r="J174" s="2402"/>
      <c r="K174" s="2400"/>
      <c r="L174" s="2407"/>
      <c r="M174" s="2408"/>
      <c r="N174" s="2406"/>
      <c r="O174" s="2399"/>
      <c r="P174" s="2399"/>
      <c r="Q174" s="2399"/>
      <c r="R174" s="2399"/>
      <c r="S174" s="2399"/>
      <c r="T174" s="2399"/>
      <c r="U174" s="2399"/>
      <c r="V174" s="2399"/>
      <c r="W174" s="2399"/>
      <c r="X174" s="2399"/>
      <c r="Y174" s="2399"/>
      <c r="Z174" s="2399"/>
      <c r="AA174" s="2399"/>
      <c r="AB174" s="2399"/>
      <c r="AC174" s="2399"/>
      <c r="AD174" s="2399"/>
      <c r="AE174" s="2418"/>
      <c r="AF174" s="2399"/>
      <c r="AG174" s="128"/>
      <c r="AH174" s="128"/>
      <c r="AI174" s="1209"/>
    </row>
    <row r="175" spans="1:36" s="187" customFormat="1" ht="11.25" customHeight="1">
      <c r="A175" s="1946"/>
      <c r="B175" s="2399"/>
      <c r="C175" s="2399"/>
      <c r="D175" s="2412" t="s">
        <v>62</v>
      </c>
      <c r="E175" s="2412" t="s">
        <v>1080</v>
      </c>
      <c r="F175" s="2410"/>
      <c r="G175" s="2410"/>
      <c r="H175" s="2399"/>
      <c r="I175" s="2384"/>
      <c r="J175" s="2411"/>
      <c r="K175" s="2459"/>
      <c r="L175" s="2415"/>
      <c r="M175" s="2416"/>
      <c r="N175" s="2460"/>
      <c r="O175" s="2399"/>
      <c r="P175" s="2399"/>
      <c r="Q175" s="2399"/>
      <c r="R175" s="2399"/>
      <c r="S175" s="2399"/>
      <c r="T175" s="2399"/>
      <c r="U175" s="2399"/>
      <c r="V175" s="2399"/>
      <c r="W175" s="2399"/>
      <c r="X175" s="2399"/>
      <c r="Y175" s="2464"/>
      <c r="Z175" s="2464"/>
      <c r="AA175" s="2399"/>
      <c r="AB175" s="2399"/>
      <c r="AC175" s="2399"/>
      <c r="AD175" s="2399"/>
      <c r="AE175" s="4371" t="s">
        <v>412</v>
      </c>
      <c r="AF175" s="4373"/>
      <c r="AG175" s="128"/>
      <c r="AH175" s="128"/>
      <c r="AI175" s="1209"/>
    </row>
    <row r="176" spans="1:36" s="187" customFormat="1" ht="11.25" customHeight="1">
      <c r="A176" s="1946"/>
      <c r="B176" s="2399"/>
      <c r="C176" s="2400"/>
      <c r="D176" s="2400"/>
      <c r="E176" s="2465" t="s">
        <v>1079</v>
      </c>
      <c r="F176" s="2466"/>
      <c r="G176" s="2466"/>
      <c r="H176" s="2385"/>
      <c r="I176" s="2385"/>
      <c r="J176" s="2467"/>
      <c r="K176" s="2465"/>
      <c r="L176" s="2468"/>
      <c r="M176" s="2469"/>
      <c r="N176" s="2403"/>
      <c r="O176" s="2385"/>
      <c r="P176" s="2385"/>
      <c r="Q176" s="2385"/>
      <c r="R176" s="2385"/>
      <c r="S176" s="2385"/>
      <c r="T176" s="2399"/>
      <c r="U176" s="2399"/>
      <c r="V176" s="2399"/>
      <c r="W176" s="2399"/>
      <c r="X176" s="2399"/>
      <c r="Y176" s="2470"/>
      <c r="Z176" s="2470"/>
      <c r="AA176" s="2399"/>
      <c r="AB176" s="2399"/>
      <c r="AC176" s="2414"/>
      <c r="AD176" s="2414"/>
      <c r="AE176" s="4372"/>
      <c r="AF176" s="3030"/>
      <c r="AG176" s="128"/>
      <c r="AH176" s="128"/>
      <c r="AI176" s="1209"/>
    </row>
    <row r="177" spans="1:35" s="187" customFormat="1" ht="6.75" customHeight="1">
      <c r="A177" s="1946"/>
      <c r="B177" s="2399"/>
      <c r="C177" s="2400"/>
      <c r="D177" s="2400"/>
      <c r="E177" s="2465"/>
      <c r="F177" s="2466"/>
      <c r="G177" s="2466"/>
      <c r="H177" s="2385"/>
      <c r="I177" s="2385"/>
      <c r="J177" s="2467"/>
      <c r="K177" s="2465"/>
      <c r="L177" s="2468"/>
      <c r="M177" s="2469"/>
      <c r="N177" s="2403"/>
      <c r="O177" s="2385"/>
      <c r="P177" s="2385"/>
      <c r="Q177" s="2385"/>
      <c r="R177" s="2385"/>
      <c r="S177" s="2385"/>
      <c r="T177" s="2399"/>
      <c r="U177" s="2399"/>
      <c r="V177" s="2399"/>
      <c r="W177" s="2399"/>
      <c r="X177" s="2399"/>
      <c r="Y177" s="2470"/>
      <c r="Z177" s="2470"/>
      <c r="AA177" s="2399"/>
      <c r="AB177" s="2399"/>
      <c r="AC177" s="2399"/>
      <c r="AD177" s="2399"/>
      <c r="AE177" s="2399"/>
      <c r="AF177" s="2399"/>
      <c r="AG177" s="128"/>
      <c r="AH177" s="128"/>
      <c r="AI177" s="1209"/>
    </row>
    <row r="178" spans="1:35" s="187" customFormat="1" ht="11.25" customHeight="1">
      <c r="A178" s="1946"/>
      <c r="B178" s="2399"/>
      <c r="C178" s="2400"/>
      <c r="D178" s="2412" t="s">
        <v>72</v>
      </c>
      <c r="E178" s="2384" t="s">
        <v>4276</v>
      </c>
      <c r="F178" s="2384"/>
      <c r="G178" s="2384"/>
      <c r="H178" s="2384"/>
      <c r="I178" s="2384"/>
      <c r="J178" s="2384"/>
      <c r="K178" s="2384"/>
      <c r="L178" s="2384"/>
      <c r="M178" s="2384"/>
      <c r="N178" s="2384"/>
      <c r="O178" s="2384"/>
      <c r="P178" s="2384"/>
      <c r="Q178" s="2384"/>
      <c r="R178" s="2384"/>
      <c r="S178" s="2384"/>
      <c r="T178" s="2399"/>
      <c r="U178" s="2384"/>
      <c r="V178" s="2384"/>
      <c r="W178" s="2384"/>
      <c r="X178" s="2384"/>
      <c r="Y178" s="2471"/>
      <c r="Z178" s="2471"/>
      <c r="AA178" s="2399"/>
      <c r="AB178" s="2399"/>
      <c r="AC178" s="2090"/>
      <c r="AD178" s="2090"/>
      <c r="AE178" s="4371" t="s">
        <v>413</v>
      </c>
      <c r="AF178" s="4373"/>
      <c r="AG178" s="128"/>
      <c r="AH178" s="128"/>
      <c r="AI178" s="1209"/>
    </row>
    <row r="179" spans="1:35" s="187" customFormat="1" ht="11.25" customHeight="1">
      <c r="A179" s="1946"/>
      <c r="B179" s="2399"/>
      <c r="C179" s="2400"/>
      <c r="D179" s="2414"/>
      <c r="E179" s="2386" t="s">
        <v>4277</v>
      </c>
      <c r="F179" s="2386"/>
      <c r="G179" s="2386"/>
      <c r="H179" s="2386"/>
      <c r="I179" s="2386"/>
      <c r="J179" s="2386"/>
      <c r="K179" s="2386"/>
      <c r="L179" s="2386"/>
      <c r="M179" s="2386"/>
      <c r="N179" s="2386"/>
      <c r="O179" s="2386"/>
      <c r="P179" s="2386"/>
      <c r="Q179" s="2386"/>
      <c r="R179" s="2386"/>
      <c r="S179" s="2386"/>
      <c r="T179" s="2414"/>
      <c r="U179" s="2386"/>
      <c r="V179" s="2386"/>
      <c r="W179" s="2386"/>
      <c r="X179" s="2386"/>
      <c r="Y179" s="2472"/>
      <c r="Z179" s="2090"/>
      <c r="AA179" s="2414"/>
      <c r="AB179" s="2414"/>
      <c r="AC179" s="2473"/>
      <c r="AD179" s="2473"/>
      <c r="AE179" s="4372"/>
      <c r="AF179" s="3030"/>
      <c r="AG179" s="128"/>
      <c r="AH179" s="128"/>
      <c r="AI179" s="1209"/>
    </row>
    <row r="180" spans="1:35" s="187" customFormat="1" ht="6.75" customHeight="1">
      <c r="A180" s="1946"/>
      <c r="B180" s="2399"/>
      <c r="C180" s="2399"/>
      <c r="D180" s="2400"/>
      <c r="E180" s="2465"/>
      <c r="F180" s="2466"/>
      <c r="G180" s="2466"/>
      <c r="H180" s="2385"/>
      <c r="I180" s="2385"/>
      <c r="J180" s="2467"/>
      <c r="K180" s="2465"/>
      <c r="L180" s="2468"/>
      <c r="M180" s="2469"/>
      <c r="N180" s="2403"/>
      <c r="O180" s="2385"/>
      <c r="P180" s="2385"/>
      <c r="Q180" s="2385"/>
      <c r="R180" s="2385"/>
      <c r="S180" s="2385"/>
      <c r="T180" s="2399"/>
      <c r="U180" s="2399"/>
      <c r="V180" s="2399"/>
      <c r="W180" s="2399"/>
      <c r="X180" s="2399"/>
      <c r="Y180" s="2470"/>
      <c r="Z180" s="2470"/>
      <c r="AA180" s="2399"/>
      <c r="AB180" s="2399"/>
      <c r="AC180" s="2399"/>
      <c r="AD180" s="2399"/>
      <c r="AE180" s="2399"/>
      <c r="AF180" s="2399"/>
      <c r="AG180" s="128"/>
      <c r="AH180" s="128"/>
      <c r="AI180" s="1209"/>
    </row>
    <row r="181" spans="1:35" s="187" customFormat="1" ht="11.25" customHeight="1">
      <c r="A181" s="1946"/>
      <c r="B181" s="2399"/>
      <c r="C181" s="2399"/>
      <c r="D181" s="2412" t="s">
        <v>73</v>
      </c>
      <c r="E181" s="2384" t="s">
        <v>1078</v>
      </c>
      <c r="F181" s="2384"/>
      <c r="G181" s="2384"/>
      <c r="H181" s="2384"/>
      <c r="I181" s="2384"/>
      <c r="J181" s="2384"/>
      <c r="K181" s="2384"/>
      <c r="L181" s="2384"/>
      <c r="M181" s="2384"/>
      <c r="N181" s="2384"/>
      <c r="O181" s="2384"/>
      <c r="P181" s="2384"/>
      <c r="Q181" s="2384"/>
      <c r="R181" s="2384"/>
      <c r="S181" s="2384"/>
      <c r="T181" s="2399"/>
      <c r="U181" s="2384"/>
      <c r="V181" s="2384"/>
      <c r="W181" s="2384"/>
      <c r="X181" s="2384"/>
      <c r="Y181" s="2471"/>
      <c r="Z181" s="2471"/>
      <c r="AA181" s="2399"/>
      <c r="AB181" s="2399"/>
      <c r="AC181" s="2090"/>
      <c r="AD181" s="2090"/>
      <c r="AE181" s="4372">
        <v>83</v>
      </c>
      <c r="AF181" s="4373"/>
      <c r="AG181" s="128"/>
      <c r="AH181" s="128"/>
      <c r="AI181" s="1209"/>
    </row>
    <row r="182" spans="1:35" s="187" customFormat="1" ht="11.25" customHeight="1">
      <c r="A182" s="1946"/>
      <c r="B182" s="2473"/>
      <c r="C182" s="2473"/>
      <c r="D182" s="2414"/>
      <c r="E182" s="2386" t="s">
        <v>3555</v>
      </c>
      <c r="F182" s="2386"/>
      <c r="G182" s="2386"/>
      <c r="H182" s="2386"/>
      <c r="I182" s="2386"/>
      <c r="J182" s="2386"/>
      <c r="K182" s="2386"/>
      <c r="L182" s="2386"/>
      <c r="M182" s="2386"/>
      <c r="N182" s="2386"/>
      <c r="O182" s="2386"/>
      <c r="P182" s="2386"/>
      <c r="Q182" s="2386"/>
      <c r="R182" s="2386"/>
      <c r="S182" s="2386"/>
      <c r="T182" s="2414"/>
      <c r="U182" s="2386"/>
      <c r="V182" s="2386"/>
      <c r="W182" s="2386"/>
      <c r="X182" s="2386"/>
      <c r="Y182" s="2472"/>
      <c r="Z182" s="2090"/>
      <c r="AA182" s="2414"/>
      <c r="AB182" s="2414"/>
      <c r="AC182" s="2473"/>
      <c r="AD182" s="2473"/>
      <c r="AE182" s="4372"/>
      <c r="AF182" s="3030"/>
      <c r="AG182" s="128"/>
      <c r="AH182" s="128"/>
      <c r="AI182" s="1209"/>
    </row>
    <row r="183" spans="1:35" s="187" customFormat="1" ht="11.25" customHeight="1">
      <c r="A183" s="1946"/>
      <c r="B183" s="2474"/>
      <c r="C183" s="2474"/>
      <c r="D183" s="2399"/>
      <c r="E183" s="2399"/>
      <c r="F183" s="2399"/>
      <c r="G183" s="2399"/>
      <c r="H183" s="2399"/>
      <c r="I183" s="2399"/>
      <c r="J183" s="2399"/>
      <c r="K183" s="2399"/>
      <c r="L183" s="2399"/>
      <c r="M183" s="2399"/>
      <c r="N183" s="2399"/>
      <c r="O183" s="2399"/>
      <c r="P183" s="2399"/>
      <c r="Q183" s="2399"/>
      <c r="R183" s="2399"/>
      <c r="S183" s="2399"/>
      <c r="T183" s="2399"/>
      <c r="U183" s="2399"/>
      <c r="V183" s="2399"/>
      <c r="W183" s="2399"/>
      <c r="X183" s="2399"/>
      <c r="Y183" s="2399"/>
      <c r="Z183" s="2399"/>
      <c r="AA183" s="2399"/>
      <c r="AB183" s="2399"/>
      <c r="AC183" s="2399"/>
      <c r="AD183" s="2399"/>
      <c r="AE183" s="2399"/>
      <c r="AF183" s="2399"/>
      <c r="AG183" s="128"/>
      <c r="AH183" s="128"/>
      <c r="AI183" s="1209"/>
    </row>
    <row r="184" spans="1:35" s="187" customFormat="1" ht="11.25" customHeight="1">
      <c r="A184" s="1946"/>
      <c r="B184" s="2399"/>
      <c r="C184" s="2399"/>
      <c r="D184" s="2399"/>
      <c r="E184" s="2129" t="s">
        <v>3556</v>
      </c>
      <c r="F184" s="2130"/>
      <c r="G184" s="2130"/>
      <c r="H184" s="2130"/>
      <c r="I184" s="2130"/>
      <c r="J184" s="2130"/>
      <c r="K184" s="2130"/>
      <c r="L184" s="2130"/>
      <c r="M184" s="2130"/>
      <c r="N184" s="2130"/>
      <c r="O184" s="2130"/>
      <c r="P184" s="2130"/>
      <c r="Q184" s="2130"/>
      <c r="R184" s="2130"/>
      <c r="S184" s="2130"/>
      <c r="T184" s="2130"/>
      <c r="U184" s="2130"/>
      <c r="V184" s="2130"/>
      <c r="W184" s="2130"/>
      <c r="X184" s="2130"/>
      <c r="Y184" s="2130"/>
      <c r="Z184" s="1823"/>
      <c r="AA184" s="1823"/>
      <c r="AB184" s="1823"/>
      <c r="AC184" s="1823"/>
      <c r="AD184" s="1823"/>
      <c r="AE184" s="1823"/>
      <c r="AF184" s="2092"/>
      <c r="AG184" s="128"/>
      <c r="AH184" s="128"/>
      <c r="AI184" s="1209"/>
    </row>
    <row r="185" spans="1:35" s="187" customFormat="1" ht="4.5" customHeight="1">
      <c r="A185" s="1946"/>
      <c r="B185" s="2399"/>
      <c r="C185" s="2399"/>
      <c r="D185" s="2399"/>
      <c r="E185" s="2120"/>
      <c r="F185" s="2131"/>
      <c r="G185" s="2131"/>
      <c r="H185" s="2131"/>
      <c r="I185" s="2131"/>
      <c r="J185" s="2131"/>
      <c r="K185" s="2131"/>
      <c r="L185" s="2131"/>
      <c r="M185" s="2131"/>
      <c r="N185" s="2131"/>
      <c r="O185" s="2131"/>
      <c r="P185" s="2131"/>
      <c r="Q185" s="2131"/>
      <c r="R185" s="2131"/>
      <c r="S185" s="2131"/>
      <c r="T185" s="2131"/>
      <c r="U185" s="2131"/>
      <c r="V185" s="2131"/>
      <c r="W185" s="2131"/>
      <c r="X185" s="2131"/>
      <c r="Y185" s="2131"/>
      <c r="Z185" s="2132"/>
      <c r="AA185" s="2132"/>
      <c r="AB185" s="2132"/>
      <c r="AC185" s="2132"/>
      <c r="AD185" s="2132"/>
      <c r="AE185" s="2132"/>
      <c r="AF185" s="2133"/>
      <c r="AG185" s="128"/>
      <c r="AH185" s="128"/>
      <c r="AI185" s="1209"/>
    </row>
    <row r="186" spans="1:35" s="187" customFormat="1" ht="11.25" customHeight="1">
      <c r="A186" s="1946"/>
      <c r="E186" s="2071" t="s">
        <v>1077</v>
      </c>
      <c r="F186" s="1040"/>
      <c r="G186" s="1040"/>
      <c r="H186" s="1040"/>
      <c r="I186" s="1040" t="s">
        <v>4279</v>
      </c>
      <c r="J186" s="1041"/>
      <c r="K186" s="1040"/>
      <c r="L186" s="1040"/>
      <c r="M186" s="1040"/>
      <c r="N186" s="1040"/>
      <c r="O186" s="1040"/>
      <c r="P186" s="1040"/>
      <c r="Q186" s="1040"/>
      <c r="R186" s="1040"/>
      <c r="S186" s="1040"/>
      <c r="T186" s="1040"/>
      <c r="U186" s="1040"/>
      <c r="V186" s="1040"/>
      <c r="W186" s="1040"/>
      <c r="X186" s="1040"/>
      <c r="Y186" s="1040"/>
      <c r="Z186" s="1040"/>
      <c r="AA186" s="1040"/>
      <c r="AB186" s="1040"/>
      <c r="AC186" s="2134"/>
      <c r="AD186" s="2134"/>
      <c r="AE186" s="2134"/>
      <c r="AF186" s="2135"/>
      <c r="AG186" s="128"/>
      <c r="AH186" s="128"/>
      <c r="AI186" s="1209"/>
    </row>
    <row r="187" spans="1:35" s="187" customFormat="1" ht="11.25" customHeight="1">
      <c r="A187" s="1946"/>
      <c r="E187" s="1077"/>
      <c r="F187" s="1041"/>
      <c r="G187" s="1041"/>
      <c r="H187" s="1041"/>
      <c r="I187" s="1864" t="s">
        <v>4281</v>
      </c>
      <c r="J187" s="2679"/>
      <c r="K187" s="1864"/>
      <c r="L187" s="1864"/>
      <c r="M187" s="1864"/>
      <c r="N187" s="1864"/>
      <c r="O187" s="1864"/>
      <c r="P187" s="1041"/>
      <c r="Q187" s="1041"/>
      <c r="R187" s="1041"/>
      <c r="S187" s="1041"/>
      <c r="T187" s="1041"/>
      <c r="U187" s="1041"/>
      <c r="V187" s="1041"/>
      <c r="W187" s="1041"/>
      <c r="X187" s="1041"/>
      <c r="Y187" s="1041"/>
      <c r="Z187" s="2136"/>
      <c r="AA187" s="2136"/>
      <c r="AB187" s="2136"/>
      <c r="AC187" s="2136"/>
      <c r="AD187" s="2136"/>
      <c r="AE187" s="2136"/>
      <c r="AF187" s="2137"/>
      <c r="AG187" s="128"/>
      <c r="AH187" s="128"/>
      <c r="AI187" s="1209"/>
    </row>
    <row r="188" spans="1:35" s="187" customFormat="1" ht="11.25" customHeight="1">
      <c r="A188" s="1946"/>
      <c r="E188" s="2071" t="s">
        <v>4280</v>
      </c>
      <c r="F188" s="1041"/>
      <c r="G188" s="1041"/>
      <c r="H188" s="1041"/>
      <c r="I188" s="1041"/>
      <c r="J188" s="1041"/>
      <c r="K188" s="1041"/>
      <c r="L188" s="1041"/>
      <c r="M188" s="1041"/>
      <c r="N188" s="1041"/>
      <c r="O188" s="1041"/>
      <c r="P188" s="1041"/>
      <c r="Q188" s="1041"/>
      <c r="R188" s="1041"/>
      <c r="S188" s="1041"/>
      <c r="T188" s="1041"/>
      <c r="U188" s="1041"/>
      <c r="V188" s="1041"/>
      <c r="W188" s="1041"/>
      <c r="X188" s="1041"/>
      <c r="Y188" s="1041"/>
      <c r="Z188" s="2138"/>
      <c r="AA188" s="2138"/>
      <c r="AB188" s="2138"/>
      <c r="AC188" s="2138"/>
      <c r="AD188" s="2138"/>
      <c r="AE188" s="2138"/>
      <c r="AF188" s="2139"/>
      <c r="AG188" s="128"/>
      <c r="AH188" s="128"/>
      <c r="AI188" s="1209"/>
    </row>
    <row r="189" spans="1:35" s="187" customFormat="1" ht="7.5" customHeight="1">
      <c r="A189" s="1946"/>
      <c r="E189" s="1077"/>
      <c r="F189" s="1041"/>
      <c r="G189" s="1041"/>
      <c r="H189" s="1041"/>
      <c r="I189" s="1041"/>
      <c r="J189" s="1041"/>
      <c r="K189" s="1041"/>
      <c r="L189" s="1041"/>
      <c r="M189" s="1041"/>
      <c r="N189" s="1041"/>
      <c r="O189" s="1041"/>
      <c r="P189" s="1041"/>
      <c r="Q189" s="1041"/>
      <c r="R189" s="1041"/>
      <c r="S189" s="1041"/>
      <c r="T189" s="1041"/>
      <c r="U189" s="1041"/>
      <c r="V189" s="1041"/>
      <c r="W189" s="1041"/>
      <c r="X189" s="1041"/>
      <c r="Y189" s="1041"/>
      <c r="Z189" s="2132"/>
      <c r="AA189" s="2132"/>
      <c r="AB189" s="2132"/>
      <c r="AC189" s="2132"/>
      <c r="AD189" s="2132"/>
      <c r="AE189" s="2132"/>
      <c r="AF189" s="2133"/>
      <c r="AG189" s="128"/>
      <c r="AH189" s="128"/>
      <c r="AI189" s="1209"/>
    </row>
    <row r="190" spans="1:35" s="187" customFormat="1" ht="11.25" customHeight="1">
      <c r="A190" s="1946"/>
      <c r="E190" s="2077" t="s">
        <v>4124</v>
      </c>
      <c r="F190" s="1050"/>
      <c r="G190" s="1050"/>
      <c r="H190" s="1050"/>
      <c r="I190" s="1050"/>
      <c r="J190" s="1050"/>
      <c r="K190" s="1050"/>
      <c r="L190" s="1050"/>
      <c r="M190" s="1050"/>
      <c r="N190" s="1050"/>
      <c r="O190" s="1050"/>
      <c r="P190" s="1050"/>
      <c r="Q190" s="1050"/>
      <c r="R190" s="1050"/>
      <c r="S190" s="1050"/>
      <c r="T190" s="1050"/>
      <c r="U190" s="1050"/>
      <c r="V190" s="1050"/>
      <c r="W190" s="1050"/>
      <c r="X190" s="1050"/>
      <c r="Y190" s="1050"/>
      <c r="Z190" s="2140"/>
      <c r="AA190" s="2140"/>
      <c r="AB190" s="2140"/>
      <c r="AC190" s="2140"/>
      <c r="AD190" s="2140"/>
      <c r="AE190" s="2140"/>
      <c r="AF190" s="2137"/>
      <c r="AG190" s="128"/>
      <c r="AH190" s="128"/>
      <c r="AI190" s="1209"/>
    </row>
    <row r="191" spans="1:35" s="187" customFormat="1" ht="11.25" customHeight="1">
      <c r="A191" s="1946"/>
      <c r="B191" s="2407"/>
      <c r="C191" s="2475"/>
      <c r="D191" s="2475"/>
      <c r="E191" s="2141"/>
      <c r="F191" s="2142"/>
      <c r="G191" s="2142"/>
      <c r="H191" s="2143" t="s">
        <v>4278</v>
      </c>
      <c r="I191" s="2143"/>
      <c r="J191" s="2143"/>
      <c r="K191" s="2140"/>
      <c r="L191" s="2140"/>
      <c r="M191" s="2140"/>
      <c r="N191" s="2140"/>
      <c r="O191" s="2144"/>
      <c r="P191" s="2144"/>
      <c r="Q191" s="2144"/>
      <c r="R191" s="2144"/>
      <c r="S191" s="2144"/>
      <c r="T191" s="2140"/>
      <c r="U191" s="2140"/>
      <c r="V191" s="2140"/>
      <c r="W191" s="2140"/>
      <c r="X191" s="2140"/>
      <c r="Y191" s="2140"/>
      <c r="Z191" s="2140"/>
      <c r="AA191" s="2140"/>
      <c r="AB191" s="2140"/>
      <c r="AC191" s="2140"/>
      <c r="AD191" s="2140"/>
      <c r="AE191" s="2140"/>
      <c r="AF191" s="2137"/>
      <c r="AG191" s="128"/>
      <c r="AH191" s="128"/>
      <c r="AI191" s="1209"/>
    </row>
    <row r="192" spans="1:35" s="187" customFormat="1" ht="11.25" customHeight="1">
      <c r="A192" s="1946"/>
      <c r="B192" s="2407"/>
      <c r="C192" s="2407"/>
      <c r="D192" s="2090"/>
      <c r="E192" s="2145" t="s">
        <v>4125</v>
      </c>
      <c r="F192" s="2146"/>
      <c r="G192" s="2146"/>
      <c r="H192" s="2146"/>
      <c r="I192" s="2146"/>
      <c r="J192" s="2146"/>
      <c r="K192" s="2146"/>
      <c r="L192" s="2146"/>
      <c r="M192" s="2146"/>
      <c r="N192" s="2146"/>
      <c r="O192" s="2147"/>
      <c r="P192" s="2147"/>
      <c r="Q192" s="2147"/>
      <c r="R192" s="2147"/>
      <c r="S192" s="2147"/>
      <c r="T192" s="2146"/>
      <c r="U192" s="2146"/>
      <c r="V192" s="2146"/>
      <c r="W192" s="2146"/>
      <c r="X192" s="2146"/>
      <c r="Y192" s="2146"/>
      <c r="Z192" s="2146"/>
      <c r="AA192" s="2140"/>
      <c r="AB192" s="2140"/>
      <c r="AC192" s="2140"/>
      <c r="AD192" s="2140"/>
      <c r="AE192" s="2140"/>
      <c r="AF192" s="2137"/>
      <c r="AG192" s="128"/>
      <c r="AH192" s="128"/>
      <c r="AI192" s="1209"/>
    </row>
    <row r="193" spans="1:36" s="187" customFormat="1" ht="6" customHeight="1">
      <c r="A193" s="1946"/>
      <c r="B193" s="2407"/>
      <c r="C193" s="2407"/>
      <c r="D193" s="2407"/>
      <c r="E193" s="2148"/>
      <c r="F193" s="2149"/>
      <c r="G193" s="2149"/>
      <c r="H193" s="2149"/>
      <c r="I193" s="2149"/>
      <c r="J193" s="2149"/>
      <c r="K193" s="2149"/>
      <c r="L193" s="2149"/>
      <c r="M193" s="2149"/>
      <c r="N193" s="2149"/>
      <c r="O193" s="2150"/>
      <c r="P193" s="2150"/>
      <c r="Q193" s="2150"/>
      <c r="R193" s="2150"/>
      <c r="S193" s="2150"/>
      <c r="T193" s="2149"/>
      <c r="U193" s="2149"/>
      <c r="V193" s="2149"/>
      <c r="W193" s="2149"/>
      <c r="X193" s="2149"/>
      <c r="Y193" s="2149"/>
      <c r="Z193" s="2149"/>
      <c r="AA193" s="2149"/>
      <c r="AB193" s="2149"/>
      <c r="AC193" s="2149"/>
      <c r="AD193" s="2149"/>
      <c r="AE193" s="2149"/>
      <c r="AF193" s="2151"/>
      <c r="AG193" s="128"/>
      <c r="AH193" s="128"/>
      <c r="AI193" s="1209"/>
    </row>
    <row r="194" spans="1:36" s="901" customFormat="1" ht="6.75" customHeight="1">
      <c r="A194" s="566"/>
      <c r="B194" s="112"/>
      <c r="C194" s="128"/>
      <c r="D194" s="108"/>
      <c r="E194" s="900"/>
      <c r="F194" s="247"/>
      <c r="G194" s="247"/>
      <c r="H194" s="248"/>
      <c r="I194" s="248"/>
      <c r="J194" s="254"/>
      <c r="K194" s="254"/>
      <c r="L194" s="254"/>
      <c r="M194" s="187"/>
      <c r="N194" s="254"/>
      <c r="O194" s="254"/>
      <c r="P194" s="254"/>
      <c r="Q194" s="254"/>
      <c r="R194" s="254"/>
      <c r="S194" s="254"/>
      <c r="T194" s="254"/>
      <c r="U194" s="288"/>
      <c r="V194" s="254"/>
      <c r="W194" s="254"/>
      <c r="X194" s="254"/>
      <c r="Y194" s="254"/>
      <c r="Z194" s="254"/>
      <c r="AA194" s="254"/>
      <c r="AB194" s="254"/>
      <c r="AC194" s="187"/>
      <c r="AD194" s="187"/>
      <c r="AE194" s="187"/>
      <c r="AF194" s="187"/>
      <c r="AG194" s="187"/>
      <c r="AH194" s="263"/>
      <c r="AI194" s="1209"/>
      <c r="AJ194" s="187"/>
    </row>
    <row r="195" spans="1:36" s="901" customFormat="1" ht="6.75" customHeight="1" thickBot="1">
      <c r="A195" s="1988"/>
      <c r="B195" s="1758"/>
      <c r="C195" s="1984"/>
      <c r="D195" s="1985"/>
      <c r="E195" s="1986"/>
      <c r="F195" s="1987"/>
      <c r="G195" s="1987"/>
      <c r="H195" s="1980"/>
      <c r="I195" s="1980"/>
      <c r="J195" s="1981"/>
      <c r="K195" s="1981"/>
      <c r="L195" s="1981"/>
      <c r="M195" s="1642"/>
      <c r="N195" s="1981"/>
      <c r="O195" s="1981"/>
      <c r="P195" s="1981"/>
      <c r="Q195" s="1981"/>
      <c r="R195" s="1981"/>
      <c r="S195" s="1981"/>
      <c r="T195" s="1981"/>
      <c r="U195" s="1982"/>
      <c r="V195" s="1981"/>
      <c r="W195" s="1981"/>
      <c r="X195" s="1981"/>
      <c r="Y195" s="1981"/>
      <c r="Z195" s="1981"/>
      <c r="AA195" s="1981"/>
      <c r="AB195" s="1981"/>
      <c r="AC195" s="1642"/>
      <c r="AD195" s="1642"/>
      <c r="AE195" s="1642"/>
      <c r="AF195" s="1642"/>
      <c r="AG195" s="1642"/>
      <c r="AH195" s="1983"/>
      <c r="AI195" s="1643"/>
      <c r="AJ195" s="187"/>
    </row>
    <row r="196" spans="1:36" s="901" customFormat="1" ht="12.75" customHeight="1">
      <c r="A196" s="4397">
        <v>35</v>
      </c>
      <c r="B196" s="4397"/>
      <c r="C196" s="4397"/>
      <c r="D196" s="4397"/>
      <c r="E196" s="4397"/>
      <c r="F196" s="4397"/>
      <c r="G196" s="4397"/>
      <c r="H196" s="4397"/>
      <c r="I196" s="4397"/>
      <c r="J196" s="4397"/>
      <c r="K196" s="4397"/>
      <c r="L196" s="4397"/>
      <c r="M196" s="4397"/>
      <c r="N196" s="4397"/>
      <c r="O196" s="4397"/>
      <c r="P196" s="4397"/>
      <c r="Q196" s="4397"/>
      <c r="R196" s="4397"/>
      <c r="S196" s="4397"/>
      <c r="T196" s="4397"/>
      <c r="U196" s="4397"/>
      <c r="V196" s="4397"/>
      <c r="W196" s="4397"/>
      <c r="X196" s="4397"/>
      <c r="Y196" s="4397"/>
      <c r="Z196" s="4397"/>
      <c r="AA196" s="4397"/>
      <c r="AB196" s="4397"/>
      <c r="AC196" s="4397"/>
      <c r="AD196" s="4397"/>
      <c r="AE196" s="4397"/>
      <c r="AF196" s="4397"/>
      <c r="AG196" s="4397"/>
      <c r="AH196" s="4397"/>
      <c r="AI196" s="4397"/>
      <c r="AJ196" s="187"/>
    </row>
    <row r="197" spans="1:36" s="901" customFormat="1" ht="12.75" customHeight="1" thickBot="1">
      <c r="A197" s="1757"/>
      <c r="B197" s="1757"/>
      <c r="C197" s="1757"/>
      <c r="D197" s="1757"/>
      <c r="E197" s="1757"/>
      <c r="F197" s="1757"/>
      <c r="G197" s="1757"/>
      <c r="H197" s="1757"/>
      <c r="I197" s="1757"/>
      <c r="J197" s="1757"/>
      <c r="K197" s="1757"/>
      <c r="L197" s="1757"/>
      <c r="M197" s="1757"/>
      <c r="N197" s="1757"/>
      <c r="O197" s="1757"/>
      <c r="P197" s="1757"/>
      <c r="Q197" s="1757"/>
      <c r="R197" s="1757"/>
      <c r="S197" s="1757"/>
      <c r="T197" s="1757"/>
      <c r="U197" s="1757"/>
      <c r="V197" s="1757"/>
      <c r="W197" s="1757"/>
      <c r="X197" s="1757"/>
      <c r="Y197" s="1757"/>
      <c r="Z197" s="1757"/>
      <c r="AA197" s="1757"/>
      <c r="AB197" s="1757"/>
      <c r="AC197" s="1757"/>
      <c r="AD197" s="1757"/>
      <c r="AE197" s="1757"/>
      <c r="AF197" s="1757"/>
      <c r="AG197" s="1757"/>
      <c r="AH197" s="1757"/>
      <c r="AI197" s="1757"/>
      <c r="AJ197" s="187"/>
    </row>
    <row r="198" spans="1:36" s="901" customFormat="1" ht="6.75" customHeight="1">
      <c r="A198" s="2428"/>
      <c r="B198" s="877"/>
      <c r="C198" s="2238"/>
      <c r="D198" s="2429"/>
      <c r="E198" s="2430"/>
      <c r="F198" s="880"/>
      <c r="G198" s="880"/>
      <c r="H198" s="2372"/>
      <c r="I198" s="2372"/>
      <c r="J198" s="892"/>
      <c r="K198" s="892"/>
      <c r="L198" s="892"/>
      <c r="M198" s="876"/>
      <c r="N198" s="892"/>
      <c r="O198" s="892"/>
      <c r="P198" s="892"/>
      <c r="Q198" s="892"/>
      <c r="R198" s="892"/>
      <c r="S198" s="892"/>
      <c r="T198" s="892"/>
      <c r="U198" s="2431"/>
      <c r="V198" s="892"/>
      <c r="W198" s="892"/>
      <c r="X198" s="892"/>
      <c r="Y198" s="892"/>
      <c r="Z198" s="892"/>
      <c r="AA198" s="892"/>
      <c r="AB198" s="892"/>
      <c r="AC198" s="876"/>
      <c r="AD198" s="876"/>
      <c r="AE198" s="876"/>
      <c r="AF198" s="876"/>
      <c r="AG198" s="876"/>
      <c r="AH198" s="2239"/>
      <c r="AI198" s="2373"/>
      <c r="AJ198" s="187"/>
    </row>
    <row r="199" spans="1:36" ht="15" customHeight="1">
      <c r="A199" s="1939"/>
      <c r="B199" s="4375" t="s">
        <v>1009</v>
      </c>
      <c r="C199" s="4376"/>
      <c r="D199" s="4376"/>
      <c r="E199" s="4376"/>
      <c r="F199" s="4376"/>
      <c r="G199" s="4377"/>
      <c r="H199" s="4381" t="s">
        <v>389</v>
      </c>
      <c r="I199" s="4342"/>
      <c r="J199" s="140"/>
      <c r="K199" s="2199" t="s">
        <v>1008</v>
      </c>
      <c r="L199" s="290"/>
      <c r="O199" s="2200"/>
      <c r="P199" s="2200"/>
      <c r="Q199" s="2200"/>
      <c r="R199" s="2200"/>
      <c r="S199" s="2200"/>
      <c r="T199" s="2200"/>
      <c r="U199" s="2200"/>
      <c r="V199" s="2200"/>
      <c r="W199" s="2200"/>
      <c r="X199" s="2200"/>
      <c r="Y199" s="2200"/>
      <c r="Z199" s="2200"/>
      <c r="AA199" s="2200"/>
      <c r="AB199" s="2200"/>
      <c r="AC199" s="2200"/>
      <c r="AD199" s="2200"/>
      <c r="AE199" s="2200"/>
      <c r="AF199" s="2200"/>
      <c r="AG199" s="2200"/>
      <c r="AH199" s="2200"/>
      <c r="AI199" s="1595"/>
    </row>
    <row r="200" spans="1:36" ht="15" customHeight="1">
      <c r="A200" s="1939"/>
      <c r="B200" s="4378"/>
      <c r="C200" s="4379"/>
      <c r="D200" s="4379"/>
      <c r="E200" s="4379"/>
      <c r="F200" s="4379"/>
      <c r="G200" s="4380"/>
      <c r="H200" s="4382"/>
      <c r="I200" s="4344"/>
      <c r="J200" s="140"/>
      <c r="K200" s="2201" t="s">
        <v>1007</v>
      </c>
      <c r="L200" s="290"/>
      <c r="O200" s="2200"/>
      <c r="P200" s="2200"/>
      <c r="Q200" s="2200"/>
      <c r="R200" s="2200"/>
      <c r="S200" s="2200"/>
      <c r="T200" s="2200"/>
      <c r="U200" s="2200"/>
      <c r="V200" s="2200"/>
      <c r="W200" s="2200"/>
      <c r="X200" s="2200"/>
      <c r="Y200" s="2200"/>
      <c r="Z200" s="2200"/>
      <c r="AA200" s="2200"/>
      <c r="AB200" s="2200"/>
      <c r="AC200" s="2200"/>
      <c r="AD200" s="2200"/>
      <c r="AE200" s="2200"/>
      <c r="AF200" s="2200"/>
      <c r="AG200" s="2200"/>
      <c r="AH200" s="2200"/>
      <c r="AI200" s="1595"/>
    </row>
    <row r="201" spans="1:36" ht="15" customHeight="1">
      <c r="A201" s="1939"/>
      <c r="Z201" s="2387"/>
      <c r="AA201" s="2387"/>
      <c r="AB201" s="2387"/>
      <c r="AC201" s="2387"/>
      <c r="AD201" s="2387"/>
      <c r="AE201" s="2387"/>
      <c r="AF201" s="2387"/>
      <c r="AG201" s="2387"/>
      <c r="AH201" s="2387"/>
      <c r="AI201" s="1595"/>
    </row>
    <row r="202" spans="1:36" ht="6.75" customHeight="1">
      <c r="A202" s="1939"/>
      <c r="B202" s="2200"/>
      <c r="C202" s="2200"/>
      <c r="D202" s="2200"/>
      <c r="E202" s="2200"/>
      <c r="G202" s="2200"/>
      <c r="H202" s="2200"/>
      <c r="I202" s="2200"/>
      <c r="J202" s="2200"/>
      <c r="K202" s="2200"/>
      <c r="L202" s="2200"/>
      <c r="M202" s="2200"/>
      <c r="N202" s="2200"/>
      <c r="O202" s="2200"/>
      <c r="P202" s="2200"/>
      <c r="Q202" s="2200"/>
      <c r="R202" s="2200"/>
      <c r="S202" s="2200"/>
      <c r="T202" s="2200"/>
      <c r="U202" s="2200"/>
      <c r="V202" s="2200"/>
      <c r="W202" s="2200"/>
      <c r="X202" s="2200"/>
      <c r="Y202" s="2200"/>
      <c r="Z202" s="2200"/>
      <c r="AA202" s="2200"/>
      <c r="AB202" s="2200"/>
      <c r="AC202" s="2200"/>
      <c r="AD202" s="2200"/>
      <c r="AE202" s="2200"/>
      <c r="AF202" s="2200"/>
      <c r="AG202" s="2200"/>
      <c r="AH202" s="2200"/>
      <c r="AI202" s="1595"/>
    </row>
    <row r="203" spans="1:36" ht="15" customHeight="1">
      <c r="A203" s="1939"/>
      <c r="B203" s="4383" t="s">
        <v>1006</v>
      </c>
      <c r="C203" s="4384"/>
      <c r="D203" s="4384"/>
      <c r="E203" s="4385"/>
      <c r="F203" s="4352">
        <v>1</v>
      </c>
      <c r="G203" s="4353"/>
      <c r="H203" s="2388" t="s">
        <v>1048</v>
      </c>
      <c r="J203" s="2200"/>
      <c r="K203" s="2200"/>
      <c r="L203" s="2200"/>
      <c r="M203" s="2200"/>
      <c r="N203" s="2200"/>
      <c r="O203" s="2200"/>
      <c r="P203" s="2200"/>
      <c r="Q203" s="2200"/>
      <c r="R203" s="2200"/>
      <c r="S203" s="2200"/>
      <c r="T203" s="2200"/>
      <c r="U203" s="2200"/>
      <c r="V203" s="2200"/>
      <c r="W203" s="2200"/>
      <c r="X203" s="2200"/>
      <c r="Y203" s="2200"/>
      <c r="Z203" s="2200"/>
      <c r="AA203" s="2200"/>
      <c r="AB203" s="2200"/>
      <c r="AC203" s="2200"/>
      <c r="AD203" s="2200"/>
      <c r="AE203" s="2200"/>
      <c r="AF203" s="2200"/>
      <c r="AG203" s="2200"/>
      <c r="AH203" s="2200"/>
      <c r="AI203" s="1595"/>
    </row>
    <row r="204" spans="1:36" ht="15" customHeight="1">
      <c r="A204" s="1939"/>
      <c r="B204" s="4386" t="s">
        <v>3535</v>
      </c>
      <c r="C204" s="4387"/>
      <c r="D204" s="4387"/>
      <c r="E204" s="4388"/>
      <c r="F204" s="4354"/>
      <c r="G204" s="4355"/>
      <c r="H204" s="100" t="s">
        <v>1095</v>
      </c>
      <c r="J204" s="2200"/>
      <c r="K204" s="2200"/>
      <c r="L204" s="2200"/>
      <c r="M204" s="2200"/>
      <c r="N204" s="2200"/>
      <c r="O204" s="2200"/>
      <c r="P204" s="2200"/>
      <c r="Q204" s="2200"/>
      <c r="R204" s="2200"/>
      <c r="S204" s="2200"/>
      <c r="T204" s="2200"/>
      <c r="U204" s="2200"/>
      <c r="V204" s="2200"/>
      <c r="W204" s="2200"/>
      <c r="X204" s="2200"/>
      <c r="Y204" s="2200"/>
      <c r="Z204" s="2200"/>
      <c r="AA204" s="2200"/>
      <c r="AB204" s="2200"/>
      <c r="AC204" s="2200"/>
      <c r="AD204" s="2200"/>
      <c r="AE204" s="2200"/>
      <c r="AF204" s="2200"/>
      <c r="AG204" s="2200"/>
      <c r="AH204" s="2200"/>
      <c r="AI204" s="1595"/>
    </row>
    <row r="205" spans="1:36" s="901" customFormat="1" ht="9.75" customHeight="1">
      <c r="A205" s="566"/>
      <c r="B205" s="112"/>
      <c r="C205" s="128"/>
      <c r="D205" s="108"/>
      <c r="E205" s="900"/>
      <c r="F205" s="247"/>
      <c r="G205" s="247"/>
      <c r="H205" s="248"/>
      <c r="I205" s="248"/>
      <c r="J205" s="254"/>
      <c r="K205" s="254"/>
      <c r="L205" s="254"/>
      <c r="M205" s="187"/>
      <c r="N205" s="254"/>
      <c r="O205" s="254"/>
      <c r="P205" s="254"/>
      <c r="Q205" s="254"/>
      <c r="R205" s="254"/>
      <c r="S205" s="254"/>
      <c r="T205" s="254"/>
      <c r="U205" s="288"/>
      <c r="V205" s="254"/>
      <c r="W205" s="254"/>
      <c r="X205" s="254"/>
      <c r="Y205" s="254"/>
      <c r="Z205" s="254"/>
      <c r="AA205" s="254"/>
      <c r="AB205" s="254"/>
      <c r="AC205" s="187"/>
      <c r="AD205" s="187"/>
      <c r="AE205" s="187"/>
      <c r="AF205" s="187"/>
      <c r="AG205" s="187"/>
      <c r="AH205" s="263"/>
      <c r="AI205" s="1209"/>
      <c r="AJ205" s="187"/>
    </row>
    <row r="206" spans="1:36" s="841" customFormat="1" ht="1.5" customHeight="1">
      <c r="A206" s="1945"/>
      <c r="B206" s="1040"/>
      <c r="C206" s="2677"/>
      <c r="D206" s="1050"/>
      <c r="E206" s="2666"/>
      <c r="F206" s="2666"/>
      <c r="G206" s="2666"/>
      <c r="H206" s="1101"/>
      <c r="I206" s="2134"/>
      <c r="J206" s="2134"/>
      <c r="K206" s="2134"/>
      <c r="L206" s="2134"/>
      <c r="M206" s="255"/>
      <c r="N206" s="255"/>
      <c r="O206" s="255"/>
      <c r="P206" s="255"/>
      <c r="Q206" s="255"/>
      <c r="R206" s="187"/>
      <c r="S206" s="187"/>
      <c r="T206" s="187"/>
      <c r="U206" s="187"/>
      <c r="V206" s="187"/>
      <c r="W206" s="187"/>
      <c r="X206" s="187"/>
      <c r="Y206" s="187"/>
      <c r="Z206" s="187"/>
      <c r="AA206" s="187"/>
      <c r="AB206" s="98"/>
      <c r="AC206" s="98"/>
      <c r="AD206" s="98"/>
      <c r="AE206" s="98"/>
      <c r="AF206" s="98"/>
      <c r="AG206" s="98"/>
      <c r="AH206" s="136"/>
      <c r="AI206" s="1595"/>
      <c r="AJ206" s="98"/>
    </row>
    <row r="207" spans="1:36" s="841" customFormat="1" ht="24.75" customHeight="1">
      <c r="A207" s="1945"/>
      <c r="B207" s="4369" t="s">
        <v>4284</v>
      </c>
      <c r="C207" s="4369"/>
      <c r="D207" s="4369"/>
      <c r="E207" s="4369"/>
      <c r="F207" s="4369"/>
      <c r="G207" s="4369"/>
      <c r="H207" s="4369"/>
      <c r="I207" s="4369"/>
      <c r="J207" s="4369"/>
      <c r="K207" s="4369"/>
      <c r="L207" s="4369"/>
      <c r="M207" s="255"/>
      <c r="N207" s="255"/>
      <c r="O207" s="255"/>
      <c r="P207" s="255"/>
      <c r="Q207" s="255"/>
      <c r="R207" s="187"/>
      <c r="S207" s="187"/>
      <c r="T207" s="187"/>
      <c r="U207" s="187"/>
      <c r="V207" s="187"/>
      <c r="W207" s="187"/>
      <c r="X207" s="187"/>
      <c r="Y207" s="187"/>
      <c r="Z207" s="187"/>
      <c r="AA207" s="187"/>
      <c r="AB207" s="98"/>
      <c r="AC207" s="98"/>
      <c r="AD207" s="98"/>
      <c r="AE207" s="98"/>
      <c r="AF207" s="98"/>
      <c r="AG207" s="98"/>
      <c r="AH207" s="136"/>
      <c r="AI207" s="1595"/>
      <c r="AJ207" s="98"/>
    </row>
    <row r="208" spans="1:36" s="841" customFormat="1" ht="1.5" customHeight="1">
      <c r="A208" s="1945"/>
      <c r="B208" s="1040"/>
      <c r="C208" s="2677"/>
      <c r="D208" s="1050"/>
      <c r="E208" s="2666"/>
      <c r="F208" s="2666"/>
      <c r="G208" s="2666"/>
      <c r="H208" s="1101"/>
      <c r="I208" s="2134"/>
      <c r="J208" s="2134"/>
      <c r="K208" s="2134"/>
      <c r="L208" s="2134"/>
      <c r="M208" s="255"/>
      <c r="N208" s="255"/>
      <c r="O208" s="255"/>
      <c r="P208" s="255"/>
      <c r="Q208" s="255"/>
      <c r="R208" s="187"/>
      <c r="S208" s="187"/>
      <c r="T208" s="187"/>
      <c r="U208" s="187"/>
      <c r="V208" s="187"/>
      <c r="W208" s="187"/>
      <c r="X208" s="187"/>
      <c r="Y208" s="187"/>
      <c r="Z208" s="187"/>
      <c r="AA208" s="187"/>
      <c r="AB208" s="98"/>
      <c r="AC208" s="98"/>
      <c r="AD208" s="98"/>
      <c r="AE208" s="98"/>
      <c r="AF208" s="98"/>
      <c r="AG208" s="98"/>
      <c r="AH208" s="136"/>
      <c r="AI208" s="1595"/>
      <c r="AJ208" s="98"/>
    </row>
    <row r="209" spans="1:35" s="187" customFormat="1" ht="9.75" customHeight="1">
      <c r="A209" s="1946"/>
      <c r="B209" s="4374"/>
      <c r="C209" s="4374"/>
      <c r="D209" s="2384"/>
      <c r="E209" s="2384"/>
      <c r="F209" s="2384"/>
      <c r="G209" s="2384"/>
      <c r="H209" s="2384"/>
      <c r="I209" s="2384"/>
      <c r="J209" s="2384"/>
      <c r="K209" s="2384"/>
      <c r="L209" s="2384"/>
      <c r="M209" s="2384"/>
      <c r="N209" s="2384"/>
      <c r="O209" s="2384"/>
      <c r="P209" s="2384"/>
      <c r="Q209" s="2384"/>
      <c r="R209" s="2384"/>
      <c r="S209" s="2384"/>
      <c r="T209" s="2384"/>
      <c r="U209" s="2384"/>
      <c r="V209" s="2384"/>
      <c r="W209" s="2384"/>
      <c r="X209" s="2384"/>
      <c r="Y209" s="2384"/>
      <c r="Z209" s="2384"/>
      <c r="AA209" s="2384"/>
      <c r="AB209" s="2384"/>
      <c r="AC209" s="2384"/>
      <c r="AD209" s="2384"/>
      <c r="AG209" s="2432"/>
      <c r="AH209" s="219"/>
      <c r="AI209" s="1921"/>
    </row>
    <row r="210" spans="1:35" s="187" customFormat="1" ht="11.25" customHeight="1">
      <c r="A210" s="1946"/>
      <c r="B210" s="4374" t="s">
        <v>1094</v>
      </c>
      <c r="C210" s="4374"/>
      <c r="D210" s="2384" t="s">
        <v>3557</v>
      </c>
      <c r="E210" s="2384"/>
      <c r="F210" s="2384"/>
      <c r="G210" s="2384"/>
      <c r="H210" s="2384"/>
      <c r="I210" s="2384"/>
      <c r="J210" s="2384"/>
      <c r="K210" s="2384"/>
      <c r="L210" s="2384"/>
      <c r="M210" s="2384"/>
      <c r="N210" s="2384"/>
      <c r="O210" s="2384"/>
      <c r="P210" s="2384"/>
      <c r="Q210" s="2384"/>
      <c r="R210" s="2384"/>
      <c r="S210" s="2384"/>
      <c r="T210" s="2384"/>
      <c r="U210" s="2384"/>
      <c r="V210" s="2384"/>
      <c r="W210" s="2384"/>
      <c r="X210" s="2384"/>
      <c r="Y210" s="2384"/>
      <c r="Z210" s="2384"/>
      <c r="AA210" s="2384"/>
      <c r="AB210" s="2384"/>
      <c r="AC210" s="2384"/>
      <c r="AD210" s="2384"/>
      <c r="AG210" s="2432"/>
      <c r="AH210" s="2658"/>
      <c r="AI210" s="1921"/>
    </row>
    <row r="211" spans="1:35" s="187" customFormat="1" ht="11.25" customHeight="1">
      <c r="A211" s="1946"/>
      <c r="B211" s="2399"/>
      <c r="C211" s="2400"/>
      <c r="D211" s="2386" t="s">
        <v>3558</v>
      </c>
      <c r="E211" s="2386"/>
      <c r="F211" s="2386"/>
      <c r="G211" s="2386"/>
      <c r="H211" s="2386"/>
      <c r="I211" s="2386"/>
      <c r="J211" s="2386"/>
      <c r="K211" s="2386"/>
      <c r="L211" s="2386"/>
      <c r="M211" s="2386"/>
      <c r="N211" s="2386"/>
      <c r="O211" s="2386"/>
      <c r="P211" s="2386"/>
      <c r="Q211" s="2386"/>
      <c r="R211" s="2386"/>
      <c r="S211" s="2386"/>
      <c r="T211" s="2386"/>
      <c r="U211" s="2386"/>
      <c r="V211" s="2386"/>
      <c r="W211" s="2386"/>
      <c r="X211" s="2386"/>
      <c r="Y211" s="2386"/>
      <c r="Z211" s="2386"/>
      <c r="AA211" s="2386"/>
      <c r="AB211" s="2386"/>
      <c r="AC211" s="2386"/>
      <c r="AD211" s="2386"/>
      <c r="AG211" s="2432"/>
      <c r="AH211" s="219"/>
      <c r="AI211" s="1921"/>
    </row>
    <row r="212" spans="1:35" s="187" customFormat="1" ht="11.25" customHeight="1">
      <c r="A212" s="1946"/>
      <c r="B212" s="2399"/>
      <c r="C212" s="2399"/>
      <c r="D212" s="2384"/>
      <c r="E212" s="2384"/>
      <c r="F212" s="2384"/>
      <c r="G212" s="2384"/>
      <c r="H212" s="2384"/>
      <c r="I212" s="2384"/>
      <c r="J212" s="2384"/>
      <c r="K212" s="2384"/>
      <c r="L212" s="2384"/>
      <c r="M212" s="2384"/>
      <c r="N212" s="2384"/>
      <c r="O212" s="2384"/>
      <c r="P212" s="2384"/>
      <c r="Q212" s="2384"/>
      <c r="R212" s="2384"/>
      <c r="S212" s="2384"/>
      <c r="T212" s="2384"/>
      <c r="U212" s="2384"/>
      <c r="V212" s="2384"/>
      <c r="W212" s="2384"/>
      <c r="X212" s="2384"/>
      <c r="Y212" s="2384"/>
      <c r="Z212" s="2384"/>
      <c r="AA212" s="2384"/>
      <c r="AB212" s="2384"/>
      <c r="AC212" s="2384"/>
      <c r="AD212" s="2384"/>
      <c r="AF212" s="239" t="s">
        <v>1032</v>
      </c>
      <c r="AG212" s="2432"/>
      <c r="AH212" s="219"/>
      <c r="AI212" s="1921"/>
    </row>
    <row r="213" spans="1:35" s="187" customFormat="1" ht="11.25" customHeight="1">
      <c r="A213" s="1946"/>
      <c r="B213" s="2399"/>
      <c r="C213" s="2399"/>
      <c r="D213" s="2433" t="s">
        <v>59</v>
      </c>
      <c r="E213" s="2384" t="s">
        <v>1046</v>
      </c>
      <c r="F213" s="2384"/>
      <c r="G213" s="2384"/>
      <c r="H213" s="2384"/>
      <c r="I213" s="2384"/>
      <c r="J213" s="2384"/>
      <c r="K213" s="2384"/>
      <c r="L213" s="2384"/>
      <c r="M213" s="2384"/>
      <c r="N213" s="2384"/>
      <c r="O213" s="2384"/>
      <c r="P213" s="2384"/>
      <c r="Q213" s="2384"/>
      <c r="R213" s="2384"/>
      <c r="S213" s="2384"/>
      <c r="T213" s="2384"/>
      <c r="U213" s="2384"/>
      <c r="V213" s="2384"/>
      <c r="W213" s="2384"/>
      <c r="X213" s="2384"/>
      <c r="Y213" s="2384"/>
      <c r="Z213" s="2384"/>
      <c r="AA213" s="2384"/>
      <c r="AB213" s="2384"/>
      <c r="AC213" s="2384"/>
      <c r="AD213" s="2384"/>
      <c r="AE213" s="4371" t="s">
        <v>86</v>
      </c>
      <c r="AF213" s="4373"/>
      <c r="AG213" s="2432"/>
      <c r="AH213" s="219"/>
      <c r="AI213" s="1921"/>
    </row>
    <row r="214" spans="1:35" s="187" customFormat="1" ht="11.25" customHeight="1">
      <c r="A214" s="1946"/>
      <c r="B214" s="2399"/>
      <c r="C214" s="2399"/>
      <c r="D214" s="2434"/>
      <c r="E214" s="2385" t="s">
        <v>1045</v>
      </c>
      <c r="F214" s="2384"/>
      <c r="G214" s="2384"/>
      <c r="H214" s="2384"/>
      <c r="I214" s="2384"/>
      <c r="J214" s="2384"/>
      <c r="K214" s="2384"/>
      <c r="L214" s="2384"/>
      <c r="M214" s="2384"/>
      <c r="N214" s="2384"/>
      <c r="O214" s="2384"/>
      <c r="P214" s="2384"/>
      <c r="Q214" s="2384"/>
      <c r="R214" s="2384"/>
      <c r="S214" s="2384"/>
      <c r="T214" s="2384"/>
      <c r="U214" s="2384"/>
      <c r="V214" s="2384"/>
      <c r="W214" s="2384"/>
      <c r="X214" s="2384"/>
      <c r="Y214" s="2384"/>
      <c r="Z214" s="2384"/>
      <c r="AA214" s="2384"/>
      <c r="AB214" s="2384"/>
      <c r="AC214" s="2384"/>
      <c r="AD214" s="2384"/>
      <c r="AE214" s="4372"/>
      <c r="AF214" s="3030"/>
      <c r="AG214" s="2432"/>
      <c r="AH214" s="219"/>
      <c r="AI214" s="1921"/>
    </row>
    <row r="215" spans="1:35" s="187" customFormat="1" ht="11.25" customHeight="1">
      <c r="A215" s="1946"/>
      <c r="B215" s="2399"/>
      <c r="C215" s="2399"/>
      <c r="D215" s="2434"/>
      <c r="E215" s="2384"/>
      <c r="F215" s="2384"/>
      <c r="G215" s="2384"/>
      <c r="H215" s="2384"/>
      <c r="I215" s="2384"/>
      <c r="J215" s="2384"/>
      <c r="K215" s="2384"/>
      <c r="L215" s="2384"/>
      <c r="M215" s="2384"/>
      <c r="N215" s="2384"/>
      <c r="O215" s="2384"/>
      <c r="P215" s="2384"/>
      <c r="Q215" s="2384"/>
      <c r="R215" s="2384"/>
      <c r="S215" s="2384"/>
      <c r="T215" s="2384"/>
      <c r="U215" s="2384"/>
      <c r="V215" s="2384"/>
      <c r="W215" s="2384"/>
      <c r="X215" s="2384"/>
      <c r="Y215" s="2384"/>
      <c r="Z215" s="2384"/>
      <c r="AA215" s="2384"/>
      <c r="AB215" s="2384"/>
      <c r="AC215" s="2384"/>
      <c r="AD215" s="2384"/>
      <c r="AG215" s="2432"/>
      <c r="AH215" s="219"/>
      <c r="AI215" s="1921"/>
    </row>
    <row r="216" spans="1:35" s="187" customFormat="1" ht="11.25" customHeight="1">
      <c r="A216" s="1946"/>
      <c r="B216" s="2399"/>
      <c r="C216" s="2400"/>
      <c r="D216" s="2433" t="s">
        <v>62</v>
      </c>
      <c r="E216" s="2384" t="s">
        <v>4276</v>
      </c>
      <c r="F216" s="2384"/>
      <c r="G216" s="2384"/>
      <c r="H216" s="2384"/>
      <c r="I216" s="2384"/>
      <c r="J216" s="2384"/>
      <c r="K216" s="2384"/>
      <c r="L216" s="2384"/>
      <c r="M216" s="2384"/>
      <c r="N216" s="2384"/>
      <c r="O216" s="2384"/>
      <c r="P216" s="2384"/>
      <c r="Q216" s="2384"/>
      <c r="R216" s="2384"/>
      <c r="S216" s="2384"/>
      <c r="T216" s="2384"/>
      <c r="U216" s="2384"/>
      <c r="V216" s="2384"/>
      <c r="W216" s="2384"/>
      <c r="X216" s="2384"/>
      <c r="Y216" s="2384"/>
      <c r="Z216" s="2384"/>
      <c r="AA216" s="2384"/>
      <c r="AB216" s="2384"/>
      <c r="AC216" s="2384"/>
      <c r="AD216" s="2384"/>
      <c r="AE216" s="4371" t="s">
        <v>87</v>
      </c>
      <c r="AF216" s="4373"/>
      <c r="AG216" s="2432"/>
      <c r="AH216" s="219"/>
      <c r="AI216" s="1921"/>
    </row>
    <row r="217" spans="1:35" s="187" customFormat="1" ht="11.25" customHeight="1">
      <c r="A217" s="1946"/>
      <c r="B217" s="2399"/>
      <c r="C217" s="2400"/>
      <c r="D217" s="2434"/>
      <c r="E217" s="2386" t="s">
        <v>4277</v>
      </c>
      <c r="F217" s="2385"/>
      <c r="G217" s="2385"/>
      <c r="H217" s="2385"/>
      <c r="I217" s="2385"/>
      <c r="J217" s="2385"/>
      <c r="K217" s="2385"/>
      <c r="L217" s="2385"/>
      <c r="M217" s="2385"/>
      <c r="N217" s="2385"/>
      <c r="O217" s="2385"/>
      <c r="P217" s="2385"/>
      <c r="Q217" s="2385"/>
      <c r="R217" s="2385"/>
      <c r="S217" s="2384"/>
      <c r="T217" s="2384"/>
      <c r="U217" s="2384"/>
      <c r="V217" s="2384"/>
      <c r="W217" s="2384"/>
      <c r="X217" s="2384"/>
      <c r="Y217" s="2384"/>
      <c r="Z217" s="2384"/>
      <c r="AA217" s="2384"/>
      <c r="AB217" s="2384"/>
      <c r="AC217" s="2384"/>
      <c r="AD217" s="2384"/>
      <c r="AE217" s="4372"/>
      <c r="AF217" s="3030"/>
      <c r="AG217" s="2432"/>
      <c r="AH217" s="219"/>
      <c r="AI217" s="1921"/>
    </row>
    <row r="218" spans="1:35" s="187" customFormat="1" ht="11.25" customHeight="1">
      <c r="A218" s="1946"/>
      <c r="B218" s="2399"/>
      <c r="C218" s="2400"/>
      <c r="D218" s="2434"/>
      <c r="E218" s="2385"/>
      <c r="F218" s="2385"/>
      <c r="G218" s="2385"/>
      <c r="H218" s="2385"/>
      <c r="I218" s="2385"/>
      <c r="J218" s="2385"/>
      <c r="K218" s="2385"/>
      <c r="L218" s="2385"/>
      <c r="M218" s="2385"/>
      <c r="N218" s="2385"/>
      <c r="O218" s="2385"/>
      <c r="P218" s="2385"/>
      <c r="Q218" s="2385"/>
      <c r="R218" s="2385"/>
      <c r="S218" s="2384"/>
      <c r="T218" s="2384"/>
      <c r="U218" s="2384"/>
      <c r="V218" s="2384"/>
      <c r="W218" s="2384"/>
      <c r="X218" s="2384"/>
      <c r="Y218" s="2384"/>
      <c r="Z218" s="2384"/>
      <c r="AA218" s="2384"/>
      <c r="AB218" s="2384"/>
      <c r="AC218" s="2384"/>
      <c r="AD218" s="2384"/>
      <c r="AG218" s="2432"/>
      <c r="AH218" s="219"/>
      <c r="AI218" s="1921"/>
    </row>
    <row r="219" spans="1:35" s="187" customFormat="1" ht="11.25" customHeight="1">
      <c r="A219" s="1946"/>
      <c r="B219" s="2399"/>
      <c r="C219" s="2400"/>
      <c r="D219" s="2433" t="s">
        <v>72</v>
      </c>
      <c r="E219" s="2384" t="s">
        <v>1044</v>
      </c>
      <c r="F219" s="2384"/>
      <c r="G219" s="2384"/>
      <c r="H219" s="2384"/>
      <c r="I219" s="2384"/>
      <c r="J219" s="2384"/>
      <c r="K219" s="2384"/>
      <c r="L219" s="2384"/>
      <c r="M219" s="2384"/>
      <c r="N219" s="2384"/>
      <c r="O219" s="2384"/>
      <c r="P219" s="2384"/>
      <c r="Q219" s="2384"/>
      <c r="R219" s="2384"/>
      <c r="S219" s="2384"/>
      <c r="T219" s="2384"/>
      <c r="U219" s="2384"/>
      <c r="V219" s="2384"/>
      <c r="W219" s="2384"/>
      <c r="X219" s="2384"/>
      <c r="Y219" s="2384"/>
      <c r="Z219" s="2384"/>
      <c r="AA219" s="2384"/>
      <c r="AB219" s="2384"/>
      <c r="AC219" s="2384"/>
      <c r="AD219" s="2384"/>
      <c r="AE219" s="4371" t="s">
        <v>94</v>
      </c>
      <c r="AF219" s="4373"/>
      <c r="AG219" s="2432"/>
      <c r="AH219" s="219"/>
      <c r="AI219" s="1921"/>
    </row>
    <row r="220" spans="1:35" s="187" customFormat="1" ht="11.25" customHeight="1">
      <c r="A220" s="1946"/>
      <c r="B220" s="2399"/>
      <c r="C220" s="2400"/>
      <c r="D220" s="2434"/>
      <c r="E220" s="2386" t="s">
        <v>3559</v>
      </c>
      <c r="F220" s="2386"/>
      <c r="G220" s="2386"/>
      <c r="H220" s="2386"/>
      <c r="I220" s="2386"/>
      <c r="J220" s="2386"/>
      <c r="K220" s="2386"/>
      <c r="L220" s="2386"/>
      <c r="M220" s="2386"/>
      <c r="N220" s="2386"/>
      <c r="O220" s="2386"/>
      <c r="P220" s="2386"/>
      <c r="Q220" s="2386"/>
      <c r="R220" s="2386"/>
      <c r="S220" s="2386"/>
      <c r="T220" s="2386"/>
      <c r="U220" s="2386"/>
      <c r="V220" s="2386"/>
      <c r="W220" s="2386"/>
      <c r="X220" s="2386"/>
      <c r="Y220" s="2386"/>
      <c r="Z220" s="2386"/>
      <c r="AA220" s="2384"/>
      <c r="AB220" s="2384"/>
      <c r="AC220" s="2384"/>
      <c r="AD220" s="2384"/>
      <c r="AE220" s="4372"/>
      <c r="AF220" s="3030"/>
      <c r="AG220" s="2432"/>
      <c r="AH220" s="219"/>
      <c r="AI220" s="1921"/>
    </row>
    <row r="221" spans="1:35" s="187" customFormat="1" ht="11.25" customHeight="1">
      <c r="A221" s="1946"/>
      <c r="B221" s="2399"/>
      <c r="C221" s="2400"/>
      <c r="D221" s="2434"/>
      <c r="E221" s="2384"/>
      <c r="F221" s="2384"/>
      <c r="G221" s="2384"/>
      <c r="H221" s="2384"/>
      <c r="I221" s="2384"/>
      <c r="J221" s="2384"/>
      <c r="K221" s="2384"/>
      <c r="L221" s="2384"/>
      <c r="M221" s="2384"/>
      <c r="N221" s="2384"/>
      <c r="O221" s="2384"/>
      <c r="P221" s="2384"/>
      <c r="Q221" s="2384"/>
      <c r="R221" s="2384"/>
      <c r="S221" s="2384"/>
      <c r="T221" s="2384"/>
      <c r="U221" s="2384"/>
      <c r="V221" s="2384"/>
      <c r="W221" s="2384"/>
      <c r="X221" s="2384"/>
      <c r="Y221" s="2384"/>
      <c r="Z221" s="2384"/>
      <c r="AA221" s="2384"/>
      <c r="AB221" s="2384"/>
      <c r="AC221" s="2384"/>
      <c r="AD221" s="2384"/>
      <c r="AG221" s="2432"/>
      <c r="AH221" s="219"/>
      <c r="AI221" s="1921"/>
    </row>
    <row r="222" spans="1:35" s="187" customFormat="1" ht="11.25" customHeight="1">
      <c r="A222" s="1946"/>
      <c r="B222" s="2399"/>
      <c r="C222" s="2400"/>
      <c r="D222" s="2433" t="s">
        <v>73</v>
      </c>
      <c r="E222" s="2384" t="s">
        <v>4285</v>
      </c>
      <c r="F222" s="2384"/>
      <c r="G222" s="2384"/>
      <c r="H222" s="2384"/>
      <c r="I222" s="2384"/>
      <c r="J222" s="2384"/>
      <c r="K222" s="2384"/>
      <c r="L222" s="2384"/>
      <c r="M222" s="2384"/>
      <c r="N222" s="2384"/>
      <c r="O222" s="2384"/>
      <c r="P222" s="2384"/>
      <c r="Q222" s="2384"/>
      <c r="R222" s="2384"/>
      <c r="S222" s="2384"/>
      <c r="T222" s="2384"/>
      <c r="U222" s="2384"/>
      <c r="V222" s="2384"/>
      <c r="W222" s="2384"/>
      <c r="X222" s="2384"/>
      <c r="Y222" s="2384"/>
      <c r="Z222" s="2384"/>
      <c r="AA222" s="2384"/>
      <c r="AB222" s="2384"/>
      <c r="AC222" s="2384"/>
      <c r="AD222" s="2384"/>
      <c r="AE222" s="4371" t="s">
        <v>99</v>
      </c>
      <c r="AF222" s="4373"/>
      <c r="AG222" s="2432"/>
      <c r="AH222" s="219"/>
      <c r="AI222" s="1921"/>
    </row>
    <row r="223" spans="1:35" s="187" customFormat="1" ht="11.25" customHeight="1">
      <c r="A223" s="1946"/>
      <c r="B223" s="2399"/>
      <c r="C223" s="2400"/>
      <c r="D223" s="2434"/>
      <c r="E223" s="2386" t="s">
        <v>4286</v>
      </c>
      <c r="F223" s="2386"/>
      <c r="G223" s="2386"/>
      <c r="H223" s="2386"/>
      <c r="I223" s="2386"/>
      <c r="J223" s="2386"/>
      <c r="K223" s="2386"/>
      <c r="L223" s="2386"/>
      <c r="M223" s="2386"/>
      <c r="N223" s="2386"/>
      <c r="O223" s="2386"/>
      <c r="P223" s="2386"/>
      <c r="Q223" s="2386"/>
      <c r="R223" s="2384"/>
      <c r="S223" s="2384"/>
      <c r="T223" s="2384"/>
      <c r="U223" s="2384"/>
      <c r="V223" s="2384"/>
      <c r="W223" s="2384"/>
      <c r="X223" s="2384"/>
      <c r="Y223" s="2384"/>
      <c r="Z223" s="2384"/>
      <c r="AA223" s="2384"/>
      <c r="AB223" s="2384"/>
      <c r="AC223" s="2384"/>
      <c r="AD223" s="2384"/>
      <c r="AE223" s="4372"/>
      <c r="AF223" s="3030"/>
      <c r="AG223" s="2432"/>
      <c r="AH223" s="219"/>
      <c r="AI223" s="1921"/>
    </row>
    <row r="224" spans="1:35" s="187" customFormat="1" ht="11.25" customHeight="1">
      <c r="A224" s="1946"/>
      <c r="B224" s="2399"/>
      <c r="C224" s="2400"/>
      <c r="D224" s="2434"/>
      <c r="E224" s="2384"/>
      <c r="F224" s="2384"/>
      <c r="G224" s="2384"/>
      <c r="H224" s="2384"/>
      <c r="I224" s="2384"/>
      <c r="J224" s="2384"/>
      <c r="K224" s="2384"/>
      <c r="L224" s="2384"/>
      <c r="M224" s="2384"/>
      <c r="N224" s="2384"/>
      <c r="O224" s="2384"/>
      <c r="P224" s="2384"/>
      <c r="Q224" s="2384"/>
      <c r="R224" s="2384"/>
      <c r="S224" s="2384"/>
      <c r="T224" s="2384"/>
      <c r="U224" s="2384"/>
      <c r="V224" s="2384"/>
      <c r="W224" s="2384"/>
      <c r="X224" s="2384"/>
      <c r="Y224" s="2384"/>
      <c r="Z224" s="2384"/>
      <c r="AA224" s="2384"/>
      <c r="AB224" s="2384"/>
      <c r="AC224" s="2384"/>
      <c r="AD224" s="2384"/>
      <c r="AG224" s="2432"/>
      <c r="AH224" s="219"/>
      <c r="AI224" s="1921"/>
    </row>
    <row r="225" spans="1:35" s="187" customFormat="1" ht="11.25" customHeight="1">
      <c r="A225" s="1946"/>
      <c r="B225" s="2399"/>
      <c r="C225" s="2400"/>
      <c r="D225" s="2433" t="s">
        <v>74</v>
      </c>
      <c r="E225" s="2384" t="s">
        <v>3560</v>
      </c>
      <c r="F225" s="2384"/>
      <c r="G225" s="2384"/>
      <c r="H225" s="2384"/>
      <c r="I225" s="2384"/>
      <c r="J225" s="2384"/>
      <c r="K225" s="2384"/>
      <c r="L225" s="2384"/>
      <c r="M225" s="2384"/>
      <c r="N225" s="2384"/>
      <c r="O225" s="2384"/>
      <c r="P225" s="2384"/>
      <c r="Q225" s="2384"/>
      <c r="R225" s="2384"/>
      <c r="S225" s="2384"/>
      <c r="T225" s="2384"/>
      <c r="U225" s="2384"/>
      <c r="V225" s="2384"/>
      <c r="W225" s="2384"/>
      <c r="X225" s="2384"/>
      <c r="Y225" s="2384"/>
      <c r="Z225" s="2384"/>
      <c r="AA225" s="2384"/>
      <c r="AB225" s="2384"/>
      <c r="AC225" s="2384"/>
      <c r="AD225" s="2384"/>
      <c r="AE225" s="4371" t="s">
        <v>100</v>
      </c>
      <c r="AF225" s="4373"/>
      <c r="AG225" s="2432"/>
      <c r="AH225" s="219"/>
      <c r="AI225" s="1921"/>
    </row>
    <row r="226" spans="1:35" s="187" customFormat="1" ht="11.25" customHeight="1">
      <c r="A226" s="1946"/>
      <c r="B226" s="2399"/>
      <c r="C226" s="2400"/>
      <c r="D226" s="2434"/>
      <c r="E226" s="2386" t="s">
        <v>3561</v>
      </c>
      <c r="F226" s="2386"/>
      <c r="G226" s="2386"/>
      <c r="H226" s="2386"/>
      <c r="I226" s="2386"/>
      <c r="J226" s="2386"/>
      <c r="K226" s="2386"/>
      <c r="L226" s="2386"/>
      <c r="M226" s="2386"/>
      <c r="N226" s="2386"/>
      <c r="O226" s="2386"/>
      <c r="P226" s="2386"/>
      <c r="Q226" s="2386"/>
      <c r="R226" s="2386"/>
      <c r="S226" s="2384"/>
      <c r="T226" s="2384"/>
      <c r="U226" s="2384"/>
      <c r="V226" s="2384"/>
      <c r="W226" s="2384"/>
      <c r="X226" s="2384"/>
      <c r="Y226" s="2384"/>
      <c r="Z226" s="2384"/>
      <c r="AA226" s="2384"/>
      <c r="AB226" s="2384"/>
      <c r="AC226" s="2384"/>
      <c r="AD226" s="2384"/>
      <c r="AE226" s="4372"/>
      <c r="AF226" s="3030"/>
      <c r="AG226" s="2432"/>
      <c r="AH226" s="219"/>
      <c r="AI226" s="1921"/>
    </row>
    <row r="227" spans="1:35" s="187" customFormat="1" ht="11.25" customHeight="1">
      <c r="A227" s="1946"/>
      <c r="B227" s="2399"/>
      <c r="C227" s="2400"/>
      <c r="D227" s="2434"/>
      <c r="E227" s="2384"/>
      <c r="F227" s="2384"/>
      <c r="G227" s="2384"/>
      <c r="H227" s="2384"/>
      <c r="I227" s="2384"/>
      <c r="J227" s="2384"/>
      <c r="K227" s="2384"/>
      <c r="L227" s="2384"/>
      <c r="M227" s="2384"/>
      <c r="N227" s="2384"/>
      <c r="O227" s="2384"/>
      <c r="P227" s="2384"/>
      <c r="Q227" s="2384"/>
      <c r="R227" s="2384"/>
      <c r="S227" s="2384"/>
      <c r="T227" s="2384"/>
      <c r="U227" s="2384"/>
      <c r="V227" s="2384"/>
      <c r="W227" s="2384"/>
      <c r="X227" s="2384"/>
      <c r="Y227" s="2384"/>
      <c r="Z227" s="2384"/>
      <c r="AA227" s="2384"/>
      <c r="AB227" s="2384"/>
      <c r="AC227" s="2384"/>
      <c r="AD227" s="2384"/>
      <c r="AG227" s="2432"/>
      <c r="AH227" s="219"/>
      <c r="AI227" s="1921"/>
    </row>
    <row r="228" spans="1:35" s="187" customFormat="1" ht="11.25" customHeight="1">
      <c r="A228" s="1946"/>
      <c r="B228" s="2399"/>
      <c r="C228" s="2400"/>
      <c r="D228" s="2433" t="s">
        <v>75</v>
      </c>
      <c r="E228" s="2384" t="s">
        <v>3562</v>
      </c>
      <c r="F228" s="2384"/>
      <c r="G228" s="2384"/>
      <c r="H228" s="2384"/>
      <c r="I228" s="2384"/>
      <c r="J228" s="2384"/>
      <c r="K228" s="2384"/>
      <c r="L228" s="2384"/>
      <c r="M228" s="2384"/>
      <c r="N228" s="2384"/>
      <c r="O228" s="2384"/>
      <c r="P228" s="2384"/>
      <c r="Q228" s="2384"/>
      <c r="R228" s="2384"/>
      <c r="S228" s="2384"/>
      <c r="T228" s="2384"/>
      <c r="U228" s="2384"/>
      <c r="V228" s="2384"/>
      <c r="W228" s="2384"/>
      <c r="X228" s="2384"/>
      <c r="Y228" s="2384"/>
      <c r="Z228" s="2384"/>
      <c r="AA228" s="2384"/>
      <c r="AB228" s="2384"/>
      <c r="AC228" s="2384"/>
      <c r="AD228" s="2384"/>
      <c r="AE228" s="4371" t="s">
        <v>102</v>
      </c>
      <c r="AF228" s="4373"/>
      <c r="AG228" s="2432"/>
      <c r="AH228" s="219"/>
      <c r="AI228" s="1921"/>
    </row>
    <row r="229" spans="1:35" s="187" customFormat="1" ht="11.25" customHeight="1">
      <c r="A229" s="1946"/>
      <c r="B229" s="2399"/>
      <c r="C229" s="2400"/>
      <c r="D229" s="204"/>
      <c r="E229" s="2385" t="s">
        <v>3563</v>
      </c>
      <c r="F229" s="2385"/>
      <c r="G229" s="2385"/>
      <c r="H229" s="2385"/>
      <c r="I229" s="2385"/>
      <c r="J229" s="2385"/>
      <c r="K229" s="2385"/>
      <c r="L229" s="2385"/>
      <c r="M229" s="2385"/>
      <c r="N229" s="2385"/>
      <c r="O229" s="2385"/>
      <c r="P229" s="2385"/>
      <c r="Q229" s="2385"/>
      <c r="R229" s="2385"/>
      <c r="S229" s="2385"/>
      <c r="T229" s="2385"/>
      <c r="U229" s="2385"/>
      <c r="V229" s="2385"/>
      <c r="W229" s="2385"/>
      <c r="X229" s="2385"/>
      <c r="Y229" s="2385"/>
      <c r="Z229" s="2385"/>
      <c r="AA229" s="2385"/>
      <c r="AB229" s="2385"/>
      <c r="AC229" s="2384"/>
      <c r="AD229" s="2384"/>
      <c r="AE229" s="4372"/>
      <c r="AF229" s="3030"/>
      <c r="AG229" s="2432"/>
      <c r="AH229" s="219"/>
      <c r="AI229" s="1921"/>
    </row>
    <row r="230" spans="1:35" s="187" customFormat="1" ht="11.25" customHeight="1">
      <c r="A230" s="1946"/>
      <c r="B230" s="2399"/>
      <c r="C230" s="2400"/>
      <c r="D230" s="2434"/>
      <c r="E230" s="2384"/>
      <c r="F230" s="2384"/>
      <c r="G230" s="2384"/>
      <c r="H230" s="2384"/>
      <c r="I230" s="2384"/>
      <c r="J230" s="2384"/>
      <c r="K230" s="2384"/>
      <c r="L230" s="2384"/>
      <c r="M230" s="2384"/>
      <c r="N230" s="2384"/>
      <c r="O230" s="2384"/>
      <c r="P230" s="2384"/>
      <c r="Q230" s="2384"/>
      <c r="R230" s="2384"/>
      <c r="S230" s="2384"/>
      <c r="T230" s="2384"/>
      <c r="U230" s="2384"/>
      <c r="V230" s="2384"/>
      <c r="W230" s="2384"/>
      <c r="X230" s="2384"/>
      <c r="Y230" s="2384"/>
      <c r="Z230" s="2384"/>
      <c r="AA230" s="2384"/>
      <c r="AB230" s="2384"/>
      <c r="AC230" s="2384"/>
      <c r="AD230" s="2384"/>
      <c r="AG230" s="2432"/>
      <c r="AH230" s="219"/>
      <c r="AI230" s="1921"/>
    </row>
    <row r="231" spans="1:35" s="187" customFormat="1" ht="11.25" customHeight="1">
      <c r="A231" s="1946"/>
      <c r="B231" s="2399"/>
      <c r="C231" s="2400"/>
      <c r="D231" s="2433" t="s">
        <v>76</v>
      </c>
      <c r="E231" s="2384" t="s">
        <v>4287</v>
      </c>
      <c r="F231" s="2384"/>
      <c r="G231" s="2384"/>
      <c r="H231" s="2384"/>
      <c r="I231" s="2384"/>
      <c r="J231" s="2384"/>
      <c r="K231" s="2384"/>
      <c r="L231" s="2384"/>
      <c r="M231" s="2384"/>
      <c r="N231" s="2384"/>
      <c r="O231" s="2384"/>
      <c r="P231" s="2384"/>
      <c r="Q231" s="2384"/>
      <c r="R231" s="2384"/>
      <c r="S231" s="2384"/>
      <c r="T231" s="2384"/>
      <c r="U231" s="2384"/>
      <c r="V231" s="2384"/>
      <c r="W231" s="2384"/>
      <c r="X231" s="2384"/>
      <c r="Y231" s="2384"/>
      <c r="Z231" s="2384"/>
      <c r="AA231" s="2384"/>
      <c r="AB231" s="2384"/>
      <c r="AC231" s="2384"/>
      <c r="AD231" s="2384"/>
      <c r="AE231" s="4371" t="s">
        <v>103</v>
      </c>
      <c r="AF231" s="4373"/>
      <c r="AG231" s="2432"/>
      <c r="AH231" s="219"/>
      <c r="AI231" s="1921"/>
    </row>
    <row r="232" spans="1:35" s="187" customFormat="1" ht="11.25" customHeight="1">
      <c r="A232" s="1946"/>
      <c r="B232" s="2399"/>
      <c r="C232" s="2400"/>
      <c r="D232" s="2434"/>
      <c r="E232" s="2386" t="s">
        <v>4288</v>
      </c>
      <c r="F232" s="2386"/>
      <c r="G232" s="2386"/>
      <c r="H232" s="2386"/>
      <c r="I232" s="2386"/>
      <c r="J232" s="2386"/>
      <c r="K232" s="2386"/>
      <c r="L232" s="2386"/>
      <c r="M232" s="2386"/>
      <c r="N232" s="2386"/>
      <c r="O232" s="2386"/>
      <c r="P232" s="2386"/>
      <c r="Q232" s="2386"/>
      <c r="R232" s="2386"/>
      <c r="S232" s="2386"/>
      <c r="T232" s="2386"/>
      <c r="U232" s="2386"/>
      <c r="V232" s="2386"/>
      <c r="W232" s="2386"/>
      <c r="X232" s="2386"/>
      <c r="Y232" s="2386"/>
      <c r="Z232" s="2386"/>
      <c r="AA232" s="2386"/>
      <c r="AB232" s="2386"/>
      <c r="AC232" s="2386"/>
      <c r="AD232" s="2386"/>
      <c r="AE232" s="4372"/>
      <c r="AF232" s="3030"/>
      <c r="AG232" s="2432"/>
      <c r="AH232" s="219"/>
      <c r="AI232" s="1921"/>
    </row>
    <row r="233" spans="1:35" s="187" customFormat="1" ht="11.25" customHeight="1">
      <c r="A233" s="1946"/>
      <c r="B233" s="2399"/>
      <c r="C233" s="2400"/>
      <c r="D233" s="2434"/>
      <c r="E233" s="2384"/>
      <c r="F233" s="2384"/>
      <c r="G233" s="2384"/>
      <c r="H233" s="2384"/>
      <c r="I233" s="2384"/>
      <c r="J233" s="2384"/>
      <c r="K233" s="2384"/>
      <c r="L233" s="2384"/>
      <c r="M233" s="2384"/>
      <c r="N233" s="2384"/>
      <c r="O233" s="2384"/>
      <c r="P233" s="2384"/>
      <c r="Q233" s="2384"/>
      <c r="R233" s="2384"/>
      <c r="S233" s="2384"/>
      <c r="T233" s="2384"/>
      <c r="U233" s="2384"/>
      <c r="V233" s="2384"/>
      <c r="W233" s="2384"/>
      <c r="X233" s="2384"/>
      <c r="Y233" s="2384"/>
      <c r="Z233" s="2384"/>
      <c r="AA233" s="2384"/>
      <c r="AB233" s="2384"/>
      <c r="AC233" s="2384"/>
      <c r="AD233" s="2384"/>
      <c r="AG233" s="2432"/>
      <c r="AH233" s="219"/>
      <c r="AI233" s="1921"/>
    </row>
    <row r="234" spans="1:35" s="187" customFormat="1" ht="11.25" customHeight="1">
      <c r="A234" s="1946"/>
      <c r="B234" s="2399"/>
      <c r="C234" s="2400"/>
      <c r="D234" s="2433" t="s">
        <v>77</v>
      </c>
      <c r="E234" s="2384" t="s">
        <v>1043</v>
      </c>
      <c r="F234" s="2384"/>
      <c r="G234" s="2384"/>
      <c r="H234" s="2435"/>
      <c r="I234" s="2435"/>
      <c r="J234" s="2435"/>
      <c r="K234" s="2435"/>
      <c r="L234" s="2435"/>
      <c r="M234" s="2435"/>
      <c r="N234" s="2435"/>
      <c r="O234" s="2435"/>
      <c r="P234" s="2435"/>
      <c r="Q234" s="2435"/>
      <c r="R234" s="2435"/>
      <c r="S234" s="2435"/>
      <c r="T234" s="2435"/>
      <c r="U234" s="2435"/>
      <c r="V234" s="2435"/>
      <c r="W234" s="2435"/>
      <c r="X234" s="2435"/>
      <c r="Y234" s="2435"/>
      <c r="Z234" s="2435"/>
      <c r="AA234" s="2435"/>
      <c r="AB234" s="2435"/>
      <c r="AC234" s="2435"/>
      <c r="AD234" s="2435"/>
      <c r="AE234" s="4371" t="s">
        <v>106</v>
      </c>
      <c r="AF234" s="4373"/>
      <c r="AG234" s="2432"/>
      <c r="AH234" s="219"/>
      <c r="AI234" s="1921"/>
    </row>
    <row r="235" spans="1:35" s="187" customFormat="1" ht="11.25" customHeight="1">
      <c r="A235" s="1946"/>
      <c r="B235" s="2399"/>
      <c r="C235" s="2400"/>
      <c r="D235" s="2434"/>
      <c r="E235" s="2386" t="s">
        <v>1042</v>
      </c>
      <c r="F235" s="2386"/>
      <c r="G235" s="2386"/>
      <c r="H235" s="2436"/>
      <c r="I235" s="2436"/>
      <c r="J235" s="2436"/>
      <c r="K235" s="2436"/>
      <c r="L235" s="2436"/>
      <c r="M235" s="2436"/>
      <c r="N235" s="2436"/>
      <c r="O235" s="2436"/>
      <c r="P235" s="2436"/>
      <c r="Q235" s="2436"/>
      <c r="R235" s="2436"/>
      <c r="S235" s="2436"/>
      <c r="T235" s="2436"/>
      <c r="U235" s="2436"/>
      <c r="V235" s="2436"/>
      <c r="W235" s="2436"/>
      <c r="X235" s="2436"/>
      <c r="Y235" s="2436"/>
      <c r="Z235" s="2436"/>
      <c r="AA235" s="2436"/>
      <c r="AB235" s="2436"/>
      <c r="AC235" s="2436"/>
      <c r="AD235" s="2436"/>
      <c r="AE235" s="4372"/>
      <c r="AF235" s="3030"/>
      <c r="AG235" s="2432"/>
      <c r="AH235" s="219"/>
      <c r="AI235" s="1921"/>
    </row>
    <row r="236" spans="1:35" s="187" customFormat="1" ht="11.25" customHeight="1">
      <c r="A236" s="1946"/>
      <c r="B236" s="2399"/>
      <c r="C236" s="2400"/>
      <c r="D236" s="2434"/>
      <c r="E236" s="2386"/>
      <c r="F236" s="2386"/>
      <c r="G236" s="2386"/>
      <c r="H236" s="2386"/>
      <c r="I236" s="2386"/>
      <c r="J236" s="2386"/>
      <c r="K236" s="2386"/>
      <c r="L236" s="2386"/>
      <c r="M236" s="2386"/>
      <c r="N236" s="2386"/>
      <c r="O236" s="2386"/>
      <c r="P236" s="2386"/>
      <c r="Q236" s="2386"/>
      <c r="R236" s="2386"/>
      <c r="S236" s="2386"/>
      <c r="T236" s="2386"/>
      <c r="U236" s="2386"/>
      <c r="V236" s="2386"/>
      <c r="W236" s="2386"/>
      <c r="X236" s="2386"/>
      <c r="Y236" s="2386"/>
      <c r="Z236" s="2386"/>
      <c r="AA236" s="2386"/>
      <c r="AB236" s="2386"/>
      <c r="AC236" s="2386"/>
      <c r="AD236" s="2386"/>
      <c r="AG236" s="2432"/>
      <c r="AH236" s="219"/>
      <c r="AI236" s="1921"/>
    </row>
    <row r="237" spans="1:35" s="187" customFormat="1" ht="11.25" customHeight="1">
      <c r="A237" s="1946"/>
      <c r="B237" s="2399"/>
      <c r="C237" s="2400"/>
      <c r="D237" s="2433" t="s">
        <v>330</v>
      </c>
      <c r="E237" s="2384" t="s">
        <v>385</v>
      </c>
      <c r="F237" s="2384"/>
      <c r="G237" s="2384"/>
      <c r="H237" s="2384"/>
      <c r="I237" s="2384"/>
      <c r="J237" s="2384"/>
      <c r="K237" s="2384"/>
      <c r="L237" s="2384"/>
      <c r="M237" s="2384"/>
      <c r="N237" s="2384"/>
      <c r="O237" s="2384"/>
      <c r="P237" s="2384"/>
      <c r="Q237" s="2384"/>
      <c r="R237" s="2384"/>
      <c r="S237" s="2384"/>
      <c r="T237" s="2384"/>
      <c r="U237" s="2384"/>
      <c r="V237" s="2384"/>
      <c r="W237" s="2384"/>
      <c r="X237" s="2384"/>
      <c r="Y237" s="2384"/>
      <c r="Z237" s="2384"/>
      <c r="AA237" s="2384"/>
      <c r="AB237" s="2384"/>
      <c r="AC237" s="2384"/>
      <c r="AD237" s="2384"/>
      <c r="AE237" s="4371" t="s">
        <v>107</v>
      </c>
      <c r="AF237" s="4373"/>
      <c r="AG237" s="2432"/>
      <c r="AH237" s="219"/>
      <c r="AI237" s="1921"/>
    </row>
    <row r="238" spans="1:35" s="187" customFormat="1" ht="10.9" customHeight="1">
      <c r="A238" s="1946"/>
      <c r="B238" s="234"/>
      <c r="D238" s="112"/>
      <c r="E238" s="108" t="s">
        <v>386</v>
      </c>
      <c r="F238" s="268"/>
      <c r="G238" s="268"/>
      <c r="H238" s="268"/>
      <c r="I238" s="268"/>
      <c r="J238" s="268"/>
      <c r="K238" s="268"/>
      <c r="L238" s="268"/>
      <c r="M238" s="268"/>
      <c r="N238" s="268"/>
      <c r="O238" s="268"/>
      <c r="P238" s="268"/>
      <c r="Q238" s="112"/>
      <c r="R238" s="112"/>
      <c r="S238" s="112"/>
      <c r="T238" s="112"/>
      <c r="U238" s="112"/>
      <c r="V238" s="112"/>
      <c r="W238" s="219"/>
      <c r="X238" s="219"/>
      <c r="Y238" s="219"/>
      <c r="Z238" s="219"/>
      <c r="AA238" s="219"/>
      <c r="AB238" s="219"/>
      <c r="AC238" s="219"/>
      <c r="AD238" s="219"/>
      <c r="AE238" s="4372"/>
      <c r="AF238" s="3030"/>
      <c r="AG238" s="2432"/>
      <c r="AH238" s="219"/>
      <c r="AI238" s="1921"/>
    </row>
    <row r="239" spans="1:35" s="187" customFormat="1" ht="7.9" customHeight="1">
      <c r="A239" s="1946"/>
      <c r="B239" s="234"/>
      <c r="D239" s="112"/>
      <c r="E239" s="108"/>
      <c r="F239" s="268"/>
      <c r="G239" s="268"/>
      <c r="H239" s="268"/>
      <c r="I239" s="268"/>
      <c r="J239" s="268"/>
      <c r="K239" s="268"/>
      <c r="L239" s="268"/>
      <c r="M239" s="268"/>
      <c r="N239" s="268"/>
      <c r="O239" s="268"/>
      <c r="P239" s="268"/>
      <c r="Q239" s="112"/>
      <c r="R239" s="112"/>
      <c r="S239" s="112"/>
      <c r="T239" s="112"/>
      <c r="U239" s="112"/>
      <c r="V239" s="112"/>
      <c r="W239" s="219"/>
      <c r="X239" s="219"/>
      <c r="Y239" s="219"/>
      <c r="Z239" s="219"/>
      <c r="AA239" s="219"/>
      <c r="AB239" s="219"/>
      <c r="AC239" s="219"/>
      <c r="AD239" s="219"/>
      <c r="AE239" s="2413"/>
      <c r="AF239" s="265"/>
      <c r="AG239" s="2432"/>
      <c r="AH239" s="219"/>
      <c r="AI239" s="1921"/>
    </row>
    <row r="240" spans="1:35" s="187" customFormat="1" ht="11.25" customHeight="1">
      <c r="A240" s="1946"/>
      <c r="B240" s="234"/>
      <c r="D240" s="112"/>
      <c r="E240" s="112"/>
      <c r="F240" s="268"/>
      <c r="G240" s="268"/>
      <c r="H240" s="268"/>
      <c r="I240" s="268"/>
      <c r="J240" s="268"/>
      <c r="K240" s="268"/>
      <c r="L240" s="268"/>
      <c r="M240" s="268"/>
      <c r="N240" s="268"/>
      <c r="O240" s="268"/>
      <c r="P240" s="268"/>
      <c r="Q240" s="112"/>
      <c r="R240" s="112"/>
      <c r="S240" s="112"/>
      <c r="T240" s="112"/>
      <c r="U240" s="112"/>
      <c r="V240" s="112"/>
      <c r="W240" s="219"/>
      <c r="X240" s="219"/>
      <c r="Y240" s="219"/>
      <c r="AB240" s="219"/>
      <c r="AC240" s="219"/>
      <c r="AD240" s="219"/>
      <c r="AE240" s="2881">
        <v>310110</v>
      </c>
      <c r="AF240" s="2881"/>
      <c r="AG240" s="2432"/>
      <c r="AH240" s="219"/>
      <c r="AI240" s="1921"/>
    </row>
    <row r="241" spans="1:36" s="187" customFormat="1" ht="18.95" customHeight="1">
      <c r="A241" s="1946"/>
      <c r="B241" s="234"/>
      <c r="D241" s="112"/>
      <c r="E241" s="4419"/>
      <c r="F241" s="4420"/>
      <c r="G241" s="4420"/>
      <c r="H241" s="4420"/>
      <c r="I241" s="4420"/>
      <c r="J241" s="4420"/>
      <c r="K241" s="4420"/>
      <c r="L241" s="4420"/>
      <c r="M241" s="4420"/>
      <c r="N241" s="4420"/>
      <c r="O241" s="4420"/>
      <c r="P241" s="4420"/>
      <c r="Q241" s="4420"/>
      <c r="R241" s="4420"/>
      <c r="S241" s="4420"/>
      <c r="T241" s="4420"/>
      <c r="U241" s="4420"/>
      <c r="V241" s="4420"/>
      <c r="W241" s="4420"/>
      <c r="X241" s="4420"/>
      <c r="Y241" s="4420"/>
      <c r="Z241" s="4420"/>
      <c r="AA241" s="4420"/>
      <c r="AB241" s="4420"/>
      <c r="AC241" s="4420"/>
      <c r="AD241" s="4420"/>
      <c r="AE241" s="4420"/>
      <c r="AF241" s="4421"/>
      <c r="AG241" s="2432"/>
      <c r="AH241" s="219"/>
      <c r="AI241" s="1921"/>
    </row>
    <row r="242" spans="1:36" s="187" customFormat="1" ht="18.95" customHeight="1">
      <c r="A242" s="1946"/>
      <c r="B242" s="234"/>
      <c r="D242" s="112"/>
      <c r="E242" s="4422"/>
      <c r="F242" s="4423"/>
      <c r="G242" s="4423"/>
      <c r="H242" s="4423"/>
      <c r="I242" s="4423"/>
      <c r="J242" s="4423"/>
      <c r="K242" s="4423"/>
      <c r="L242" s="4423"/>
      <c r="M242" s="4423"/>
      <c r="N242" s="4423"/>
      <c r="O242" s="4423"/>
      <c r="P242" s="4423"/>
      <c r="Q242" s="4423"/>
      <c r="R242" s="4423"/>
      <c r="S242" s="4423"/>
      <c r="T242" s="4423"/>
      <c r="U242" s="4423"/>
      <c r="V242" s="4423"/>
      <c r="W242" s="4423"/>
      <c r="X242" s="4423"/>
      <c r="Y242" s="4423"/>
      <c r="Z242" s="4423"/>
      <c r="AA242" s="4423"/>
      <c r="AB242" s="4423"/>
      <c r="AC242" s="4423"/>
      <c r="AD242" s="4423"/>
      <c r="AE242" s="4423"/>
      <c r="AF242" s="4424"/>
      <c r="AG242" s="2432"/>
      <c r="AH242" s="219"/>
      <c r="AI242" s="1921"/>
    </row>
    <row r="243" spans="1:36" s="187" customFormat="1" ht="11.25" customHeight="1">
      <c r="A243" s="1946"/>
      <c r="B243" s="234"/>
      <c r="D243" s="112"/>
      <c r="E243" s="112"/>
      <c r="F243" s="268"/>
      <c r="G243" s="268"/>
      <c r="H243" s="268"/>
      <c r="I243" s="268"/>
      <c r="J243" s="268"/>
      <c r="K243" s="268"/>
      <c r="L243" s="268"/>
      <c r="M243" s="268"/>
      <c r="N243" s="268"/>
      <c r="O243" s="268"/>
      <c r="P243" s="268"/>
      <c r="Q243" s="112"/>
      <c r="R243" s="112"/>
      <c r="S243" s="112"/>
      <c r="T243" s="112"/>
      <c r="U243" s="112"/>
      <c r="V243" s="112"/>
      <c r="W243" s="219"/>
      <c r="X243" s="219"/>
      <c r="Y243" s="219"/>
      <c r="Z243" s="219"/>
      <c r="AA243" s="219"/>
      <c r="AB243" s="219"/>
      <c r="AC243" s="219"/>
      <c r="AD243" s="219"/>
      <c r="AG243" s="2432"/>
      <c r="AH243" s="219"/>
      <c r="AI243" s="1921"/>
    </row>
    <row r="244" spans="1:36" s="187" customFormat="1" ht="11.25" customHeight="1">
      <c r="A244" s="1946"/>
      <c r="B244" s="234"/>
      <c r="D244" s="2433" t="s">
        <v>331</v>
      </c>
      <c r="E244" s="2384" t="s">
        <v>1221</v>
      </c>
      <c r="F244" s="268"/>
      <c r="G244" s="268"/>
      <c r="H244" s="268"/>
      <c r="I244" s="268"/>
      <c r="J244" s="268"/>
      <c r="K244" s="268"/>
      <c r="L244" s="268"/>
      <c r="M244" s="268"/>
      <c r="N244" s="268"/>
      <c r="O244" s="268"/>
      <c r="P244" s="268"/>
      <c r="Q244" s="112"/>
      <c r="R244" s="112"/>
      <c r="S244" s="112"/>
      <c r="T244" s="112"/>
      <c r="U244" s="112"/>
      <c r="V244" s="112"/>
      <c r="W244" s="219"/>
      <c r="X244" s="219"/>
      <c r="Y244" s="219"/>
      <c r="Z244" s="219"/>
      <c r="AA244" s="219"/>
      <c r="AB244" s="219"/>
      <c r="AC244" s="219"/>
      <c r="AD244" s="219"/>
      <c r="AE244" s="4372">
        <v>11</v>
      </c>
      <c r="AF244" s="4373"/>
      <c r="AG244" s="2432"/>
      <c r="AH244" s="219"/>
      <c r="AI244" s="1921"/>
    </row>
    <row r="245" spans="1:36" s="187" customFormat="1" ht="11.25" customHeight="1">
      <c r="A245" s="1946"/>
      <c r="B245" s="234"/>
      <c r="D245" s="112"/>
      <c r="E245" s="108" t="s">
        <v>1220</v>
      </c>
      <c r="F245" s="268"/>
      <c r="G245" s="268"/>
      <c r="H245" s="268"/>
      <c r="I245" s="268"/>
      <c r="J245" s="268"/>
      <c r="K245" s="268"/>
      <c r="L245" s="268"/>
      <c r="M245" s="268"/>
      <c r="N245" s="268"/>
      <c r="O245" s="268"/>
      <c r="P245" s="268"/>
      <c r="Q245" s="112"/>
      <c r="R245" s="112"/>
      <c r="S245" s="112"/>
      <c r="T245" s="112"/>
      <c r="U245" s="112"/>
      <c r="V245" s="112"/>
      <c r="W245" s="219"/>
      <c r="X245" s="219"/>
      <c r="Y245" s="219"/>
      <c r="Z245" s="219"/>
      <c r="AA245" s="219"/>
      <c r="AB245" s="219"/>
      <c r="AC245" s="219"/>
      <c r="AD245" s="219"/>
      <c r="AE245" s="4372"/>
      <c r="AF245" s="3030"/>
      <c r="AG245" s="2432"/>
      <c r="AH245" s="219"/>
      <c r="AI245" s="1921"/>
    </row>
    <row r="246" spans="1:36" s="187" customFormat="1" ht="11.25" customHeight="1">
      <c r="A246" s="2437"/>
      <c r="B246" s="2438"/>
      <c r="C246" s="2225"/>
      <c r="D246" s="2188"/>
      <c r="E246" s="2188"/>
      <c r="F246" s="2439"/>
      <c r="G246" s="2439"/>
      <c r="H246" s="2439"/>
      <c r="I246" s="2439"/>
      <c r="J246" s="2439"/>
      <c r="K246" s="2439"/>
      <c r="L246" s="2439"/>
      <c r="M246" s="2439"/>
      <c r="N246" s="2439"/>
      <c r="O246" s="2439"/>
      <c r="P246" s="2439"/>
      <c r="Q246" s="2188"/>
      <c r="R246" s="2188"/>
      <c r="S246" s="2188"/>
      <c r="T246" s="2188"/>
      <c r="U246" s="2188"/>
      <c r="V246" s="2188"/>
      <c r="W246" s="2186"/>
      <c r="X246" s="2186"/>
      <c r="Y246" s="2186"/>
      <c r="Z246" s="2186"/>
      <c r="AA246" s="2186"/>
      <c r="AB246" s="2186"/>
      <c r="AC246" s="2186"/>
      <c r="AD246" s="2186"/>
      <c r="AE246" s="2225"/>
      <c r="AF246" s="2225"/>
      <c r="AG246" s="2440"/>
      <c r="AH246" s="2186"/>
      <c r="AI246" s="2441"/>
    </row>
    <row r="247" spans="1:36" s="901" customFormat="1" ht="6.75" customHeight="1">
      <c r="A247" s="566"/>
      <c r="B247" s="112"/>
      <c r="C247" s="128"/>
      <c r="D247" s="108"/>
      <c r="E247" s="900"/>
      <c r="F247" s="247"/>
      <c r="G247" s="247"/>
      <c r="H247" s="248"/>
      <c r="I247" s="248"/>
      <c r="J247" s="254"/>
      <c r="K247" s="254"/>
      <c r="L247" s="254"/>
      <c r="M247" s="187"/>
      <c r="N247" s="254"/>
      <c r="O247" s="254"/>
      <c r="P247" s="254"/>
      <c r="Q247" s="254"/>
      <c r="R247" s="254"/>
      <c r="S247" s="254"/>
      <c r="T247" s="254"/>
      <c r="U247" s="288"/>
      <c r="V247" s="254"/>
      <c r="W247" s="254"/>
      <c r="X247" s="254"/>
      <c r="Y247" s="254"/>
      <c r="Z247" s="254"/>
      <c r="AA247" s="254"/>
      <c r="AB247" s="254"/>
      <c r="AC247" s="187"/>
      <c r="AD247" s="187"/>
      <c r="AE247" s="187"/>
      <c r="AF247" s="187"/>
      <c r="AG247" s="187"/>
      <c r="AH247" s="263"/>
      <c r="AI247" s="1209"/>
      <c r="AJ247" s="187"/>
    </row>
    <row r="248" spans="1:36" s="901" customFormat="1" ht="11.25" customHeight="1">
      <c r="A248" s="566"/>
      <c r="B248" s="4374" t="s">
        <v>1083</v>
      </c>
      <c r="C248" s="4374"/>
      <c r="D248" s="2384" t="s">
        <v>3564</v>
      </c>
      <c r="E248" s="2384"/>
      <c r="F248" s="2384"/>
      <c r="G248" s="2384"/>
      <c r="H248" s="2384"/>
      <c r="I248" s="2384"/>
      <c r="J248" s="2384"/>
      <c r="K248" s="2384"/>
      <c r="L248" s="2384"/>
      <c r="M248" s="2384"/>
      <c r="N248" s="2384"/>
      <c r="O248" s="2384"/>
      <c r="P248" s="2384"/>
      <c r="Q248" s="2384"/>
      <c r="R248" s="2384"/>
      <c r="S248" s="2384"/>
      <c r="T248" s="2384"/>
      <c r="U248" s="2384"/>
      <c r="V248" s="2384"/>
      <c r="W248" s="2384"/>
      <c r="X248" s="2384"/>
      <c r="Y248" s="2384"/>
      <c r="Z248" s="2384"/>
      <c r="AA248" s="2384"/>
      <c r="AB248" s="254"/>
      <c r="AC248" s="187"/>
      <c r="AD248" s="187"/>
      <c r="AE248" s="187"/>
      <c r="AF248" s="187"/>
      <c r="AG248" s="187"/>
      <c r="AH248" s="263"/>
      <c r="AI248" s="1209"/>
      <c r="AJ248" s="187"/>
    </row>
    <row r="249" spans="1:36" s="901" customFormat="1" ht="11.25" customHeight="1">
      <c r="A249" s="566"/>
      <c r="B249" s="2399"/>
      <c r="C249" s="2400"/>
      <c r="D249" s="2385" t="s">
        <v>3565</v>
      </c>
      <c r="E249" s="2384"/>
      <c r="F249" s="2384"/>
      <c r="G249" s="2384"/>
      <c r="H249" s="2384"/>
      <c r="I249" s="2384"/>
      <c r="J249" s="2384"/>
      <c r="K249" s="2384"/>
      <c r="L249" s="2384"/>
      <c r="M249" s="2384"/>
      <c r="N249" s="2384"/>
      <c r="O249" s="2384"/>
      <c r="P249" s="2384"/>
      <c r="Q249" s="2384"/>
      <c r="R249" s="2384"/>
      <c r="S249" s="2384"/>
      <c r="T249" s="2384"/>
      <c r="U249" s="2384"/>
      <c r="V249" s="2384"/>
      <c r="W249" s="2384"/>
      <c r="X249" s="2384"/>
      <c r="Y249" s="2384"/>
      <c r="Z249" s="2384"/>
      <c r="AA249" s="2384"/>
      <c r="AB249" s="254"/>
      <c r="AC249" s="187"/>
      <c r="AD249" s="187"/>
      <c r="AE249" s="187"/>
      <c r="AF249" s="187"/>
      <c r="AG249" s="187"/>
      <c r="AH249" s="263"/>
      <c r="AI249" s="1209"/>
      <c r="AJ249" s="187"/>
    </row>
    <row r="250" spans="1:36" s="901" customFormat="1" ht="11.25" customHeight="1">
      <c r="A250" s="566"/>
      <c r="B250" s="2399"/>
      <c r="C250" s="2399"/>
      <c r="D250" s="2442"/>
      <c r="E250" s="2442"/>
      <c r="F250" s="2442"/>
      <c r="G250" s="2442"/>
      <c r="H250" s="2442"/>
      <c r="I250" s="2442"/>
      <c r="J250" s="2442"/>
      <c r="K250" s="2442"/>
      <c r="L250" s="2442"/>
      <c r="M250" s="2442"/>
      <c r="N250" s="2442"/>
      <c r="O250" s="2442"/>
      <c r="P250" s="2442"/>
      <c r="Q250" s="2442"/>
      <c r="R250" s="2442"/>
      <c r="S250" s="2442"/>
      <c r="T250" s="2442"/>
      <c r="U250" s="2442"/>
      <c r="V250" s="2442"/>
      <c r="W250" s="2442"/>
      <c r="X250" s="2442"/>
      <c r="Y250" s="2442"/>
      <c r="Z250" s="2442"/>
      <c r="AA250" s="2442"/>
      <c r="AB250" s="254"/>
      <c r="AC250" s="187"/>
      <c r="AD250" s="187"/>
      <c r="AE250" s="187"/>
      <c r="AF250" s="187"/>
      <c r="AG250" s="187"/>
      <c r="AH250" s="263"/>
      <c r="AI250" s="1209"/>
      <c r="AJ250" s="187"/>
    </row>
    <row r="251" spans="1:36" s="901" customFormat="1" ht="12" customHeight="1">
      <c r="A251" s="566"/>
      <c r="B251" s="2399"/>
      <c r="C251" s="2399"/>
      <c r="D251" s="187"/>
      <c r="E251" s="4398">
        <v>310079</v>
      </c>
      <c r="F251" s="4398"/>
      <c r="G251" s="2399"/>
      <c r="H251" s="2399"/>
      <c r="I251" s="2399"/>
      <c r="J251" s="2399"/>
      <c r="K251" s="2399"/>
      <c r="L251" s="2399"/>
      <c r="M251" s="2399"/>
      <c r="N251" s="2399"/>
      <c r="O251" s="2399"/>
      <c r="P251" s="2399"/>
      <c r="Q251" s="2399"/>
      <c r="R251" s="2399"/>
      <c r="S251" s="2399"/>
      <c r="T251" s="2399"/>
      <c r="U251" s="2399"/>
      <c r="V251" s="2407"/>
      <c r="W251" s="2407"/>
      <c r="X251" s="2407"/>
      <c r="Y251" s="2407"/>
      <c r="Z251" s="2407"/>
      <c r="AA251" s="2402"/>
      <c r="AB251" s="254"/>
      <c r="AC251" s="187"/>
      <c r="AD251" s="187"/>
      <c r="AE251" s="187"/>
      <c r="AF251" s="187"/>
      <c r="AG251" s="187"/>
      <c r="AH251" s="263"/>
      <c r="AI251" s="1209"/>
      <c r="AJ251" s="187"/>
    </row>
    <row r="252" spans="1:36" s="901" customFormat="1" ht="10.5" customHeight="1">
      <c r="A252" s="566"/>
      <c r="B252" s="2399"/>
      <c r="C252" s="2399"/>
      <c r="D252" s="187"/>
      <c r="E252" s="4392">
        <v>1</v>
      </c>
      <c r="F252" s="4345"/>
      <c r="G252" s="4395" t="s">
        <v>1100</v>
      </c>
      <c r="H252" s="4396"/>
      <c r="I252" s="4396"/>
      <c r="J252" s="2443"/>
      <c r="K252" s="2443"/>
      <c r="L252" s="2443"/>
      <c r="M252" s="2443"/>
      <c r="N252" s="2443"/>
      <c r="O252" s="4392">
        <v>2</v>
      </c>
      <c r="P252" s="4345"/>
      <c r="Q252" s="4395" t="s">
        <v>1238</v>
      </c>
      <c r="R252" s="4396"/>
      <c r="S252" s="4396"/>
      <c r="T252" s="2406"/>
      <c r="U252" s="2406"/>
      <c r="V252" s="2399"/>
      <c r="W252" s="2399"/>
      <c r="X252" s="2399"/>
      <c r="Y252" s="2399"/>
      <c r="Z252" s="2399"/>
      <c r="AA252" s="2416"/>
      <c r="AB252" s="254"/>
      <c r="AC252" s="187"/>
      <c r="AD252" s="187"/>
      <c r="AE252" s="187"/>
      <c r="AF252" s="187"/>
      <c r="AG252" s="187"/>
      <c r="AH252" s="263"/>
      <c r="AI252" s="1209"/>
      <c r="AJ252" s="187"/>
    </row>
    <row r="253" spans="1:36" s="901" customFormat="1" ht="10.5" customHeight="1">
      <c r="A253" s="566"/>
      <c r="B253" s="2399"/>
      <c r="C253" s="2400"/>
      <c r="D253" s="187"/>
      <c r="E253" s="4392"/>
      <c r="F253" s="4346"/>
      <c r="G253" s="4395"/>
      <c r="H253" s="4396"/>
      <c r="I253" s="4396"/>
      <c r="J253" s="2399"/>
      <c r="K253" s="2399"/>
      <c r="L253" s="2399"/>
      <c r="M253" s="2399"/>
      <c r="N253" s="2399"/>
      <c r="O253" s="4392"/>
      <c r="P253" s="4346"/>
      <c r="Q253" s="4395"/>
      <c r="R253" s="4396"/>
      <c r="S253" s="4396"/>
      <c r="T253" s="2406"/>
      <c r="U253" s="2406"/>
      <c r="V253" s="2407"/>
      <c r="W253" s="2407"/>
      <c r="X253" s="2407"/>
      <c r="Y253" s="2407"/>
      <c r="Z253" s="2407"/>
      <c r="AA253" s="2402"/>
      <c r="AB253" s="254"/>
      <c r="AC253" s="187"/>
      <c r="AD253" s="187"/>
      <c r="AE253" s="187"/>
      <c r="AF253" s="187"/>
      <c r="AG253" s="187"/>
      <c r="AH253" s="263"/>
      <c r="AI253" s="1209"/>
      <c r="AJ253" s="187"/>
    </row>
    <row r="254" spans="1:36" s="901" customFormat="1" ht="6.75" customHeight="1">
      <c r="A254" s="566"/>
      <c r="B254" s="112"/>
      <c r="C254" s="128"/>
      <c r="D254" s="108"/>
      <c r="E254" s="900"/>
      <c r="F254" s="247"/>
      <c r="G254" s="247"/>
      <c r="H254" s="248"/>
      <c r="I254" s="248"/>
      <c r="J254" s="254"/>
      <c r="K254" s="254"/>
      <c r="L254" s="254"/>
      <c r="M254" s="187"/>
      <c r="N254" s="254"/>
      <c r="O254" s="254"/>
      <c r="P254" s="254"/>
      <c r="Q254" s="254"/>
      <c r="R254" s="254"/>
      <c r="S254" s="254"/>
      <c r="T254" s="254"/>
      <c r="U254" s="288"/>
      <c r="V254" s="254"/>
      <c r="W254" s="254"/>
      <c r="X254" s="254"/>
      <c r="Y254" s="254"/>
      <c r="Z254" s="254"/>
      <c r="AA254" s="254"/>
      <c r="AB254" s="254"/>
      <c r="AC254" s="187"/>
      <c r="AD254" s="187"/>
      <c r="AE254" s="187"/>
      <c r="AF254" s="187"/>
      <c r="AG254" s="187"/>
      <c r="AH254" s="263"/>
      <c r="AI254" s="1209"/>
      <c r="AJ254" s="187"/>
    </row>
    <row r="255" spans="1:36" s="901" customFormat="1" ht="6.75" customHeight="1">
      <c r="A255" s="566"/>
      <c r="B255" s="112"/>
      <c r="C255" s="128"/>
      <c r="D255" s="108"/>
      <c r="E255" s="900"/>
      <c r="F255" s="247"/>
      <c r="G255" s="247"/>
      <c r="H255" s="248"/>
      <c r="I255" s="248"/>
      <c r="J255" s="254"/>
      <c r="K255" s="254"/>
      <c r="L255" s="254"/>
      <c r="M255" s="187"/>
      <c r="N255" s="254"/>
      <c r="O255" s="254"/>
      <c r="P255" s="254"/>
      <c r="Q255" s="254"/>
      <c r="R255" s="254"/>
      <c r="S255" s="254"/>
      <c r="T255" s="254"/>
      <c r="U255" s="288"/>
      <c r="V255" s="254"/>
      <c r="W255" s="254"/>
      <c r="X255" s="254"/>
      <c r="Y255" s="254"/>
      <c r="Z255" s="254"/>
      <c r="AA255" s="254"/>
      <c r="AB255" s="254"/>
      <c r="AC255" s="187"/>
      <c r="AD255" s="187"/>
      <c r="AE255" s="187"/>
      <c r="AF255" s="187"/>
      <c r="AG255" s="187"/>
      <c r="AH255" s="263"/>
      <c r="AI255" s="1209"/>
      <c r="AJ255" s="187"/>
    </row>
    <row r="256" spans="1:36" s="901" customFormat="1" ht="6.75" customHeight="1">
      <c r="A256" s="566"/>
      <c r="B256" s="112"/>
      <c r="C256" s="128"/>
      <c r="D256" s="108"/>
      <c r="E256" s="900"/>
      <c r="F256" s="247"/>
      <c r="G256" s="247"/>
      <c r="H256" s="248"/>
      <c r="I256" s="248"/>
      <c r="J256" s="254"/>
      <c r="K256" s="254"/>
      <c r="L256" s="254"/>
      <c r="M256" s="187"/>
      <c r="N256" s="254"/>
      <c r="O256" s="254"/>
      <c r="P256" s="254"/>
      <c r="Q256" s="254"/>
      <c r="R256" s="254"/>
      <c r="S256" s="254"/>
      <c r="T256" s="254"/>
      <c r="U256" s="288"/>
      <c r="V256" s="254"/>
      <c r="W256" s="254"/>
      <c r="X256" s="254"/>
      <c r="Y256" s="254"/>
      <c r="Z256" s="254"/>
      <c r="AA256" s="254"/>
      <c r="AB256" s="254"/>
      <c r="AC256" s="187"/>
      <c r="AD256" s="187"/>
      <c r="AE256" s="187"/>
      <c r="AF256" s="187"/>
      <c r="AG256" s="187"/>
      <c r="AH256" s="263"/>
      <c r="AI256" s="1209"/>
      <c r="AJ256" s="187"/>
    </row>
    <row r="257" spans="1:36" s="901" customFormat="1" ht="6.75" customHeight="1">
      <c r="A257" s="566"/>
      <c r="B257" s="112"/>
      <c r="C257" s="128"/>
      <c r="D257" s="108"/>
      <c r="E257" s="900"/>
      <c r="F257" s="247"/>
      <c r="G257" s="247"/>
      <c r="H257" s="248"/>
      <c r="I257" s="248"/>
      <c r="J257" s="254"/>
      <c r="K257" s="254"/>
      <c r="L257" s="254"/>
      <c r="M257" s="187"/>
      <c r="N257" s="254"/>
      <c r="O257" s="254"/>
      <c r="P257" s="254"/>
      <c r="Q257" s="254"/>
      <c r="R257" s="254"/>
      <c r="S257" s="254"/>
      <c r="T257" s="254"/>
      <c r="U257" s="288"/>
      <c r="V257" s="254"/>
      <c r="W257" s="254"/>
      <c r="X257" s="254"/>
      <c r="Y257" s="254"/>
      <c r="Z257" s="254"/>
      <c r="AA257" s="254"/>
      <c r="AB257" s="254"/>
      <c r="AC257" s="187"/>
      <c r="AD257" s="187"/>
      <c r="AE257" s="187"/>
      <c r="AF257" s="187"/>
      <c r="AG257" s="187"/>
      <c r="AH257" s="263"/>
      <c r="AI257" s="1209"/>
      <c r="AJ257" s="187"/>
    </row>
    <row r="258" spans="1:36" s="901" customFormat="1" ht="6.75" customHeight="1">
      <c r="A258" s="566"/>
      <c r="B258" s="112"/>
      <c r="C258" s="128"/>
      <c r="D258" s="108"/>
      <c r="E258" s="900"/>
      <c r="F258" s="247"/>
      <c r="G258" s="247"/>
      <c r="H258" s="248"/>
      <c r="I258" s="248"/>
      <c r="J258" s="254"/>
      <c r="K258" s="254"/>
      <c r="L258" s="254"/>
      <c r="M258" s="187"/>
      <c r="N258" s="254"/>
      <c r="O258" s="254"/>
      <c r="P258" s="254"/>
      <c r="Q258" s="254"/>
      <c r="R258" s="254"/>
      <c r="S258" s="254"/>
      <c r="T258" s="254"/>
      <c r="U258" s="288"/>
      <c r="V258" s="254"/>
      <c r="W258" s="254"/>
      <c r="X258" s="254"/>
      <c r="Y258" s="254"/>
      <c r="Z258" s="254"/>
      <c r="AA258" s="254"/>
      <c r="AB258" s="254"/>
      <c r="AC258" s="187"/>
      <c r="AD258" s="187"/>
      <c r="AE258" s="187"/>
      <c r="AF258" s="187"/>
      <c r="AG258" s="187"/>
      <c r="AH258" s="263"/>
      <c r="AI258" s="1209"/>
      <c r="AJ258" s="187"/>
    </row>
    <row r="259" spans="1:36" s="901" customFormat="1" ht="6.75" customHeight="1">
      <c r="A259" s="566"/>
      <c r="B259" s="112"/>
      <c r="C259" s="128"/>
      <c r="D259" s="108"/>
      <c r="E259" s="900"/>
      <c r="F259" s="247"/>
      <c r="G259" s="247"/>
      <c r="H259" s="248"/>
      <c r="I259" s="248"/>
      <c r="J259" s="254"/>
      <c r="K259" s="254"/>
      <c r="L259" s="254"/>
      <c r="M259" s="187"/>
      <c r="N259" s="254"/>
      <c r="O259" s="254"/>
      <c r="P259" s="254"/>
      <c r="Q259" s="254"/>
      <c r="R259" s="254"/>
      <c r="S259" s="254"/>
      <c r="T259" s="254"/>
      <c r="U259" s="288"/>
      <c r="V259" s="254"/>
      <c r="W259" s="254"/>
      <c r="X259" s="254"/>
      <c r="Y259" s="254"/>
      <c r="Z259" s="254"/>
      <c r="AA259" s="254"/>
      <c r="AB259" s="254"/>
      <c r="AC259" s="187"/>
      <c r="AD259" s="187"/>
      <c r="AE259" s="187"/>
      <c r="AF259" s="187"/>
      <c r="AG259" s="187"/>
      <c r="AH259" s="263"/>
      <c r="AI259" s="1209"/>
      <c r="AJ259" s="187"/>
    </row>
    <row r="260" spans="1:36" s="901" customFormat="1" ht="6.75" customHeight="1">
      <c r="A260" s="566"/>
      <c r="B260" s="112"/>
      <c r="C260" s="128"/>
      <c r="D260" s="108"/>
      <c r="E260" s="900"/>
      <c r="F260" s="247"/>
      <c r="G260" s="247"/>
      <c r="H260" s="248"/>
      <c r="I260" s="248"/>
      <c r="J260" s="254"/>
      <c r="K260" s="254"/>
      <c r="L260" s="254"/>
      <c r="M260" s="187"/>
      <c r="N260" s="254"/>
      <c r="O260" s="254"/>
      <c r="P260" s="254"/>
      <c r="Q260" s="254"/>
      <c r="R260" s="254"/>
      <c r="S260" s="254"/>
      <c r="T260" s="254"/>
      <c r="U260" s="288"/>
      <c r="V260" s="254"/>
      <c r="W260" s="254"/>
      <c r="X260" s="254"/>
      <c r="Y260" s="254"/>
      <c r="Z260" s="254"/>
      <c r="AA260" s="254"/>
      <c r="AB260" s="254"/>
      <c r="AC260" s="187"/>
      <c r="AD260" s="187"/>
      <c r="AE260" s="187"/>
      <c r="AF260" s="187"/>
      <c r="AG260" s="187"/>
      <c r="AH260" s="263"/>
      <c r="AI260" s="1209"/>
      <c r="AJ260" s="187"/>
    </row>
    <row r="261" spans="1:36" s="901" customFormat="1" ht="6.75" customHeight="1">
      <c r="A261" s="566"/>
      <c r="B261" s="112"/>
      <c r="C261" s="128"/>
      <c r="D261" s="108"/>
      <c r="E261" s="900"/>
      <c r="F261" s="247"/>
      <c r="G261" s="247"/>
      <c r="H261" s="248"/>
      <c r="I261" s="248"/>
      <c r="J261" s="254"/>
      <c r="K261" s="254"/>
      <c r="L261" s="254"/>
      <c r="M261" s="187"/>
      <c r="N261" s="254"/>
      <c r="O261" s="254"/>
      <c r="P261" s="254"/>
      <c r="Q261" s="254"/>
      <c r="R261" s="254"/>
      <c r="S261" s="254"/>
      <c r="T261" s="254"/>
      <c r="U261" s="288"/>
      <c r="V261" s="254"/>
      <c r="W261" s="254"/>
      <c r="X261" s="254"/>
      <c r="Y261" s="254"/>
      <c r="Z261" s="254"/>
      <c r="AA261" s="254"/>
      <c r="AB261" s="254"/>
      <c r="AC261" s="187"/>
      <c r="AD261" s="187"/>
      <c r="AE261" s="187"/>
      <c r="AF261" s="187"/>
      <c r="AG261" s="187"/>
      <c r="AH261" s="263"/>
      <c r="AI261" s="1209"/>
      <c r="AJ261" s="187"/>
    </row>
    <row r="262" spans="1:36" s="901" customFormat="1" ht="6.75" customHeight="1">
      <c r="A262" s="566"/>
      <c r="B262" s="112"/>
      <c r="C262" s="128"/>
      <c r="D262" s="108"/>
      <c r="E262" s="900"/>
      <c r="F262" s="247"/>
      <c r="G262" s="247"/>
      <c r="H262" s="248"/>
      <c r="I262" s="248"/>
      <c r="J262" s="254"/>
      <c r="K262" s="254"/>
      <c r="L262" s="254"/>
      <c r="M262" s="187"/>
      <c r="N262" s="254"/>
      <c r="O262" s="254"/>
      <c r="P262" s="254"/>
      <c r="Q262" s="254"/>
      <c r="R262" s="254"/>
      <c r="S262" s="254"/>
      <c r="T262" s="254"/>
      <c r="U262" s="288"/>
      <c r="V262" s="254"/>
      <c r="W262" s="254"/>
      <c r="X262" s="254"/>
      <c r="Y262" s="254"/>
      <c r="Z262" s="254"/>
      <c r="AA262" s="254"/>
      <c r="AB262" s="254"/>
      <c r="AC262" s="187"/>
      <c r="AD262" s="187"/>
      <c r="AE262" s="187"/>
      <c r="AF262" s="187"/>
      <c r="AG262" s="187"/>
      <c r="AH262" s="263"/>
      <c r="AI262" s="1209"/>
      <c r="AJ262" s="187"/>
    </row>
    <row r="263" spans="1:36" s="901" customFormat="1" ht="6.75" customHeight="1">
      <c r="A263" s="566"/>
      <c r="B263" s="112"/>
      <c r="C263" s="128"/>
      <c r="D263" s="108"/>
      <c r="E263" s="900"/>
      <c r="F263" s="247"/>
      <c r="G263" s="247"/>
      <c r="H263" s="248"/>
      <c r="I263" s="248"/>
      <c r="J263" s="254"/>
      <c r="K263" s="254"/>
      <c r="L263" s="254"/>
      <c r="M263" s="187"/>
      <c r="N263" s="254"/>
      <c r="O263" s="254"/>
      <c r="P263" s="254"/>
      <c r="Q263" s="254"/>
      <c r="R263" s="254"/>
      <c r="S263" s="254"/>
      <c r="T263" s="254"/>
      <c r="U263" s="288"/>
      <c r="V263" s="254"/>
      <c r="W263" s="254"/>
      <c r="X263" s="254"/>
      <c r="Y263" s="254"/>
      <c r="Z263" s="254"/>
      <c r="AA263" s="254"/>
      <c r="AB263" s="254"/>
      <c r="AC263" s="187"/>
      <c r="AD263" s="187"/>
      <c r="AE263" s="187"/>
      <c r="AF263" s="187"/>
      <c r="AG263" s="187"/>
      <c r="AH263" s="263"/>
      <c r="AI263" s="1209"/>
      <c r="AJ263" s="187"/>
    </row>
    <row r="264" spans="1:36" s="901" customFormat="1" ht="6.75" customHeight="1">
      <c r="A264" s="566"/>
      <c r="B264" s="112"/>
      <c r="C264" s="128"/>
      <c r="D264" s="108"/>
      <c r="E264" s="900"/>
      <c r="F264" s="247"/>
      <c r="G264" s="247"/>
      <c r="H264" s="248"/>
      <c r="I264" s="248"/>
      <c r="J264" s="254"/>
      <c r="K264" s="254"/>
      <c r="L264" s="254"/>
      <c r="M264" s="187"/>
      <c r="N264" s="254"/>
      <c r="O264" s="254"/>
      <c r="P264" s="254"/>
      <c r="Q264" s="254"/>
      <c r="R264" s="254"/>
      <c r="S264" s="254"/>
      <c r="T264" s="254"/>
      <c r="U264" s="288"/>
      <c r="V264" s="254"/>
      <c r="W264" s="254"/>
      <c r="X264" s="254"/>
      <c r="Y264" s="254"/>
      <c r="Z264" s="254"/>
      <c r="AA264" s="254"/>
      <c r="AB264" s="254"/>
      <c r="AC264" s="187"/>
      <c r="AD264" s="187"/>
      <c r="AE264" s="187"/>
      <c r="AF264" s="187"/>
      <c r="AG264" s="187"/>
      <c r="AH264" s="263"/>
      <c r="AI264" s="1209"/>
      <c r="AJ264" s="187"/>
    </row>
    <row r="265" spans="1:36" s="901" customFormat="1" ht="6.75" customHeight="1">
      <c r="A265" s="566"/>
      <c r="B265" s="112"/>
      <c r="C265" s="128"/>
      <c r="D265" s="108"/>
      <c r="E265" s="900"/>
      <c r="F265" s="247"/>
      <c r="G265" s="247"/>
      <c r="H265" s="248"/>
      <c r="I265" s="248"/>
      <c r="J265" s="254"/>
      <c r="K265" s="254"/>
      <c r="L265" s="254"/>
      <c r="M265" s="187"/>
      <c r="N265" s="254"/>
      <c r="O265" s="254"/>
      <c r="P265" s="254"/>
      <c r="Q265" s="254"/>
      <c r="R265" s="254"/>
      <c r="S265" s="254"/>
      <c r="T265" s="254"/>
      <c r="U265" s="288"/>
      <c r="V265" s="254"/>
      <c r="W265" s="254"/>
      <c r="X265" s="254"/>
      <c r="Y265" s="254"/>
      <c r="Z265" s="254"/>
      <c r="AA265" s="254"/>
      <c r="AB265" s="254"/>
      <c r="AC265" s="187"/>
      <c r="AD265" s="187"/>
      <c r="AE265" s="187"/>
      <c r="AF265" s="187"/>
      <c r="AG265" s="187"/>
      <c r="AH265" s="263"/>
      <c r="AI265" s="1209"/>
      <c r="AJ265" s="187"/>
    </row>
    <row r="266" spans="1:36" s="901" customFormat="1" ht="6.75" customHeight="1">
      <c r="A266" s="566"/>
      <c r="B266" s="112"/>
      <c r="C266" s="128"/>
      <c r="D266" s="108"/>
      <c r="E266" s="900"/>
      <c r="F266" s="247"/>
      <c r="G266" s="247"/>
      <c r="H266" s="248"/>
      <c r="I266" s="248"/>
      <c r="J266" s="254"/>
      <c r="K266" s="254"/>
      <c r="L266" s="254"/>
      <c r="M266" s="187"/>
      <c r="N266" s="254"/>
      <c r="O266" s="254"/>
      <c r="P266" s="254"/>
      <c r="Q266" s="254"/>
      <c r="R266" s="254"/>
      <c r="S266" s="254"/>
      <c r="T266" s="254"/>
      <c r="U266" s="288"/>
      <c r="V266" s="254"/>
      <c r="W266" s="254"/>
      <c r="X266" s="254"/>
      <c r="Y266" s="254"/>
      <c r="Z266" s="254"/>
      <c r="AA266" s="254"/>
      <c r="AB266" s="254"/>
      <c r="AC266" s="187"/>
      <c r="AD266" s="187"/>
      <c r="AE266" s="187"/>
      <c r="AF266" s="187"/>
      <c r="AG266" s="187"/>
      <c r="AH266" s="263"/>
      <c r="AI266" s="1209"/>
      <c r="AJ266" s="187"/>
    </row>
    <row r="267" spans="1:36" s="901" customFormat="1" ht="6.75" customHeight="1">
      <c r="A267" s="566"/>
      <c r="B267" s="112"/>
      <c r="C267" s="128"/>
      <c r="D267" s="108"/>
      <c r="E267" s="900"/>
      <c r="F267" s="247"/>
      <c r="G267" s="247"/>
      <c r="H267" s="248"/>
      <c r="I267" s="248"/>
      <c r="J267" s="254"/>
      <c r="K267" s="254"/>
      <c r="L267" s="254"/>
      <c r="M267" s="187"/>
      <c r="N267" s="254"/>
      <c r="O267" s="254"/>
      <c r="P267" s="254"/>
      <c r="Q267" s="254"/>
      <c r="R267" s="254"/>
      <c r="S267" s="254"/>
      <c r="T267" s="254"/>
      <c r="U267" s="288"/>
      <c r="V267" s="254"/>
      <c r="W267" s="254"/>
      <c r="X267" s="254"/>
      <c r="Y267" s="254"/>
      <c r="Z267" s="254"/>
      <c r="AA267" s="254"/>
      <c r="AB267" s="254"/>
      <c r="AC267" s="187"/>
      <c r="AD267" s="187"/>
      <c r="AE267" s="187"/>
      <c r="AF267" s="187"/>
      <c r="AG267" s="187"/>
      <c r="AH267" s="263"/>
      <c r="AI267" s="1209"/>
      <c r="AJ267" s="187"/>
    </row>
    <row r="268" spans="1:36" s="901" customFormat="1" ht="6.75" customHeight="1">
      <c r="A268" s="566"/>
      <c r="B268" s="112"/>
      <c r="C268" s="128"/>
      <c r="D268" s="108"/>
      <c r="E268" s="900"/>
      <c r="F268" s="247"/>
      <c r="G268" s="247"/>
      <c r="H268" s="248"/>
      <c r="I268" s="248"/>
      <c r="J268" s="254"/>
      <c r="K268" s="254"/>
      <c r="L268" s="254"/>
      <c r="M268" s="187"/>
      <c r="N268" s="254"/>
      <c r="O268" s="254"/>
      <c r="P268" s="254"/>
      <c r="Q268" s="254"/>
      <c r="R268" s="254"/>
      <c r="S268" s="254"/>
      <c r="T268" s="254"/>
      <c r="U268" s="288"/>
      <c r="V268" s="254"/>
      <c r="W268" s="254"/>
      <c r="X268" s="254"/>
      <c r="Y268" s="254"/>
      <c r="Z268" s="254"/>
      <c r="AA268" s="254"/>
      <c r="AB268" s="254"/>
      <c r="AC268" s="187"/>
      <c r="AD268" s="187"/>
      <c r="AE268" s="187"/>
      <c r="AF268" s="187"/>
      <c r="AG268" s="187"/>
      <c r="AH268" s="263"/>
      <c r="AI268" s="1209"/>
      <c r="AJ268" s="187"/>
    </row>
    <row r="269" spans="1:36" s="901" customFormat="1" ht="6.75" customHeight="1">
      <c r="A269" s="566"/>
      <c r="B269" s="112"/>
      <c r="C269" s="128"/>
      <c r="D269" s="108"/>
      <c r="E269" s="900"/>
      <c r="F269" s="247"/>
      <c r="G269" s="247"/>
      <c r="H269" s="248"/>
      <c r="I269" s="248"/>
      <c r="J269" s="254"/>
      <c r="K269" s="254"/>
      <c r="L269" s="254"/>
      <c r="M269" s="187"/>
      <c r="N269" s="254"/>
      <c r="O269" s="254"/>
      <c r="P269" s="254"/>
      <c r="Q269" s="254"/>
      <c r="R269" s="254"/>
      <c r="S269" s="254"/>
      <c r="T269" s="254"/>
      <c r="U269" s="288"/>
      <c r="V269" s="254"/>
      <c r="W269" s="254"/>
      <c r="X269" s="254"/>
      <c r="Y269" s="254"/>
      <c r="Z269" s="254"/>
      <c r="AA269" s="254"/>
      <c r="AB269" s="254"/>
      <c r="AC269" s="187"/>
      <c r="AD269" s="187"/>
      <c r="AE269" s="187"/>
      <c r="AF269" s="187"/>
      <c r="AG269" s="187"/>
      <c r="AH269" s="263"/>
      <c r="AI269" s="1209"/>
      <c r="AJ269" s="187"/>
    </row>
    <row r="270" spans="1:36" s="901" customFormat="1" ht="6.75" customHeight="1" thickBot="1">
      <c r="A270" s="1988"/>
      <c r="B270" s="1758"/>
      <c r="C270" s="1984"/>
      <c r="D270" s="1985"/>
      <c r="E270" s="1986"/>
      <c r="F270" s="1987"/>
      <c r="G270" s="1987"/>
      <c r="H270" s="1980"/>
      <c r="I270" s="1980"/>
      <c r="J270" s="1981"/>
      <c r="K270" s="1981"/>
      <c r="L270" s="1981"/>
      <c r="M270" s="1642"/>
      <c r="N270" s="1981"/>
      <c r="O270" s="1981"/>
      <c r="P270" s="1981"/>
      <c r="Q270" s="1981"/>
      <c r="R270" s="1981"/>
      <c r="S270" s="1981"/>
      <c r="T270" s="1981"/>
      <c r="U270" s="1982"/>
      <c r="V270" s="1981"/>
      <c r="W270" s="1981"/>
      <c r="X270" s="1981"/>
      <c r="Y270" s="1981"/>
      <c r="Z270" s="1981"/>
      <c r="AA270" s="1981"/>
      <c r="AB270" s="1981"/>
      <c r="AC270" s="1642"/>
      <c r="AD270" s="1642"/>
      <c r="AE270" s="1642"/>
      <c r="AF270" s="1642"/>
      <c r="AG270" s="1642"/>
      <c r="AH270" s="1983"/>
      <c r="AI270" s="1643"/>
      <c r="AJ270" s="187"/>
    </row>
    <row r="271" spans="1:36" s="901" customFormat="1" ht="6.75" customHeight="1">
      <c r="A271" s="876"/>
      <c r="B271" s="877"/>
      <c r="C271" s="2238"/>
      <c r="D271" s="2429"/>
      <c r="E271" s="2430"/>
      <c r="F271" s="880"/>
      <c r="G271" s="880"/>
      <c r="H271" s="2372"/>
      <c r="I271" s="2372"/>
      <c r="J271" s="892"/>
      <c r="K271" s="892"/>
      <c r="L271" s="892"/>
      <c r="M271" s="876"/>
      <c r="N271" s="892"/>
      <c r="O271" s="892"/>
      <c r="P271" s="892"/>
      <c r="Q271" s="892"/>
      <c r="R271" s="892"/>
      <c r="S271" s="892"/>
      <c r="T271" s="892"/>
      <c r="U271" s="2431"/>
      <c r="V271" s="892"/>
      <c r="W271" s="892"/>
      <c r="X271" s="892"/>
      <c r="Y271" s="892"/>
      <c r="Z271" s="892"/>
      <c r="AA271" s="892"/>
      <c r="AB271" s="892"/>
      <c r="AC271" s="876"/>
      <c r="AD271" s="876"/>
      <c r="AE271" s="876"/>
      <c r="AF271" s="876"/>
      <c r="AG271" s="876"/>
      <c r="AH271" s="2239"/>
      <c r="AI271" s="876"/>
      <c r="AJ271" s="187"/>
    </row>
    <row r="272" spans="1:36" s="901" customFormat="1" ht="6.75" customHeight="1">
      <c r="A272" s="187"/>
      <c r="B272" s="112"/>
      <c r="C272" s="128"/>
      <c r="D272" s="108"/>
      <c r="E272" s="900"/>
      <c r="F272" s="247"/>
      <c r="G272" s="247"/>
      <c r="H272" s="248"/>
      <c r="I272" s="248"/>
      <c r="J272" s="254"/>
      <c r="K272" s="254"/>
      <c r="L272" s="254"/>
      <c r="M272" s="187"/>
      <c r="N272" s="254"/>
      <c r="O272" s="254"/>
      <c r="P272" s="254"/>
      <c r="Q272" s="254"/>
      <c r="R272" s="254"/>
      <c r="S272" s="254"/>
      <c r="T272" s="254"/>
      <c r="U272" s="288"/>
      <c r="V272" s="254"/>
      <c r="W272" s="254"/>
      <c r="X272" s="254"/>
      <c r="Y272" s="254"/>
      <c r="Z272" s="254"/>
      <c r="AA272" s="254"/>
      <c r="AB272" s="254"/>
      <c r="AC272" s="187"/>
      <c r="AD272" s="187"/>
      <c r="AE272" s="187"/>
      <c r="AF272" s="187"/>
      <c r="AG272" s="187"/>
      <c r="AH272" s="263"/>
      <c r="AI272" s="187"/>
      <c r="AJ272" s="187"/>
    </row>
    <row r="273" spans="1:36" s="901" customFormat="1" ht="11.25">
      <c r="A273" s="2946">
        <v>36</v>
      </c>
      <c r="B273" s="2946"/>
      <c r="C273" s="2946"/>
      <c r="D273" s="2946"/>
      <c r="E273" s="2946"/>
      <c r="F273" s="2946"/>
      <c r="G273" s="2946"/>
      <c r="H273" s="2946"/>
      <c r="I273" s="2946"/>
      <c r="J273" s="2946"/>
      <c r="K273" s="2946"/>
      <c r="L273" s="2946"/>
      <c r="M273" s="2946"/>
      <c r="N273" s="2946"/>
      <c r="O273" s="2946"/>
      <c r="P273" s="2946"/>
      <c r="Q273" s="2946"/>
      <c r="R273" s="2946"/>
      <c r="S273" s="2946"/>
      <c r="T273" s="2946"/>
      <c r="U273" s="2946"/>
      <c r="V273" s="2946"/>
      <c r="W273" s="2946"/>
      <c r="X273" s="2946"/>
      <c r="Y273" s="2946"/>
      <c r="Z273" s="2946"/>
      <c r="AA273" s="2946"/>
      <c r="AB273" s="2946"/>
      <c r="AC273" s="2946"/>
      <c r="AD273" s="2946"/>
      <c r="AE273" s="2946"/>
      <c r="AF273" s="2946"/>
      <c r="AG273" s="2946"/>
      <c r="AH273" s="2946"/>
      <c r="AI273" s="2946"/>
      <c r="AJ273" s="187"/>
    </row>
    <row r="274" spans="1:36" s="901" customFormat="1" ht="6.75" customHeight="1" thickBot="1">
      <c r="A274" s="187"/>
      <c r="B274" s="112"/>
      <c r="C274" s="128"/>
      <c r="D274" s="108"/>
      <c r="E274" s="900"/>
      <c r="F274" s="247"/>
      <c r="G274" s="247"/>
      <c r="H274" s="248"/>
      <c r="I274" s="248"/>
      <c r="J274" s="254"/>
      <c r="K274" s="254"/>
      <c r="L274" s="254"/>
      <c r="M274" s="187"/>
      <c r="N274" s="254"/>
      <c r="O274" s="254"/>
      <c r="P274" s="254"/>
      <c r="Q274" s="254"/>
      <c r="R274" s="254"/>
      <c r="S274" s="254"/>
      <c r="T274" s="254"/>
      <c r="U274" s="288"/>
      <c r="V274" s="254"/>
      <c r="W274" s="254"/>
      <c r="X274" s="254"/>
      <c r="Y274" s="254"/>
      <c r="Z274" s="254"/>
      <c r="AA274" s="254"/>
      <c r="AB274" s="254"/>
      <c r="AC274" s="187"/>
      <c r="AD274" s="187"/>
      <c r="AE274" s="187"/>
      <c r="AF274" s="187"/>
      <c r="AG274" s="187"/>
      <c r="AH274" s="263"/>
      <c r="AI274" s="187"/>
      <c r="AJ274" s="187"/>
    </row>
    <row r="275" spans="1:36" s="901" customFormat="1" ht="6.75" customHeight="1">
      <c r="A275" s="2428"/>
      <c r="B275" s="877"/>
      <c r="C275" s="2238"/>
      <c r="D275" s="2429"/>
      <c r="E275" s="2430"/>
      <c r="F275" s="880"/>
      <c r="G275" s="880"/>
      <c r="H275" s="2372"/>
      <c r="I275" s="2372"/>
      <c r="J275" s="892"/>
      <c r="K275" s="892"/>
      <c r="L275" s="892"/>
      <c r="M275" s="876"/>
      <c r="N275" s="892"/>
      <c r="O275" s="892"/>
      <c r="P275" s="892"/>
      <c r="Q275" s="892"/>
      <c r="R275" s="892"/>
      <c r="S275" s="892"/>
      <c r="T275" s="892"/>
      <c r="U275" s="2431"/>
      <c r="V275" s="892"/>
      <c r="W275" s="892"/>
      <c r="X275" s="892"/>
      <c r="Y275" s="892"/>
      <c r="Z275" s="892"/>
      <c r="AA275" s="892"/>
      <c r="AB275" s="892"/>
      <c r="AC275" s="876"/>
      <c r="AD275" s="876"/>
      <c r="AE275" s="876"/>
      <c r="AF275" s="876"/>
      <c r="AG275" s="876"/>
      <c r="AH275" s="2239"/>
      <c r="AI275" s="2373"/>
      <c r="AJ275" s="187"/>
    </row>
    <row r="276" spans="1:36" ht="15" customHeight="1">
      <c r="A276" s="1939"/>
      <c r="B276" s="4375" t="s">
        <v>1009</v>
      </c>
      <c r="C276" s="4376"/>
      <c r="D276" s="4376"/>
      <c r="E276" s="4376"/>
      <c r="F276" s="4376"/>
      <c r="G276" s="4377"/>
      <c r="H276" s="4381" t="s">
        <v>389</v>
      </c>
      <c r="I276" s="4342"/>
      <c r="J276" s="140"/>
      <c r="K276" s="2199" t="s">
        <v>1008</v>
      </c>
      <c r="L276" s="290"/>
      <c r="O276" s="2200"/>
      <c r="P276" s="2200"/>
      <c r="Q276" s="2200"/>
      <c r="R276" s="2200"/>
      <c r="S276" s="2200"/>
      <c r="T276" s="2200"/>
      <c r="U276" s="2200"/>
      <c r="V276" s="2200"/>
      <c r="W276" s="2200"/>
      <c r="X276" s="2200"/>
      <c r="Y276" s="2200"/>
      <c r="Z276" s="2200"/>
      <c r="AA276" s="2200"/>
      <c r="AB276" s="2200"/>
      <c r="AC276" s="2200"/>
      <c r="AD276" s="2200"/>
      <c r="AE276" s="2200"/>
      <c r="AF276" s="2200"/>
      <c r="AG276" s="2200"/>
      <c r="AH276" s="2200"/>
      <c r="AI276" s="1595"/>
    </row>
    <row r="277" spans="1:36" ht="15" customHeight="1">
      <c r="A277" s="1939"/>
      <c r="B277" s="4378"/>
      <c r="C277" s="4379"/>
      <c r="D277" s="4379"/>
      <c r="E277" s="4379"/>
      <c r="F277" s="4379"/>
      <c r="G277" s="4380"/>
      <c r="H277" s="4382"/>
      <c r="I277" s="4344"/>
      <c r="J277" s="140"/>
      <c r="K277" s="2201" t="s">
        <v>1007</v>
      </c>
      <c r="L277" s="290"/>
      <c r="O277" s="2200"/>
      <c r="P277" s="2200"/>
      <c r="Q277" s="2200"/>
      <c r="R277" s="2200"/>
      <c r="S277" s="2200"/>
      <c r="T277" s="2200"/>
      <c r="U277" s="2200"/>
      <c r="V277" s="2200"/>
      <c r="W277" s="2200"/>
      <c r="X277" s="2200"/>
      <c r="Y277" s="2200"/>
      <c r="Z277" s="2200"/>
      <c r="AA277" s="2200"/>
      <c r="AB277" s="2200"/>
      <c r="AC277" s="2200"/>
      <c r="AD277" s="2200"/>
      <c r="AE277" s="2200"/>
      <c r="AF277" s="2200"/>
      <c r="AG277" s="2200"/>
      <c r="AH277" s="2200"/>
      <c r="AI277" s="1595"/>
    </row>
    <row r="278" spans="1:36" s="901" customFormat="1" ht="6.75" customHeight="1">
      <c r="A278" s="566"/>
      <c r="B278" s="112"/>
      <c r="C278" s="128"/>
      <c r="D278" s="108"/>
      <c r="E278" s="900"/>
      <c r="F278" s="247"/>
      <c r="G278" s="247"/>
      <c r="H278" s="248"/>
      <c r="I278" s="248"/>
      <c r="J278" s="254"/>
      <c r="K278" s="254"/>
      <c r="L278" s="254"/>
      <c r="M278" s="187"/>
      <c r="N278" s="254"/>
      <c r="O278" s="254"/>
      <c r="P278" s="254"/>
      <c r="Q278" s="254"/>
      <c r="R278" s="254"/>
      <c r="S278" s="254"/>
      <c r="T278" s="254"/>
      <c r="U278" s="288"/>
      <c r="V278" s="254"/>
      <c r="W278" s="254"/>
      <c r="X278" s="254"/>
      <c r="Y278" s="254"/>
      <c r="Z278" s="254"/>
      <c r="AA278" s="254"/>
      <c r="AB278" s="254"/>
      <c r="AC278" s="187"/>
      <c r="AD278" s="187"/>
      <c r="AE278" s="187"/>
      <c r="AF278" s="187"/>
      <c r="AG278" s="187"/>
      <c r="AH278" s="263"/>
      <c r="AI278" s="1209"/>
      <c r="AJ278" s="187"/>
    </row>
    <row r="279" spans="1:36" s="901" customFormat="1" ht="6.75" customHeight="1">
      <c r="A279" s="566"/>
      <c r="B279" s="112"/>
      <c r="C279" s="128"/>
      <c r="D279" s="108"/>
      <c r="E279" s="900"/>
      <c r="F279" s="247"/>
      <c r="G279" s="247"/>
      <c r="H279" s="248"/>
      <c r="I279" s="248"/>
      <c r="J279" s="254"/>
      <c r="K279" s="254"/>
      <c r="L279" s="254"/>
      <c r="M279" s="187"/>
      <c r="N279" s="254"/>
      <c r="O279" s="254"/>
      <c r="P279" s="254"/>
      <c r="Q279" s="254"/>
      <c r="R279" s="254"/>
      <c r="S279" s="254"/>
      <c r="T279" s="254"/>
      <c r="U279" s="288"/>
      <c r="V279" s="254"/>
      <c r="W279" s="254"/>
      <c r="X279" s="254"/>
      <c r="Y279" s="254"/>
      <c r="Z279" s="254"/>
      <c r="AA279" s="254"/>
      <c r="AB279" s="254"/>
      <c r="AC279" s="187"/>
      <c r="AD279" s="187"/>
      <c r="AE279" s="187"/>
      <c r="AF279" s="187"/>
      <c r="AG279" s="187"/>
      <c r="AH279" s="263"/>
      <c r="AI279" s="1209"/>
      <c r="AJ279" s="187"/>
    </row>
    <row r="280" spans="1:36" ht="15" customHeight="1">
      <c r="A280" s="1939"/>
      <c r="B280" s="4383" t="s">
        <v>1006</v>
      </c>
      <c r="C280" s="4384"/>
      <c r="D280" s="4384"/>
      <c r="E280" s="4385"/>
      <c r="F280" s="4352">
        <v>2</v>
      </c>
      <c r="G280" s="4353"/>
      <c r="H280" s="2388" t="s">
        <v>3823</v>
      </c>
      <c r="J280" s="2200"/>
      <c r="K280" s="2200"/>
      <c r="L280" s="2200"/>
      <c r="M280" s="2200"/>
      <c r="N280" s="2200"/>
      <c r="O280" s="2200"/>
      <c r="P280" s="2200"/>
      <c r="Q280" s="2200"/>
      <c r="R280" s="2200"/>
      <c r="S280" s="2200"/>
      <c r="T280" s="2200"/>
      <c r="U280" s="2200"/>
      <c r="V280" s="2200"/>
      <c r="W280" s="2200"/>
      <c r="X280" s="2200"/>
      <c r="Y280" s="2200"/>
      <c r="Z280" s="2200"/>
      <c r="AA280" s="2200"/>
      <c r="AB280" s="2200"/>
      <c r="AC280" s="2200"/>
      <c r="AD280" s="2200"/>
      <c r="AE280" s="2200"/>
      <c r="AF280" s="2200"/>
      <c r="AG280" s="2200"/>
      <c r="AH280" s="2200"/>
      <c r="AI280" s="1595"/>
    </row>
    <row r="281" spans="1:36" ht="15" customHeight="1">
      <c r="A281" s="1939"/>
      <c r="B281" s="4386" t="s">
        <v>3535</v>
      </c>
      <c r="C281" s="4387"/>
      <c r="D281" s="4387"/>
      <c r="E281" s="4388"/>
      <c r="F281" s="4354"/>
      <c r="G281" s="4355"/>
      <c r="H281" s="100" t="s">
        <v>3824</v>
      </c>
      <c r="J281" s="2200"/>
      <c r="K281" s="2200"/>
      <c r="L281" s="2200"/>
      <c r="M281" s="2200"/>
      <c r="N281" s="2200"/>
      <c r="O281" s="2200"/>
      <c r="P281" s="2200"/>
      <c r="Q281" s="2200"/>
      <c r="R281" s="2200"/>
      <c r="S281" s="2200"/>
      <c r="T281" s="2200"/>
      <c r="U281" s="2200"/>
      <c r="V281" s="2200"/>
      <c r="W281" s="2200"/>
      <c r="X281" s="2200"/>
      <c r="Y281" s="2200"/>
      <c r="Z281" s="2200"/>
      <c r="AA281" s="2200"/>
      <c r="AB281" s="2200"/>
      <c r="AC281" s="2200"/>
      <c r="AD281" s="2200"/>
      <c r="AE281" s="2200"/>
      <c r="AF281" s="2200"/>
      <c r="AG281" s="2200"/>
      <c r="AH281" s="2200"/>
      <c r="AI281" s="1595"/>
    </row>
    <row r="282" spans="1:36" s="901" customFormat="1" ht="12.75" customHeight="1">
      <c r="A282" s="566"/>
      <c r="B282" s="112"/>
      <c r="C282" s="128"/>
      <c r="D282" s="108"/>
      <c r="E282" s="900"/>
      <c r="F282" s="247"/>
      <c r="G282" s="247"/>
      <c r="H282" s="248"/>
      <c r="I282" s="248"/>
      <c r="J282" s="254"/>
      <c r="K282" s="254"/>
      <c r="L282" s="254"/>
      <c r="M282" s="187"/>
      <c r="N282" s="254"/>
      <c r="O282" s="254"/>
      <c r="P282" s="254"/>
      <c r="Q282" s="254"/>
      <c r="R282" s="254"/>
      <c r="S282" s="254"/>
      <c r="T282" s="254"/>
      <c r="U282" s="288"/>
      <c r="V282" s="254"/>
      <c r="W282" s="254"/>
      <c r="X282" s="254"/>
      <c r="Y282" s="254"/>
      <c r="Z282" s="254"/>
      <c r="AA282" s="254"/>
      <c r="AB282" s="254"/>
      <c r="AC282" s="187"/>
      <c r="AD282" s="187"/>
      <c r="AE282" s="187"/>
      <c r="AF282" s="187"/>
      <c r="AG282" s="187"/>
      <c r="AH282" s="263"/>
      <c r="AI282" s="1209"/>
      <c r="AJ282" s="187"/>
    </row>
    <row r="283" spans="1:36" s="187" customFormat="1" ht="11.25" customHeight="1">
      <c r="A283" s="1946"/>
      <c r="B283" s="4374" t="s">
        <v>1075</v>
      </c>
      <c r="C283" s="4374"/>
      <c r="D283" s="2384" t="s">
        <v>3566</v>
      </c>
      <c r="E283" s="2384"/>
      <c r="F283" s="2384"/>
      <c r="G283" s="2384"/>
      <c r="H283" s="2384"/>
      <c r="I283" s="2384"/>
      <c r="J283" s="2384"/>
      <c r="K283" s="2384"/>
      <c r="L283" s="2384"/>
      <c r="M283" s="2384"/>
      <c r="N283" s="2384"/>
      <c r="O283" s="2384"/>
      <c r="P283" s="2384"/>
      <c r="Q283" s="2384"/>
      <c r="R283" s="2384"/>
      <c r="S283" s="2384"/>
      <c r="T283" s="2384"/>
      <c r="U283" s="2384"/>
      <c r="V283" s="2384"/>
      <c r="W283" s="2384"/>
      <c r="X283" s="2384"/>
      <c r="Y283" s="2384"/>
      <c r="Z283" s="2384"/>
      <c r="AA283" s="2415"/>
      <c r="AB283" s="2399"/>
      <c r="AC283" s="2399"/>
      <c r="AD283" s="2399"/>
      <c r="AE283" s="2399"/>
      <c r="AG283" s="2432"/>
      <c r="AH283" s="219"/>
      <c r="AI283" s="1921"/>
    </row>
    <row r="284" spans="1:36" s="187" customFormat="1" ht="11.25" customHeight="1">
      <c r="A284" s="1946"/>
      <c r="B284" s="2414"/>
      <c r="C284" s="2414"/>
      <c r="D284" s="2386" t="s">
        <v>3567</v>
      </c>
      <c r="E284" s="2386"/>
      <c r="F284" s="2386"/>
      <c r="G284" s="2386"/>
      <c r="H284" s="2386"/>
      <c r="I284" s="2386"/>
      <c r="J284" s="2386"/>
      <c r="K284" s="2386"/>
      <c r="L284" s="2386"/>
      <c r="M284" s="2386"/>
      <c r="N284" s="2386"/>
      <c r="O284" s="2386"/>
      <c r="P284" s="2386"/>
      <c r="Q284" s="2386"/>
      <c r="R284" s="2386"/>
      <c r="S284" s="2386"/>
      <c r="T284" s="2386"/>
      <c r="U284" s="2386"/>
      <c r="V284" s="2386"/>
      <c r="W284" s="2386"/>
      <c r="X284" s="2386"/>
      <c r="Y284" s="2386"/>
      <c r="Z284" s="2090"/>
      <c r="AA284" s="2090"/>
      <c r="AB284" s="2403"/>
      <c r="AC284" s="2403"/>
      <c r="AD284" s="2403"/>
      <c r="AE284" s="2460"/>
      <c r="AG284" s="2432"/>
      <c r="AH284" s="219"/>
      <c r="AI284" s="1921"/>
    </row>
    <row r="285" spans="1:36" s="187" customFormat="1" ht="11.25" customHeight="1">
      <c r="A285" s="1946"/>
      <c r="B285" s="2414"/>
      <c r="C285" s="2414"/>
      <c r="D285" s="2414"/>
      <c r="E285" s="2414"/>
      <c r="F285" s="2414"/>
      <c r="G285" s="2414"/>
      <c r="H285" s="2414"/>
      <c r="I285" s="2414"/>
      <c r="J285" s="2414"/>
      <c r="K285" s="2414"/>
      <c r="L285" s="2414"/>
      <c r="M285" s="2414"/>
      <c r="N285" s="2414"/>
      <c r="O285" s="2414"/>
      <c r="P285" s="2414"/>
      <c r="Q285" s="2414"/>
      <c r="R285" s="2414"/>
      <c r="S285" s="2414"/>
      <c r="T285" s="2414"/>
      <c r="U285" s="2414"/>
      <c r="V285" s="2414"/>
      <c r="W285" s="2414"/>
      <c r="X285" s="2414"/>
      <c r="Y285" s="2414"/>
      <c r="Z285" s="2414"/>
      <c r="AA285" s="2414"/>
      <c r="AB285" s="2414"/>
      <c r="AC285" s="2414"/>
      <c r="AD285" s="2414"/>
      <c r="AE285" s="2414"/>
      <c r="AG285" s="2432"/>
      <c r="AH285" s="219"/>
      <c r="AI285" s="1921"/>
    </row>
    <row r="286" spans="1:36" s="187" customFormat="1" ht="11.25" customHeight="1">
      <c r="A286" s="1946"/>
      <c r="B286" s="2414"/>
      <c r="C286" s="2414"/>
      <c r="D286" s="2443"/>
      <c r="E286" s="2454" t="s">
        <v>1039</v>
      </c>
      <c r="F286" s="2399"/>
      <c r="G286" s="2399"/>
      <c r="H286" s="2399"/>
      <c r="I286" s="2399"/>
      <c r="J286" s="2399"/>
      <c r="K286" s="2399"/>
      <c r="L286" s="2399"/>
      <c r="M286" s="2399"/>
      <c r="N286" s="2399"/>
      <c r="O286" s="2399"/>
      <c r="P286" s="2399"/>
      <c r="Q286" s="2399"/>
      <c r="R286" s="2399"/>
      <c r="S286" s="2399"/>
      <c r="T286" s="2399"/>
      <c r="U286" s="2414"/>
      <c r="V286" s="2414"/>
      <c r="W286" s="2414"/>
      <c r="X286" s="2414"/>
      <c r="Y286" s="2414"/>
      <c r="Z286" s="2414"/>
      <c r="AA286" s="2414"/>
      <c r="AB286" s="2414"/>
      <c r="AC286" s="2414"/>
      <c r="AD286" s="2414"/>
      <c r="AE286" s="2414"/>
      <c r="AG286" s="2432"/>
      <c r="AH286" s="219"/>
      <c r="AI286" s="1921"/>
    </row>
    <row r="287" spans="1:36" s="187" customFormat="1" ht="11.25" customHeight="1">
      <c r="A287" s="1946"/>
      <c r="B287" s="2414"/>
      <c r="C287" s="2414"/>
      <c r="D287" s="4392">
        <v>1</v>
      </c>
      <c r="E287" s="4345"/>
      <c r="F287" s="4395" t="s">
        <v>1100</v>
      </c>
      <c r="G287" s="4396"/>
      <c r="H287" s="4396"/>
      <c r="I287" s="2443"/>
      <c r="J287" s="2443"/>
      <c r="K287" s="2443"/>
      <c r="L287" s="2443"/>
      <c r="M287" s="2443"/>
      <c r="N287" s="4392">
        <v>2</v>
      </c>
      <c r="O287" s="4345"/>
      <c r="P287" s="4395" t="s">
        <v>1238</v>
      </c>
      <c r="Q287" s="4396"/>
      <c r="R287" s="4396"/>
      <c r="S287" s="2401"/>
      <c r="T287" s="2401"/>
      <c r="U287" s="2067" t="s">
        <v>3825</v>
      </c>
      <c r="V287" s="1823"/>
      <c r="W287" s="1823"/>
      <c r="X287" s="1823"/>
      <c r="Y287" s="1823"/>
      <c r="Z287" s="1823"/>
      <c r="AA287" s="2092"/>
      <c r="AB287" s="112"/>
      <c r="AC287" s="112"/>
      <c r="AD287" s="112"/>
      <c r="AE287" s="112"/>
      <c r="AG287" s="2432"/>
      <c r="AH287" s="219"/>
      <c r="AI287" s="1921"/>
    </row>
    <row r="288" spans="1:36" s="187" customFormat="1" ht="11.25" customHeight="1">
      <c r="A288" s="1946"/>
      <c r="B288" s="2414"/>
      <c r="C288" s="2414"/>
      <c r="D288" s="4392"/>
      <c r="E288" s="4346"/>
      <c r="F288" s="4395"/>
      <c r="G288" s="4396"/>
      <c r="H288" s="4396"/>
      <c r="I288" s="2399"/>
      <c r="J288" s="2399"/>
      <c r="K288" s="2399"/>
      <c r="L288" s="2399"/>
      <c r="M288" s="2399"/>
      <c r="N288" s="4392"/>
      <c r="O288" s="4346"/>
      <c r="P288" s="4395"/>
      <c r="Q288" s="4396"/>
      <c r="R288" s="4396"/>
      <c r="S288" s="2401"/>
      <c r="T288" s="2401"/>
      <c r="U288" s="2093" t="s">
        <v>3826</v>
      </c>
      <c r="V288" s="2094"/>
      <c r="W288" s="2094"/>
      <c r="X288" s="2094"/>
      <c r="Y288" s="2094"/>
      <c r="Z288" s="2094"/>
      <c r="AA288" s="2095"/>
      <c r="AB288" s="108"/>
      <c r="AC288" s="108"/>
      <c r="AD288" s="108"/>
      <c r="AE288" s="108"/>
      <c r="AG288" s="2432"/>
      <c r="AH288" s="219"/>
      <c r="AI288" s="1921"/>
    </row>
    <row r="289" spans="1:35" s="187" customFormat="1" ht="11.25" customHeight="1">
      <c r="A289" s="2437"/>
      <c r="B289" s="2438"/>
      <c r="C289" s="2225"/>
      <c r="D289" s="2188"/>
      <c r="E289" s="2188"/>
      <c r="F289" s="2439"/>
      <c r="G289" s="2439"/>
      <c r="H289" s="2439"/>
      <c r="I289" s="2439"/>
      <c r="J289" s="2439"/>
      <c r="K289" s="2439"/>
      <c r="L289" s="2439"/>
      <c r="M289" s="2439"/>
      <c r="N289" s="2439"/>
      <c r="O289" s="2439"/>
      <c r="P289" s="2439"/>
      <c r="Q289" s="2188"/>
      <c r="R289" s="2188"/>
      <c r="S289" s="2188"/>
      <c r="T289" s="2188"/>
      <c r="U289" s="2188"/>
      <c r="V289" s="2188"/>
      <c r="W289" s="2186"/>
      <c r="X289" s="2186"/>
      <c r="Y289" s="2186"/>
      <c r="Z289" s="2186"/>
      <c r="AA289" s="2186"/>
      <c r="AB289" s="2186"/>
      <c r="AC289" s="2186"/>
      <c r="AD289" s="2186"/>
      <c r="AE289" s="2225"/>
      <c r="AF289" s="2225"/>
      <c r="AG289" s="2440"/>
      <c r="AH289" s="2186"/>
      <c r="AI289" s="2441"/>
    </row>
    <row r="290" spans="1:35" s="187" customFormat="1" ht="11.25" customHeight="1">
      <c r="A290" s="1946"/>
      <c r="B290" s="234"/>
      <c r="D290" s="112"/>
      <c r="E290" s="112"/>
      <c r="F290" s="268"/>
      <c r="G290" s="268"/>
      <c r="H290" s="268"/>
      <c r="I290" s="268"/>
      <c r="J290" s="268"/>
      <c r="K290" s="268"/>
      <c r="L290" s="268"/>
      <c r="M290" s="268"/>
      <c r="N290" s="268"/>
      <c r="O290" s="268"/>
      <c r="P290" s="268"/>
      <c r="Q290" s="112"/>
      <c r="R290" s="112"/>
      <c r="S290" s="112"/>
      <c r="T290" s="112"/>
      <c r="U290" s="112"/>
      <c r="V290" s="112"/>
      <c r="W290" s="219"/>
      <c r="X290" s="219"/>
      <c r="Y290" s="219"/>
      <c r="Z290" s="219"/>
      <c r="AA290" s="219"/>
      <c r="AB290" s="219"/>
      <c r="AC290" s="219"/>
      <c r="AD290" s="219"/>
      <c r="AG290" s="2432"/>
      <c r="AH290" s="219"/>
      <c r="AI290" s="1921"/>
    </row>
    <row r="291" spans="1:35" s="187" customFormat="1" ht="11.25" customHeight="1">
      <c r="A291" s="1946"/>
      <c r="B291" s="4399" t="s">
        <v>1047</v>
      </c>
      <c r="C291" s="4399"/>
      <c r="D291" s="2434" t="s">
        <v>1363</v>
      </c>
      <c r="E291" s="2434"/>
      <c r="F291" s="2434"/>
      <c r="G291" s="2434"/>
      <c r="H291" s="2434"/>
      <c r="I291" s="2434"/>
      <c r="J291" s="2434"/>
      <c r="K291" s="2434"/>
      <c r="L291" s="2434"/>
      <c r="M291" s="2434"/>
      <c r="N291" s="2434"/>
      <c r="O291" s="2434"/>
      <c r="P291" s="2434"/>
      <c r="Q291" s="2434"/>
      <c r="R291" s="2434"/>
      <c r="S291" s="2434"/>
      <c r="T291" s="2434"/>
      <c r="U291" s="2434"/>
      <c r="V291" s="2434"/>
      <c r="W291" s="2434"/>
      <c r="X291" s="2434"/>
      <c r="Y291" s="2434"/>
      <c r="Z291" s="2434"/>
      <c r="AA291" s="2434"/>
      <c r="AB291" s="2434"/>
      <c r="AC291" s="2434"/>
      <c r="AD291" s="2434"/>
      <c r="AE291" s="2414"/>
      <c r="AF291" s="2414"/>
      <c r="AG291" s="2432"/>
      <c r="AH291" s="219"/>
      <c r="AI291" s="1921"/>
    </row>
    <row r="292" spans="1:35" s="187" customFormat="1" ht="11.25" customHeight="1">
      <c r="A292" s="1946"/>
      <c r="B292" s="2414"/>
      <c r="C292" s="2414"/>
      <c r="D292" s="2434" t="s">
        <v>390</v>
      </c>
      <c r="E292" s="2434"/>
      <c r="F292" s="2434"/>
      <c r="G292" s="2434"/>
      <c r="H292" s="2434"/>
      <c r="I292" s="2434"/>
      <c r="J292" s="2434"/>
      <c r="K292" s="2434"/>
      <c r="L292" s="2434"/>
      <c r="M292" s="2434"/>
      <c r="N292" s="2434"/>
      <c r="O292" s="2434"/>
      <c r="P292" s="2434"/>
      <c r="Q292" s="2434"/>
      <c r="R292" s="2434"/>
      <c r="S292" s="2434"/>
      <c r="T292" s="2434"/>
      <c r="U292" s="2434"/>
      <c r="V292" s="2434"/>
      <c r="W292" s="2434"/>
      <c r="X292" s="2434"/>
      <c r="Y292" s="2434"/>
      <c r="Z292" s="2434"/>
      <c r="AA292" s="2434"/>
      <c r="AB292" s="2434"/>
      <c r="AC292" s="2434"/>
      <c r="AD292" s="2434"/>
      <c r="AE292" s="2414"/>
      <c r="AF292" s="2414"/>
      <c r="AG292" s="2432"/>
      <c r="AH292" s="219"/>
      <c r="AI292" s="1921"/>
    </row>
    <row r="293" spans="1:35" s="187" customFormat="1" ht="11.25" customHeight="1">
      <c r="A293" s="1946"/>
      <c r="B293" s="2414"/>
      <c r="C293" s="2414"/>
      <c r="D293" s="2386" t="s">
        <v>1364</v>
      </c>
      <c r="E293" s="2386"/>
      <c r="F293" s="2386"/>
      <c r="G293" s="2386"/>
      <c r="H293" s="2386"/>
      <c r="I293" s="2386"/>
      <c r="J293" s="2386"/>
      <c r="K293" s="2386"/>
      <c r="L293" s="2386"/>
      <c r="M293" s="2386"/>
      <c r="N293" s="2386"/>
      <c r="O293" s="2386"/>
      <c r="P293" s="2386"/>
      <c r="Q293" s="2386"/>
      <c r="R293" s="2386"/>
      <c r="S293" s="2386"/>
      <c r="T293" s="2386"/>
      <c r="U293" s="2386"/>
      <c r="V293" s="2386"/>
      <c r="W293" s="2386"/>
      <c r="X293" s="2386"/>
      <c r="Y293" s="2386"/>
      <c r="Z293" s="2386"/>
      <c r="AA293" s="2386"/>
      <c r="AB293" s="2414"/>
      <c r="AC293" s="2414"/>
      <c r="AD293" s="2414"/>
      <c r="AE293" s="2414"/>
      <c r="AF293" s="2414"/>
      <c r="AG293" s="2432"/>
      <c r="AH293" s="219"/>
      <c r="AI293" s="1921"/>
    </row>
    <row r="294" spans="1:35" s="187" customFormat="1" ht="11.25" customHeight="1">
      <c r="A294" s="1946"/>
      <c r="B294" s="2414"/>
      <c r="C294" s="2414"/>
      <c r="D294" s="2386" t="s">
        <v>1037</v>
      </c>
      <c r="E294" s="2386"/>
      <c r="F294" s="2386"/>
      <c r="G294" s="2386"/>
      <c r="H294" s="2386"/>
      <c r="I294" s="2386"/>
      <c r="J294" s="2386"/>
      <c r="K294" s="2386"/>
      <c r="L294" s="2386"/>
      <c r="M294" s="2386"/>
      <c r="N294" s="2386"/>
      <c r="O294" s="2386"/>
      <c r="P294" s="2386"/>
      <c r="Q294" s="2386"/>
      <c r="R294" s="2386"/>
      <c r="S294" s="2386"/>
      <c r="T294" s="2386"/>
      <c r="U294" s="2386"/>
      <c r="V294" s="2386"/>
      <c r="W294" s="2386"/>
      <c r="X294" s="2386"/>
      <c r="Y294" s="2386"/>
      <c r="Z294" s="2386"/>
      <c r="AA294" s="2386"/>
      <c r="AB294" s="2414"/>
      <c r="AC294" s="2414"/>
      <c r="AD294" s="2414"/>
      <c r="AE294" s="2414"/>
      <c r="AF294" s="2414"/>
      <c r="AG294" s="2432"/>
      <c r="AH294" s="219"/>
      <c r="AI294" s="1921"/>
    </row>
    <row r="295" spans="1:35" s="187" customFormat="1" ht="11.25" customHeight="1">
      <c r="A295" s="1946"/>
      <c r="B295" s="2414"/>
      <c r="C295" s="2414"/>
      <c r="D295" s="2414"/>
      <c r="E295" s="2414"/>
      <c r="F295" s="2414"/>
      <c r="G295" s="2414"/>
      <c r="H295" s="2414"/>
      <c r="I295" s="2414"/>
      <c r="J295" s="2414"/>
      <c r="K295" s="2414"/>
      <c r="L295" s="2414"/>
      <c r="M295" s="2414"/>
      <c r="N295" s="2414"/>
      <c r="O295" s="2414"/>
      <c r="P295" s="2414"/>
      <c r="Q295" s="2414"/>
      <c r="R295" s="2414"/>
      <c r="S295" s="2414"/>
      <c r="T295" s="2414"/>
      <c r="U295" s="2414"/>
      <c r="V295" s="2414"/>
      <c r="W295" s="2414"/>
      <c r="X295" s="2414"/>
      <c r="Y295" s="2414"/>
      <c r="Z295" s="2414"/>
      <c r="AA295" s="2414"/>
      <c r="AB295" s="2414"/>
      <c r="AC295" s="2414"/>
      <c r="AD295" s="2414"/>
      <c r="AE295" s="2414"/>
      <c r="AF295" s="2476" t="s">
        <v>992</v>
      </c>
      <c r="AG295" s="2432"/>
      <c r="AH295" s="219"/>
      <c r="AI295" s="1921"/>
    </row>
    <row r="296" spans="1:35" s="187" customFormat="1" ht="11.25" customHeight="1">
      <c r="A296" s="1946"/>
      <c r="B296" s="2414"/>
      <c r="C296" s="2414"/>
      <c r="D296" s="2433" t="s">
        <v>59</v>
      </c>
      <c r="E296" s="2384" t="s">
        <v>4289</v>
      </c>
      <c r="F296" s="2414"/>
      <c r="G296" s="2414"/>
      <c r="H296" s="2414"/>
      <c r="I296" s="2414"/>
      <c r="J296" s="2414"/>
      <c r="K296" s="2414"/>
      <c r="L296" s="2414"/>
      <c r="M296" s="2414"/>
      <c r="N296" s="2414"/>
      <c r="O296" s="2414"/>
      <c r="P296" s="2414"/>
      <c r="Q296" s="2414"/>
      <c r="R296" s="2414"/>
      <c r="S296" s="2414"/>
      <c r="T296" s="2414"/>
      <c r="U296" s="2414"/>
      <c r="V296" s="2414"/>
      <c r="W296" s="2414"/>
      <c r="X296" s="2414"/>
      <c r="Y296" s="2414"/>
      <c r="Z296" s="2414"/>
      <c r="AA296" s="2414"/>
      <c r="AB296" s="2414"/>
      <c r="AC296" s="2414"/>
      <c r="AD296" s="2414"/>
      <c r="AE296" s="4371" t="s">
        <v>3568</v>
      </c>
      <c r="AF296" s="4373"/>
      <c r="AG296" s="2432"/>
      <c r="AH296" s="219"/>
      <c r="AI296" s="1921"/>
    </row>
    <row r="297" spans="1:35" s="187" customFormat="1" ht="11.25" customHeight="1">
      <c r="A297" s="1946"/>
      <c r="B297" s="2414"/>
      <c r="C297" s="2414"/>
      <c r="D297" s="2434"/>
      <c r="E297" s="2386" t="s">
        <v>4290</v>
      </c>
      <c r="F297" s="2386"/>
      <c r="G297" s="2386"/>
      <c r="H297" s="2386"/>
      <c r="I297" s="2386"/>
      <c r="J297" s="2386"/>
      <c r="K297" s="2386"/>
      <c r="L297" s="2386"/>
      <c r="M297" s="2386"/>
      <c r="N297" s="2386"/>
      <c r="O297" s="2386"/>
      <c r="P297" s="2414"/>
      <c r="Q297" s="2414"/>
      <c r="R297" s="2414"/>
      <c r="S297" s="2414"/>
      <c r="T297" s="2414"/>
      <c r="U297" s="2414"/>
      <c r="V297" s="2414"/>
      <c r="W297" s="2414"/>
      <c r="X297" s="2414"/>
      <c r="Y297" s="2414"/>
      <c r="Z297" s="2414"/>
      <c r="AA297" s="2414"/>
      <c r="AB297" s="2414"/>
      <c r="AC297" s="2414"/>
      <c r="AD297" s="2414"/>
      <c r="AE297" s="4372"/>
      <c r="AF297" s="3030"/>
      <c r="AG297" s="2432"/>
      <c r="AH297" s="219"/>
      <c r="AI297" s="1921"/>
    </row>
    <row r="298" spans="1:35" s="187" customFormat="1" ht="11.25" customHeight="1">
      <c r="A298" s="1946"/>
      <c r="B298" s="2414"/>
      <c r="C298" s="2414"/>
      <c r="D298" s="2434"/>
      <c r="E298" s="2414"/>
      <c r="F298" s="2414"/>
      <c r="G298" s="2414"/>
      <c r="H298" s="2414"/>
      <c r="I298" s="2414"/>
      <c r="J298" s="2414"/>
      <c r="K298" s="2414"/>
      <c r="L298" s="2414"/>
      <c r="M298" s="2414"/>
      <c r="N298" s="2414"/>
      <c r="O298" s="2414"/>
      <c r="P298" s="2414"/>
      <c r="Q298" s="2414"/>
      <c r="R298" s="2414"/>
      <c r="S298" s="2414"/>
      <c r="T298" s="2414"/>
      <c r="U298" s="2414"/>
      <c r="V298" s="2414"/>
      <c r="W298" s="2414"/>
      <c r="X298" s="2414"/>
      <c r="Y298" s="2414"/>
      <c r="Z298" s="2414"/>
      <c r="AA298" s="2414"/>
      <c r="AB298" s="2414"/>
      <c r="AC298" s="2414"/>
      <c r="AD298" s="2414"/>
      <c r="AE298" s="2414"/>
      <c r="AF298" s="2414"/>
      <c r="AG298" s="2432"/>
      <c r="AH298" s="219"/>
      <c r="AI298" s="1921"/>
    </row>
    <row r="299" spans="1:35" s="187" customFormat="1" ht="11.25" customHeight="1">
      <c r="A299" s="1946"/>
      <c r="B299" s="2414"/>
      <c r="C299" s="2414"/>
      <c r="D299" s="2433" t="s">
        <v>62</v>
      </c>
      <c r="E299" s="2384" t="s">
        <v>1036</v>
      </c>
      <c r="F299" s="2434"/>
      <c r="G299" s="2434"/>
      <c r="H299" s="2434"/>
      <c r="I299" s="2434"/>
      <c r="J299" s="2434"/>
      <c r="K299" s="2434"/>
      <c r="L299" s="2434"/>
      <c r="M299" s="2414"/>
      <c r="N299" s="2414"/>
      <c r="O299" s="2414"/>
      <c r="P299" s="2414"/>
      <c r="Q299" s="2414"/>
      <c r="R299" s="2414"/>
      <c r="S299" s="2414"/>
      <c r="T299" s="2414"/>
      <c r="U299" s="2414"/>
      <c r="V299" s="2414"/>
      <c r="W299" s="2414"/>
      <c r="X299" s="2414"/>
      <c r="Y299" s="2414"/>
      <c r="Z299" s="2414"/>
      <c r="AA299" s="2414"/>
      <c r="AB299" s="2414"/>
      <c r="AC299" s="2414"/>
      <c r="AD299" s="2414"/>
      <c r="AE299" s="4371" t="s">
        <v>3569</v>
      </c>
      <c r="AF299" s="4373"/>
      <c r="AG299" s="2432"/>
      <c r="AH299" s="219"/>
      <c r="AI299" s="1921"/>
    </row>
    <row r="300" spans="1:35" s="187" customFormat="1" ht="11.25" customHeight="1">
      <c r="A300" s="1946"/>
      <c r="B300" s="2414"/>
      <c r="C300" s="2414"/>
      <c r="D300" s="2434"/>
      <c r="E300" s="2386" t="s">
        <v>1035</v>
      </c>
      <c r="F300" s="2414"/>
      <c r="G300" s="2414"/>
      <c r="H300" s="2414"/>
      <c r="I300" s="2414"/>
      <c r="J300" s="2414"/>
      <c r="K300" s="2414"/>
      <c r="L300" s="2414"/>
      <c r="M300" s="2414"/>
      <c r="N300" s="2414"/>
      <c r="O300" s="2414"/>
      <c r="P300" s="2414"/>
      <c r="Q300" s="2414"/>
      <c r="R300" s="2414"/>
      <c r="S300" s="2414"/>
      <c r="T300" s="2414"/>
      <c r="U300" s="2414"/>
      <c r="V300" s="2414"/>
      <c r="W300" s="2414"/>
      <c r="X300" s="2414"/>
      <c r="Y300" s="2414"/>
      <c r="Z300" s="2414"/>
      <c r="AA300" s="2414"/>
      <c r="AB300" s="2414"/>
      <c r="AC300" s="2414"/>
      <c r="AD300" s="2414"/>
      <c r="AE300" s="4372"/>
      <c r="AF300" s="3030"/>
      <c r="AG300" s="2432"/>
      <c r="AH300" s="219"/>
      <c r="AI300" s="1921"/>
    </row>
    <row r="301" spans="1:35" s="187" customFormat="1" ht="11.25" customHeight="1">
      <c r="A301" s="1946"/>
      <c r="B301" s="2414"/>
      <c r="C301" s="2414"/>
      <c r="D301" s="2434"/>
      <c r="E301" s="2414"/>
      <c r="F301" s="2414"/>
      <c r="G301" s="2414"/>
      <c r="H301" s="2414"/>
      <c r="I301" s="2414"/>
      <c r="J301" s="2414"/>
      <c r="K301" s="2414"/>
      <c r="L301" s="2414"/>
      <c r="M301" s="2414"/>
      <c r="N301" s="2414"/>
      <c r="O301" s="2414"/>
      <c r="P301" s="2414"/>
      <c r="Q301" s="2414"/>
      <c r="R301" s="2414"/>
      <c r="S301" s="2414"/>
      <c r="T301" s="2414"/>
      <c r="U301" s="2414"/>
      <c r="V301" s="2414"/>
      <c r="W301" s="2414"/>
      <c r="X301" s="2414"/>
      <c r="Y301" s="2414"/>
      <c r="Z301" s="2414"/>
      <c r="AA301" s="2414"/>
      <c r="AB301" s="2414"/>
      <c r="AC301" s="2414"/>
      <c r="AD301" s="2414"/>
      <c r="AE301" s="2414"/>
      <c r="AF301" s="2414"/>
      <c r="AG301" s="2432"/>
      <c r="AH301" s="219"/>
      <c r="AI301" s="1921"/>
    </row>
    <row r="302" spans="1:35" s="187" customFormat="1" ht="11.25" customHeight="1">
      <c r="A302" s="1946"/>
      <c r="B302" s="2414"/>
      <c r="C302" s="2414"/>
      <c r="D302" s="2433" t="s">
        <v>72</v>
      </c>
      <c r="E302" s="2384" t="s">
        <v>3570</v>
      </c>
      <c r="F302" s="2414"/>
      <c r="G302" s="2414"/>
      <c r="H302" s="2414"/>
      <c r="I302" s="2414"/>
      <c r="J302" s="2414"/>
      <c r="K302" s="2414"/>
      <c r="L302" s="2414"/>
      <c r="M302" s="2414"/>
      <c r="N302" s="2414"/>
      <c r="O302" s="2414"/>
      <c r="P302" s="2414"/>
      <c r="Q302" s="2414"/>
      <c r="R302" s="2414"/>
      <c r="S302" s="2414"/>
      <c r="T302" s="2414"/>
      <c r="U302" s="2414"/>
      <c r="V302" s="2414"/>
      <c r="W302" s="2414"/>
      <c r="X302" s="2414"/>
      <c r="Y302" s="2414"/>
      <c r="Z302" s="2414"/>
      <c r="AA302" s="2414"/>
      <c r="AB302" s="2414"/>
      <c r="AC302" s="2414"/>
      <c r="AD302" s="2414"/>
      <c r="AE302" s="4371" t="s">
        <v>3571</v>
      </c>
      <c r="AF302" s="4373"/>
      <c r="AG302" s="2432"/>
      <c r="AH302" s="219"/>
      <c r="AI302" s="1921"/>
    </row>
    <row r="303" spans="1:35" s="187" customFormat="1" ht="11.25" customHeight="1">
      <c r="A303" s="1946"/>
      <c r="B303" s="2414"/>
      <c r="C303" s="2414"/>
      <c r="D303" s="2434"/>
      <c r="E303" s="2386" t="s">
        <v>3572</v>
      </c>
      <c r="F303" s="2414"/>
      <c r="G303" s="2414"/>
      <c r="H303" s="2414"/>
      <c r="I303" s="2414"/>
      <c r="J303" s="2414"/>
      <c r="K303" s="2414"/>
      <c r="L303" s="2414"/>
      <c r="M303" s="2414"/>
      <c r="N303" s="2414"/>
      <c r="O303" s="2414"/>
      <c r="P303" s="2414"/>
      <c r="Q303" s="2414"/>
      <c r="R303" s="2414"/>
      <c r="S303" s="2414"/>
      <c r="T303" s="2414"/>
      <c r="U303" s="2414"/>
      <c r="V303" s="2414"/>
      <c r="W303" s="2414"/>
      <c r="X303" s="2414"/>
      <c r="Y303" s="2414"/>
      <c r="Z303" s="2414"/>
      <c r="AA303" s="2414"/>
      <c r="AB303" s="2414"/>
      <c r="AC303" s="2414"/>
      <c r="AD303" s="2414"/>
      <c r="AE303" s="4372"/>
      <c r="AF303" s="3030"/>
      <c r="AG303" s="2432"/>
      <c r="AH303" s="219"/>
      <c r="AI303" s="1921"/>
    </row>
    <row r="304" spans="1:35" s="187" customFormat="1" ht="11.25" customHeight="1">
      <c r="A304" s="1946"/>
      <c r="B304" s="2414"/>
      <c r="C304" s="2414"/>
      <c r="D304" s="2434"/>
      <c r="E304" s="2414"/>
      <c r="F304" s="2414"/>
      <c r="G304" s="2414"/>
      <c r="H304" s="2414"/>
      <c r="I304" s="2414"/>
      <c r="J304" s="2414"/>
      <c r="K304" s="2414"/>
      <c r="L304" s="2414"/>
      <c r="M304" s="2414"/>
      <c r="N304" s="2414"/>
      <c r="O304" s="2414"/>
      <c r="P304" s="2414"/>
      <c r="Q304" s="2414"/>
      <c r="R304" s="2414"/>
      <c r="S304" s="2414"/>
      <c r="T304" s="2414"/>
      <c r="U304" s="2414"/>
      <c r="V304" s="2414"/>
      <c r="W304" s="2414"/>
      <c r="X304" s="2414"/>
      <c r="Y304" s="2414"/>
      <c r="Z304" s="2414"/>
      <c r="AA304" s="2414"/>
      <c r="AB304" s="2414"/>
      <c r="AC304" s="2414"/>
      <c r="AD304" s="2414"/>
      <c r="AE304" s="2414"/>
      <c r="AF304" s="2414"/>
      <c r="AG304" s="2432"/>
      <c r="AH304" s="219"/>
      <c r="AI304" s="1921"/>
    </row>
    <row r="305" spans="1:36" s="187" customFormat="1" ht="11.25" customHeight="1">
      <c r="A305" s="1946"/>
      <c r="B305" s="2414"/>
      <c r="C305" s="2414"/>
      <c r="D305" s="2433" t="s">
        <v>73</v>
      </c>
      <c r="E305" s="2384" t="s">
        <v>1034</v>
      </c>
      <c r="F305" s="2414"/>
      <c r="G305" s="2414"/>
      <c r="H305" s="2414"/>
      <c r="I305" s="2414"/>
      <c r="J305" s="2414"/>
      <c r="K305" s="2414"/>
      <c r="L305" s="2414"/>
      <c r="M305" s="2414"/>
      <c r="N305" s="2414"/>
      <c r="O305" s="2414"/>
      <c r="P305" s="2414"/>
      <c r="Q305" s="2414"/>
      <c r="R305" s="2414"/>
      <c r="S305" s="2414"/>
      <c r="T305" s="2414"/>
      <c r="U305" s="2414"/>
      <c r="V305" s="2414"/>
      <c r="W305" s="2414"/>
      <c r="X305" s="2414"/>
      <c r="Y305" s="2414"/>
      <c r="Z305" s="2414"/>
      <c r="AA305" s="2414"/>
      <c r="AB305" s="2414"/>
      <c r="AC305" s="2414"/>
      <c r="AD305" s="2414"/>
      <c r="AE305" s="4371" t="s">
        <v>3573</v>
      </c>
      <c r="AF305" s="4373"/>
      <c r="AG305" s="2432"/>
      <c r="AH305" s="219"/>
      <c r="AI305" s="1921"/>
    </row>
    <row r="306" spans="1:36" s="187" customFormat="1" ht="11.25" customHeight="1">
      <c r="A306" s="1946"/>
      <c r="B306" s="2414"/>
      <c r="C306" s="2414"/>
      <c r="D306" s="2434"/>
      <c r="E306" s="2386" t="s">
        <v>3574</v>
      </c>
      <c r="F306" s="2414"/>
      <c r="G306" s="2414"/>
      <c r="H306" s="2414"/>
      <c r="I306" s="2414"/>
      <c r="J306" s="2414"/>
      <c r="K306" s="2414"/>
      <c r="L306" s="2414"/>
      <c r="M306" s="2414"/>
      <c r="N306" s="2414"/>
      <c r="O306" s="2414"/>
      <c r="P306" s="2414"/>
      <c r="Q306" s="2414"/>
      <c r="R306" s="2414"/>
      <c r="S306" s="2414"/>
      <c r="T306" s="2414"/>
      <c r="U306" s="2414"/>
      <c r="V306" s="2414"/>
      <c r="W306" s="2414"/>
      <c r="X306" s="2414"/>
      <c r="Y306" s="2414"/>
      <c r="Z306" s="2414"/>
      <c r="AA306" s="2414"/>
      <c r="AB306" s="2414"/>
      <c r="AC306" s="2414"/>
      <c r="AD306" s="2414"/>
      <c r="AE306" s="4372"/>
      <c r="AF306" s="3030"/>
      <c r="AG306" s="2432"/>
      <c r="AH306" s="219"/>
      <c r="AI306" s="1921"/>
    </row>
    <row r="307" spans="1:36" s="187" customFormat="1" ht="11.25" customHeight="1">
      <c r="A307" s="1946"/>
      <c r="B307" s="2414"/>
      <c r="C307" s="2414"/>
      <c r="D307" s="2434"/>
      <c r="E307" s="2414"/>
      <c r="F307" s="2414"/>
      <c r="G307" s="2414"/>
      <c r="H307" s="2414"/>
      <c r="I307" s="2414"/>
      <c r="J307" s="2414"/>
      <c r="K307" s="2414"/>
      <c r="L307" s="2414"/>
      <c r="M307" s="2414"/>
      <c r="N307" s="2414"/>
      <c r="O307" s="2414"/>
      <c r="P307" s="2414"/>
      <c r="Q307" s="2414"/>
      <c r="R307" s="2414"/>
      <c r="S307" s="2414"/>
      <c r="T307" s="2414"/>
      <c r="U307" s="2414"/>
      <c r="V307" s="2414"/>
      <c r="W307" s="2414"/>
      <c r="X307" s="2414"/>
      <c r="Y307" s="2414"/>
      <c r="Z307" s="2414"/>
      <c r="AA307" s="2414"/>
      <c r="AB307" s="2414"/>
      <c r="AC307" s="2414"/>
      <c r="AD307" s="2414"/>
      <c r="AE307" s="2414"/>
      <c r="AF307" s="2414"/>
      <c r="AG307" s="2432"/>
      <c r="AH307" s="219"/>
      <c r="AI307" s="1921"/>
    </row>
    <row r="308" spans="1:36" s="187" customFormat="1" ht="11.25" customHeight="1">
      <c r="A308" s="1946"/>
      <c r="B308" s="2414"/>
      <c r="C308" s="2414"/>
      <c r="D308" s="2433" t="s">
        <v>74</v>
      </c>
      <c r="E308" s="2384" t="s">
        <v>3575</v>
      </c>
      <c r="F308" s="2414"/>
      <c r="G308" s="2414"/>
      <c r="H308" s="2414"/>
      <c r="I308" s="2414"/>
      <c r="J308" s="2414"/>
      <c r="K308" s="2414"/>
      <c r="L308" s="2414"/>
      <c r="M308" s="2414"/>
      <c r="N308" s="2414"/>
      <c r="O308" s="2414"/>
      <c r="P308" s="2414"/>
      <c r="Q308" s="2414"/>
      <c r="R308" s="2414"/>
      <c r="S308" s="2414"/>
      <c r="T308" s="2414"/>
      <c r="U308" s="2414"/>
      <c r="V308" s="2414"/>
      <c r="W308" s="2414"/>
      <c r="X308" s="2414"/>
      <c r="Y308" s="2414"/>
      <c r="Z308" s="2414"/>
      <c r="AA308" s="2414"/>
      <c r="AB308" s="2414"/>
      <c r="AC308" s="2414"/>
      <c r="AD308" s="2414"/>
      <c r="AE308" s="4371" t="s">
        <v>3576</v>
      </c>
      <c r="AF308" s="4373"/>
      <c r="AG308" s="2432"/>
      <c r="AH308" s="219"/>
      <c r="AI308" s="1921"/>
    </row>
    <row r="309" spans="1:36" s="187" customFormat="1" ht="11.25" customHeight="1">
      <c r="A309" s="1946"/>
      <c r="B309" s="2414"/>
      <c r="C309" s="2414"/>
      <c r="D309" s="2434"/>
      <c r="E309" s="2386" t="s">
        <v>3577</v>
      </c>
      <c r="F309" s="2414"/>
      <c r="G309" s="2414"/>
      <c r="H309" s="2414"/>
      <c r="I309" s="2414"/>
      <c r="J309" s="2414"/>
      <c r="K309" s="2414"/>
      <c r="L309" s="2414"/>
      <c r="M309" s="2414"/>
      <c r="N309" s="2414"/>
      <c r="O309" s="2414"/>
      <c r="P309" s="2414"/>
      <c r="Q309" s="2414"/>
      <c r="R309" s="2414"/>
      <c r="S309" s="2414"/>
      <c r="T309" s="2414"/>
      <c r="U309" s="2414"/>
      <c r="V309" s="2414"/>
      <c r="W309" s="2414"/>
      <c r="X309" s="2414"/>
      <c r="Y309" s="2414"/>
      <c r="Z309" s="2414"/>
      <c r="AA309" s="2414"/>
      <c r="AB309" s="2414"/>
      <c r="AC309" s="2414"/>
      <c r="AD309" s="2414"/>
      <c r="AE309" s="4372"/>
      <c r="AF309" s="3030"/>
      <c r="AG309" s="2432"/>
      <c r="AH309" s="219"/>
      <c r="AI309" s="1921"/>
    </row>
    <row r="310" spans="1:36" s="187" customFormat="1" ht="11.25" customHeight="1">
      <c r="A310" s="2437"/>
      <c r="B310" s="2438"/>
      <c r="C310" s="2225"/>
      <c r="D310" s="2188"/>
      <c r="E310" s="2188"/>
      <c r="F310" s="2439"/>
      <c r="G310" s="2439"/>
      <c r="H310" s="2439"/>
      <c r="I310" s="2439"/>
      <c r="J310" s="2439"/>
      <c r="K310" s="2439"/>
      <c r="L310" s="2439"/>
      <c r="M310" s="2439"/>
      <c r="N310" s="2439"/>
      <c r="O310" s="2439"/>
      <c r="P310" s="2439"/>
      <c r="Q310" s="2188"/>
      <c r="R310" s="2188"/>
      <c r="S310" s="2188"/>
      <c r="T310" s="2188"/>
      <c r="U310" s="2188"/>
      <c r="V310" s="2188"/>
      <c r="W310" s="2186"/>
      <c r="X310" s="2186"/>
      <c r="Y310" s="2186"/>
      <c r="Z310" s="2186"/>
      <c r="AA310" s="2186"/>
      <c r="AB310" s="2186"/>
      <c r="AC310" s="2186"/>
      <c r="AD310" s="2186"/>
      <c r="AE310" s="2225"/>
      <c r="AF310" s="2225"/>
      <c r="AG310" s="2440"/>
      <c r="AH310" s="2186"/>
      <c r="AI310" s="2441"/>
    </row>
    <row r="311" spans="1:36" s="901" customFormat="1" ht="11.25">
      <c r="A311" s="566"/>
      <c r="B311" s="112"/>
      <c r="C311" s="128"/>
      <c r="D311" s="108"/>
      <c r="E311" s="900"/>
      <c r="F311" s="247"/>
      <c r="G311" s="247"/>
      <c r="H311" s="248"/>
      <c r="I311" s="248"/>
      <c r="J311" s="254"/>
      <c r="K311" s="254"/>
      <c r="L311" s="254"/>
      <c r="M311" s="187"/>
      <c r="N311" s="254"/>
      <c r="O311" s="254"/>
      <c r="P311" s="254"/>
      <c r="Q311" s="254"/>
      <c r="R311" s="254"/>
      <c r="S311" s="254"/>
      <c r="T311" s="254"/>
      <c r="U311" s="288"/>
      <c r="V311" s="254"/>
      <c r="W311" s="254"/>
      <c r="X311" s="254"/>
      <c r="Y311" s="254"/>
      <c r="Z311" s="254"/>
      <c r="AA311" s="254"/>
      <c r="AB311" s="254"/>
      <c r="AC311" s="187"/>
      <c r="AD311" s="187"/>
      <c r="AE311" s="187"/>
      <c r="AF311" s="187"/>
      <c r="AG311" s="187"/>
      <c r="AH311" s="263"/>
      <c r="AI311" s="1209"/>
      <c r="AJ311" s="187"/>
    </row>
    <row r="312" spans="1:36" s="187" customFormat="1" ht="11.25" customHeight="1">
      <c r="A312" s="1946"/>
      <c r="B312" s="4399" t="s">
        <v>1041</v>
      </c>
      <c r="C312" s="4399"/>
      <c r="D312" s="2384" t="s">
        <v>1365</v>
      </c>
      <c r="E312" s="2414"/>
      <c r="F312" s="2414"/>
      <c r="G312" s="2414"/>
      <c r="H312" s="2414"/>
      <c r="I312" s="2414"/>
      <c r="J312" s="2414"/>
      <c r="K312" s="2414"/>
      <c r="L312" s="2414"/>
      <c r="M312" s="2414"/>
      <c r="N312" s="2414"/>
      <c r="O312" s="2414"/>
      <c r="P312" s="2414"/>
      <c r="Q312" s="2414"/>
      <c r="R312" s="2414"/>
      <c r="S312" s="2414"/>
      <c r="T312" s="2414"/>
      <c r="U312" s="2414"/>
      <c r="V312" s="2414"/>
      <c r="W312" s="2414"/>
      <c r="X312" s="2414"/>
      <c r="Y312" s="2414"/>
      <c r="Z312" s="2414"/>
      <c r="AA312" s="2414"/>
      <c r="AB312" s="2414"/>
      <c r="AC312" s="2414"/>
      <c r="AD312" s="2414"/>
      <c r="AE312" s="2414"/>
      <c r="AF312" s="2414"/>
      <c r="AG312" s="2432"/>
      <c r="AH312" s="219"/>
      <c r="AI312" s="1921"/>
    </row>
    <row r="313" spans="1:36" s="187" customFormat="1" ht="11.25" customHeight="1">
      <c r="A313" s="1946"/>
      <c r="B313" s="2477"/>
      <c r="C313" s="2477"/>
      <c r="D313" s="2434" t="s">
        <v>390</v>
      </c>
      <c r="E313" s="2414"/>
      <c r="F313" s="2414"/>
      <c r="G313" s="2414"/>
      <c r="H313" s="2414"/>
      <c r="I313" s="2414"/>
      <c r="J313" s="2414"/>
      <c r="K313" s="2414"/>
      <c r="L313" s="2414"/>
      <c r="M313" s="2414"/>
      <c r="N313" s="2414"/>
      <c r="O313" s="2414"/>
      <c r="P313" s="2414"/>
      <c r="Q313" s="2414"/>
      <c r="R313" s="2414"/>
      <c r="S313" s="2414"/>
      <c r="T313" s="2414"/>
      <c r="U313" s="2414"/>
      <c r="V313" s="2414"/>
      <c r="W313" s="2414"/>
      <c r="X313" s="2414"/>
      <c r="Y313" s="2414"/>
      <c r="Z313" s="2414"/>
      <c r="AA313" s="2414"/>
      <c r="AB313" s="2414"/>
      <c r="AC313" s="2414"/>
      <c r="AD313" s="2414"/>
      <c r="AE313" s="2414"/>
      <c r="AF313" s="2414"/>
      <c r="AG313" s="2432"/>
      <c r="AH313" s="219"/>
      <c r="AI313" s="1921"/>
    </row>
    <row r="314" spans="1:36" s="187" customFormat="1" ht="11.25" customHeight="1">
      <c r="A314" s="1946"/>
      <c r="B314" s="2414"/>
      <c r="C314" s="2414"/>
      <c r="D314" s="2386" t="s">
        <v>1366</v>
      </c>
      <c r="E314" s="2414"/>
      <c r="F314" s="2414"/>
      <c r="G314" s="2414"/>
      <c r="H314" s="2414"/>
      <c r="I314" s="2414"/>
      <c r="J314" s="2414"/>
      <c r="K314" s="2414"/>
      <c r="L314" s="2414"/>
      <c r="M314" s="2414"/>
      <c r="N314" s="2414"/>
      <c r="O314" s="2414"/>
      <c r="P314" s="2414"/>
      <c r="Q314" s="2414"/>
      <c r="R314" s="2414"/>
      <c r="S314" s="2414"/>
      <c r="T314" s="2414"/>
      <c r="U314" s="2414"/>
      <c r="V314" s="2414"/>
      <c r="W314" s="2414"/>
      <c r="X314" s="2414"/>
      <c r="Y314" s="2414"/>
      <c r="Z314" s="2414"/>
      <c r="AA314" s="2414"/>
      <c r="AB314" s="2414"/>
      <c r="AC314" s="2414"/>
      <c r="AD314" s="2414"/>
      <c r="AE314" s="2414"/>
      <c r="AF314" s="2414"/>
      <c r="AG314" s="2432"/>
      <c r="AH314" s="219"/>
      <c r="AI314" s="1921"/>
    </row>
    <row r="315" spans="1:36" s="187" customFormat="1" ht="11.25" customHeight="1">
      <c r="A315" s="1946"/>
      <c r="B315" s="2414"/>
      <c r="C315" s="2414"/>
      <c r="D315" s="2414"/>
      <c r="E315" s="2414"/>
      <c r="F315" s="2414"/>
      <c r="G315" s="2414"/>
      <c r="H315" s="2414"/>
      <c r="I315" s="2414"/>
      <c r="J315" s="2414"/>
      <c r="K315" s="2414"/>
      <c r="L315" s="2414"/>
      <c r="M315" s="2414"/>
      <c r="N315" s="2414"/>
      <c r="O315" s="2414"/>
      <c r="P315" s="2414"/>
      <c r="Q315" s="2414"/>
      <c r="R315" s="2414"/>
      <c r="S315" s="2414"/>
      <c r="T315" s="2414"/>
      <c r="U315" s="2414"/>
      <c r="V315" s="2414"/>
      <c r="W315" s="2414"/>
      <c r="X315" s="2414"/>
      <c r="Y315" s="2414"/>
      <c r="Z315" s="2414"/>
      <c r="AA315" s="2414"/>
      <c r="AB315" s="2414"/>
      <c r="AC315" s="2414"/>
      <c r="AD315" s="2414"/>
      <c r="AE315" s="2414"/>
      <c r="AF315" s="2476" t="s">
        <v>1032</v>
      </c>
      <c r="AG315" s="2432"/>
      <c r="AH315" s="219"/>
      <c r="AI315" s="1921"/>
    </row>
    <row r="316" spans="1:36" s="187" customFormat="1" ht="11.25" customHeight="1">
      <c r="A316" s="1946"/>
      <c r="B316" s="2414"/>
      <c r="C316" s="2414"/>
      <c r="D316" s="2433" t="s">
        <v>59</v>
      </c>
      <c r="E316" s="2384" t="s">
        <v>3578</v>
      </c>
      <c r="F316" s="2414"/>
      <c r="G316" s="2414"/>
      <c r="H316" s="2414"/>
      <c r="I316" s="2414"/>
      <c r="J316" s="2414"/>
      <c r="K316" s="2414"/>
      <c r="L316" s="2414"/>
      <c r="M316" s="2414"/>
      <c r="N316" s="2414"/>
      <c r="O316" s="2414"/>
      <c r="P316" s="2414"/>
      <c r="Q316" s="2414"/>
      <c r="R316" s="2414"/>
      <c r="S316" s="2414"/>
      <c r="T316" s="2414"/>
      <c r="U316" s="2414"/>
      <c r="V316" s="2414"/>
      <c r="W316" s="2414"/>
      <c r="X316" s="2414"/>
      <c r="Y316" s="2414"/>
      <c r="Z316" s="2414"/>
      <c r="AA316" s="2414"/>
      <c r="AB316" s="2414"/>
      <c r="AC316" s="2414"/>
      <c r="AD316" s="2414"/>
      <c r="AE316" s="4372">
        <v>13</v>
      </c>
      <c r="AF316" s="4373"/>
      <c r="AG316" s="2432"/>
      <c r="AH316" s="219"/>
      <c r="AI316" s="1921"/>
    </row>
    <row r="317" spans="1:36" s="187" customFormat="1" ht="11.25" customHeight="1">
      <c r="A317" s="1946"/>
      <c r="B317" s="2414"/>
      <c r="C317" s="2414"/>
      <c r="D317" s="2434"/>
      <c r="E317" s="112" t="s">
        <v>3579</v>
      </c>
      <c r="F317" s="2414"/>
      <c r="G317" s="2414"/>
      <c r="H317" s="2414"/>
      <c r="I317" s="2414"/>
      <c r="J317" s="2414"/>
      <c r="K317" s="2414"/>
      <c r="L317" s="2414"/>
      <c r="M317" s="2414"/>
      <c r="N317" s="2414"/>
      <c r="O317" s="2414"/>
      <c r="P317" s="2414"/>
      <c r="Q317" s="2414"/>
      <c r="R317" s="2414"/>
      <c r="S317" s="2414"/>
      <c r="T317" s="2414"/>
      <c r="U317" s="2414"/>
      <c r="V317" s="2414"/>
      <c r="W317" s="2414"/>
      <c r="X317" s="2414"/>
      <c r="Y317" s="2414"/>
      <c r="Z317" s="2414"/>
      <c r="AA317" s="2414"/>
      <c r="AB317" s="2414"/>
      <c r="AC317" s="2414"/>
      <c r="AD317" s="2414"/>
      <c r="AE317" s="4372"/>
      <c r="AF317" s="3030"/>
      <c r="AG317" s="2432"/>
      <c r="AH317" s="219"/>
      <c r="AI317" s="1921"/>
    </row>
    <row r="318" spans="1:36" s="187" customFormat="1" ht="11.25" customHeight="1">
      <c r="A318" s="1946"/>
      <c r="B318" s="2414"/>
      <c r="C318" s="2414"/>
      <c r="D318" s="2434"/>
      <c r="E318" s="2386" t="s">
        <v>3580</v>
      </c>
      <c r="F318" s="2414"/>
      <c r="G318" s="2414"/>
      <c r="H318" s="2414"/>
      <c r="I318" s="2414"/>
      <c r="J318" s="2414"/>
      <c r="K318" s="2414"/>
      <c r="L318" s="2414"/>
      <c r="M318" s="2414"/>
      <c r="N318" s="2414"/>
      <c r="O318" s="2414"/>
      <c r="P318" s="2414"/>
      <c r="Q318" s="2414"/>
      <c r="R318" s="2414"/>
      <c r="S318" s="2414"/>
      <c r="T318" s="2414"/>
      <c r="U318" s="2414"/>
      <c r="V318" s="2414"/>
      <c r="W318" s="2414"/>
      <c r="X318" s="2414"/>
      <c r="Y318" s="2414"/>
      <c r="Z318" s="2414"/>
      <c r="AA318" s="2414"/>
      <c r="AB318" s="2414"/>
      <c r="AC318" s="2414"/>
      <c r="AD318" s="2414"/>
      <c r="AE318" s="2413"/>
      <c r="AF318" s="265"/>
      <c r="AG318" s="2432"/>
      <c r="AH318" s="219"/>
      <c r="AI318" s="1921"/>
    </row>
    <row r="319" spans="1:36" s="187" customFormat="1" ht="6.75" customHeight="1">
      <c r="A319" s="1946"/>
      <c r="B319" s="2414"/>
      <c r="C319" s="2414"/>
      <c r="D319" s="2434"/>
      <c r="E319" s="2414"/>
      <c r="F319" s="2414"/>
      <c r="G319" s="2414"/>
      <c r="H319" s="2414"/>
      <c r="I319" s="2414"/>
      <c r="J319" s="2414"/>
      <c r="K319" s="2414"/>
      <c r="L319" s="2414"/>
      <c r="M319" s="2414"/>
      <c r="N319" s="2414"/>
      <c r="O319" s="2414"/>
      <c r="P319" s="2414"/>
      <c r="Q319" s="2414"/>
      <c r="R319" s="2414"/>
      <c r="S319" s="2414"/>
      <c r="T319" s="2414"/>
      <c r="U319" s="2414"/>
      <c r="V319" s="2414"/>
      <c r="W319" s="2414"/>
      <c r="X319" s="2414"/>
      <c r="Y319" s="2414"/>
      <c r="Z319" s="2414"/>
      <c r="AA319" s="2414"/>
      <c r="AB319" s="2414"/>
      <c r="AC319" s="2414"/>
      <c r="AD319" s="2414"/>
      <c r="AE319" s="2414"/>
      <c r="AF319" s="2414"/>
      <c r="AG319" s="2432"/>
      <c r="AH319" s="219"/>
      <c r="AI319" s="1921"/>
    </row>
    <row r="320" spans="1:36" s="187" customFormat="1" ht="11.25" customHeight="1">
      <c r="A320" s="1946"/>
      <c r="B320" s="2414"/>
      <c r="C320" s="2414"/>
      <c r="D320" s="2433" t="s">
        <v>62</v>
      </c>
      <c r="E320" s="2434" t="s">
        <v>1031</v>
      </c>
      <c r="F320" s="2414"/>
      <c r="G320" s="2414"/>
      <c r="H320" s="2414"/>
      <c r="I320" s="2414"/>
      <c r="J320" s="2414"/>
      <c r="K320" s="2414"/>
      <c r="L320" s="2414"/>
      <c r="M320" s="2414"/>
      <c r="N320" s="2414"/>
      <c r="O320" s="2414"/>
      <c r="P320" s="2414"/>
      <c r="Q320" s="2414"/>
      <c r="R320" s="2414"/>
      <c r="S320" s="2414"/>
      <c r="T320" s="2414"/>
      <c r="U320" s="2414"/>
      <c r="V320" s="2414"/>
      <c r="W320" s="2414"/>
      <c r="X320" s="2414"/>
      <c r="Y320" s="2414"/>
      <c r="Z320" s="2414"/>
      <c r="AA320" s="2414"/>
      <c r="AB320" s="2414"/>
      <c r="AC320" s="2414"/>
      <c r="AD320" s="2414"/>
      <c r="AE320" s="4372">
        <v>14</v>
      </c>
      <c r="AF320" s="4373"/>
      <c r="AG320" s="2432"/>
      <c r="AH320" s="219"/>
      <c r="AI320" s="1921"/>
    </row>
    <row r="321" spans="1:36" s="187" customFormat="1" ht="11.25" customHeight="1">
      <c r="A321" s="1946"/>
      <c r="B321" s="2414"/>
      <c r="C321" s="2414"/>
      <c r="D321" s="2434"/>
      <c r="E321" s="2385" t="s">
        <v>1030</v>
      </c>
      <c r="F321" s="2414"/>
      <c r="G321" s="2414"/>
      <c r="H321" s="2414"/>
      <c r="I321" s="2414"/>
      <c r="J321" s="2414"/>
      <c r="K321" s="2414"/>
      <c r="L321" s="2386"/>
      <c r="M321" s="2414"/>
      <c r="N321" s="2414"/>
      <c r="O321" s="2414"/>
      <c r="P321" s="2414"/>
      <c r="Q321" s="2414"/>
      <c r="R321" s="2414"/>
      <c r="S321" s="2414"/>
      <c r="T321" s="2414"/>
      <c r="U321" s="2414"/>
      <c r="V321" s="2414"/>
      <c r="W321" s="2414"/>
      <c r="X321" s="2414"/>
      <c r="Y321" s="2414"/>
      <c r="Z321" s="2414"/>
      <c r="AA321" s="2414"/>
      <c r="AB321" s="2414"/>
      <c r="AC321" s="2414"/>
      <c r="AD321" s="2414"/>
      <c r="AE321" s="4372"/>
      <c r="AF321" s="3030"/>
      <c r="AG321" s="2432"/>
      <c r="AH321" s="219"/>
      <c r="AI321" s="1921"/>
    </row>
    <row r="322" spans="1:36" s="901" customFormat="1" ht="11.25" customHeight="1">
      <c r="A322" s="2344"/>
      <c r="B322" s="2188"/>
      <c r="C322" s="2224"/>
      <c r="D322" s="2355"/>
      <c r="E322" s="2390"/>
      <c r="F322" s="2352"/>
      <c r="G322" s="2352"/>
      <c r="H322" s="2204"/>
      <c r="I322" s="2204"/>
      <c r="J322" s="2333"/>
      <c r="K322" s="2333"/>
      <c r="L322" s="2333"/>
      <c r="M322" s="2225"/>
      <c r="N322" s="2333"/>
      <c r="O322" s="2333"/>
      <c r="P322" s="2333"/>
      <c r="Q322" s="2333"/>
      <c r="R322" s="2333"/>
      <c r="S322" s="2333"/>
      <c r="T322" s="2333"/>
      <c r="U322" s="2353"/>
      <c r="V322" s="2333"/>
      <c r="W322" s="2333"/>
      <c r="X322" s="2333"/>
      <c r="Y322" s="2333"/>
      <c r="Z322" s="2333"/>
      <c r="AA322" s="2333"/>
      <c r="AB322" s="2333"/>
      <c r="AC322" s="2225"/>
      <c r="AD322" s="2225"/>
      <c r="AE322" s="2225"/>
      <c r="AF322" s="2225"/>
      <c r="AG322" s="2225"/>
      <c r="AH322" s="2226"/>
      <c r="AI322" s="2351"/>
      <c r="AJ322" s="187"/>
    </row>
    <row r="323" spans="1:36" s="901" customFormat="1" ht="11.25" customHeight="1">
      <c r="A323" s="566"/>
      <c r="B323" s="112"/>
      <c r="C323" s="128"/>
      <c r="D323" s="108"/>
      <c r="E323" s="900"/>
      <c r="F323" s="247"/>
      <c r="G323" s="247"/>
      <c r="H323" s="248"/>
      <c r="I323" s="248"/>
      <c r="J323" s="254"/>
      <c r="K323" s="254"/>
      <c r="L323" s="254"/>
      <c r="M323" s="187"/>
      <c r="N323" s="254"/>
      <c r="O323" s="254"/>
      <c r="P323" s="254"/>
      <c r="Q323" s="254"/>
      <c r="R323" s="254"/>
      <c r="S323" s="254"/>
      <c r="T323" s="254"/>
      <c r="U323" s="288"/>
      <c r="V323" s="254"/>
      <c r="W323" s="254"/>
      <c r="X323" s="254"/>
      <c r="Y323" s="254"/>
      <c r="Z323" s="254"/>
      <c r="AA323" s="254"/>
      <c r="AB323" s="254"/>
      <c r="AC323" s="187"/>
      <c r="AD323" s="187"/>
      <c r="AE323" s="187"/>
      <c r="AF323" s="187"/>
      <c r="AG323" s="187"/>
      <c r="AH323" s="263"/>
      <c r="AI323" s="1209"/>
      <c r="AJ323" s="187"/>
    </row>
    <row r="324" spans="1:36" s="187" customFormat="1" ht="11.25" customHeight="1">
      <c r="A324" s="1946"/>
      <c r="B324" s="4399" t="s">
        <v>1040</v>
      </c>
      <c r="C324" s="4399"/>
      <c r="D324" s="2384" t="s">
        <v>1028</v>
      </c>
      <c r="E324" s="2414"/>
      <c r="F324" s="2414"/>
      <c r="G324" s="2414"/>
      <c r="H324" s="2414"/>
      <c r="I324" s="2414"/>
      <c r="J324" s="2414"/>
      <c r="K324" s="2414"/>
      <c r="L324" s="2414"/>
      <c r="M324" s="2414"/>
      <c r="N324" s="2414"/>
      <c r="O324" s="2414"/>
      <c r="P324" s="2414"/>
      <c r="Q324" s="2414"/>
      <c r="R324" s="2414"/>
      <c r="S324" s="2414"/>
      <c r="T324" s="2414"/>
      <c r="U324" s="2414"/>
      <c r="V324" s="2414"/>
      <c r="W324" s="2414"/>
      <c r="X324" s="2414"/>
      <c r="Y324" s="2414"/>
      <c r="Z324" s="2414"/>
      <c r="AA324" s="2414"/>
      <c r="AB324" s="2414"/>
      <c r="AC324" s="2414"/>
      <c r="AD324" s="2414"/>
      <c r="AE324" s="2414"/>
      <c r="AF324" s="2414"/>
      <c r="AG324" s="2432"/>
      <c r="AH324" s="219"/>
      <c r="AI324" s="1921"/>
    </row>
    <row r="325" spans="1:36" s="187" customFormat="1" ht="11.25" customHeight="1">
      <c r="A325" s="1946"/>
      <c r="B325" s="2414"/>
      <c r="C325" s="2414"/>
      <c r="D325" s="112" t="s">
        <v>46</v>
      </c>
      <c r="E325" s="2414"/>
      <c r="F325" s="2414"/>
      <c r="G325" s="2414"/>
      <c r="H325" s="2414"/>
      <c r="I325" s="2414"/>
      <c r="J325" s="2414"/>
      <c r="K325" s="2414"/>
      <c r="L325" s="2414"/>
      <c r="M325" s="2414"/>
      <c r="N325" s="2414"/>
      <c r="O325" s="2414"/>
      <c r="P325" s="2414"/>
      <c r="Q325" s="2414"/>
      <c r="R325" s="2414"/>
      <c r="S325" s="2414"/>
      <c r="T325" s="2414"/>
      <c r="U325" s="2414"/>
      <c r="V325" s="2414"/>
      <c r="W325" s="2414"/>
      <c r="X325" s="2414"/>
      <c r="Y325" s="2414"/>
      <c r="Z325" s="2414"/>
      <c r="AA325" s="2414"/>
      <c r="AB325" s="2414"/>
      <c r="AC325" s="2414"/>
      <c r="AD325" s="2414"/>
      <c r="AE325" s="2414"/>
      <c r="AF325" s="2414"/>
      <c r="AG325" s="2432"/>
      <c r="AH325" s="219"/>
      <c r="AI325" s="1921"/>
    </row>
    <row r="326" spans="1:36" s="187" customFormat="1" ht="11.25" customHeight="1">
      <c r="A326" s="1946"/>
      <c r="B326" s="2414"/>
      <c r="C326" s="2414"/>
      <c r="D326" s="2386" t="s">
        <v>3827</v>
      </c>
      <c r="E326" s="2414"/>
      <c r="F326" s="2414"/>
      <c r="G326" s="2414"/>
      <c r="H326" s="2414"/>
      <c r="I326" s="2414"/>
      <c r="J326" s="2414"/>
      <c r="K326" s="2414"/>
      <c r="L326" s="2414"/>
      <c r="M326" s="2414"/>
      <c r="N326" s="2414"/>
      <c r="O326" s="2414"/>
      <c r="P326" s="2414"/>
      <c r="Q326" s="2414"/>
      <c r="R326" s="2414"/>
      <c r="S326" s="2414"/>
      <c r="T326" s="2414"/>
      <c r="U326" s="2414"/>
      <c r="V326" s="2414"/>
      <c r="W326" s="2414"/>
      <c r="X326" s="2414"/>
      <c r="Y326" s="2414"/>
      <c r="Z326" s="2414"/>
      <c r="AA326" s="2414"/>
      <c r="AB326" s="2414"/>
      <c r="AC326" s="2414"/>
      <c r="AD326" s="2414"/>
      <c r="AE326" s="2414"/>
      <c r="AF326" s="2414"/>
      <c r="AG326" s="2432"/>
      <c r="AH326" s="219"/>
      <c r="AI326" s="1921"/>
    </row>
    <row r="327" spans="1:36" s="187" customFormat="1" ht="11.25" customHeight="1">
      <c r="A327" s="1946"/>
      <c r="B327" s="2414"/>
      <c r="C327" s="2414"/>
      <c r="D327" s="2414"/>
      <c r="E327" s="2414"/>
      <c r="F327" s="2414"/>
      <c r="G327" s="2414"/>
      <c r="H327" s="2414"/>
      <c r="I327" s="2414"/>
      <c r="J327" s="2414"/>
      <c r="K327" s="2414"/>
      <c r="L327" s="2414"/>
      <c r="M327" s="2414"/>
      <c r="N327" s="2414"/>
      <c r="O327" s="2414"/>
      <c r="P327" s="2414"/>
      <c r="Q327" s="2414"/>
      <c r="R327" s="2414"/>
      <c r="S327" s="2414"/>
      <c r="T327" s="2414"/>
      <c r="U327" s="2414"/>
      <c r="V327" s="2414"/>
      <c r="W327" s="2414"/>
      <c r="X327" s="2414"/>
      <c r="Y327" s="2414"/>
      <c r="Z327" s="2414"/>
      <c r="AA327" s="2414"/>
      <c r="AB327" s="2414"/>
      <c r="AC327" s="2414"/>
      <c r="AD327" s="2414"/>
      <c r="AE327" s="2414"/>
      <c r="AF327" s="2414"/>
      <c r="AG327" s="2432"/>
      <c r="AH327" s="219"/>
      <c r="AI327" s="1921"/>
    </row>
    <row r="328" spans="1:36" s="187" customFormat="1" ht="11.25" customHeight="1">
      <c r="A328" s="1946"/>
      <c r="B328" s="2414"/>
      <c r="C328" s="2414"/>
      <c r="D328" s="2443"/>
      <c r="E328" s="2476" t="s">
        <v>1027</v>
      </c>
      <c r="F328" s="2399"/>
      <c r="G328" s="2399"/>
      <c r="H328" s="2399"/>
      <c r="I328" s="2399"/>
      <c r="J328" s="2399"/>
      <c r="K328" s="2399"/>
      <c r="L328" s="2399"/>
      <c r="M328" s="2399"/>
      <c r="N328" s="2399"/>
      <c r="O328" s="2399"/>
      <c r="P328" s="2399"/>
      <c r="Q328" s="2399"/>
      <c r="R328" s="2399"/>
      <c r="S328" s="2399"/>
      <c r="T328" s="2399"/>
      <c r="U328" s="2414"/>
      <c r="V328" s="2414"/>
      <c r="W328" s="2414"/>
      <c r="X328" s="2414"/>
      <c r="Y328" s="2414"/>
      <c r="Z328" s="2414"/>
      <c r="AA328" s="2414"/>
      <c r="AB328" s="2414"/>
      <c r="AC328" s="2414"/>
      <c r="AD328" s="2414"/>
      <c r="AE328" s="2414"/>
      <c r="AF328" s="2414"/>
      <c r="AG328" s="2432"/>
      <c r="AH328" s="219"/>
      <c r="AI328" s="1921"/>
    </row>
    <row r="329" spans="1:36" s="187" customFormat="1" ht="11.25" customHeight="1">
      <c r="A329" s="1946"/>
      <c r="B329" s="2414"/>
      <c r="C329" s="2414"/>
      <c r="D329" s="4392">
        <v>1</v>
      </c>
      <c r="E329" s="4345"/>
      <c r="F329" s="4395" t="s">
        <v>1100</v>
      </c>
      <c r="G329" s="4396"/>
      <c r="H329" s="4396"/>
      <c r="I329" s="2443"/>
      <c r="J329" s="2443"/>
      <c r="K329" s="2443"/>
      <c r="L329" s="2443"/>
      <c r="M329" s="2443"/>
      <c r="N329" s="4392">
        <v>2</v>
      </c>
      <c r="O329" s="4345"/>
      <c r="P329" s="4395" t="s">
        <v>1238</v>
      </c>
      <c r="Q329" s="4396"/>
      <c r="R329" s="4396"/>
      <c r="S329" s="2401"/>
      <c r="T329" s="2401"/>
      <c r="U329" s="2067" t="s">
        <v>3828</v>
      </c>
      <c r="V329" s="1823"/>
      <c r="W329" s="1823"/>
      <c r="X329" s="1823"/>
      <c r="Y329" s="1823"/>
      <c r="Z329" s="1823"/>
      <c r="AA329" s="1823"/>
      <c r="AB329" s="2092"/>
      <c r="AC329" s="2384"/>
      <c r="AD329" s="2384"/>
      <c r="AE329" s="2401"/>
      <c r="AF329" s="2414"/>
      <c r="AG329" s="2432"/>
      <c r="AH329" s="219"/>
      <c r="AI329" s="1921"/>
    </row>
    <row r="330" spans="1:36" s="187" customFormat="1" ht="11.25" customHeight="1">
      <c r="A330" s="1946"/>
      <c r="B330" s="2414"/>
      <c r="C330" s="2414"/>
      <c r="D330" s="4392"/>
      <c r="E330" s="4346"/>
      <c r="F330" s="4395"/>
      <c r="G330" s="4396"/>
      <c r="H330" s="4396"/>
      <c r="I330" s="2399"/>
      <c r="J330" s="2399"/>
      <c r="K330" s="2399"/>
      <c r="L330" s="2399"/>
      <c r="M330" s="2399"/>
      <c r="N330" s="4392"/>
      <c r="O330" s="4346"/>
      <c r="P330" s="4395"/>
      <c r="Q330" s="4396"/>
      <c r="R330" s="4396"/>
      <c r="S330" s="2401"/>
      <c r="T330" s="2401"/>
      <c r="U330" s="2093" t="s">
        <v>3829</v>
      </c>
      <c r="V330" s="2094"/>
      <c r="W330" s="2094"/>
      <c r="X330" s="2094"/>
      <c r="Y330" s="2094"/>
      <c r="Z330" s="2094"/>
      <c r="AA330" s="2094"/>
      <c r="AB330" s="2095"/>
      <c r="AC330" s="2384"/>
      <c r="AD330" s="2384"/>
      <c r="AE330" s="2401"/>
      <c r="AF330" s="2414"/>
      <c r="AG330" s="2432"/>
      <c r="AH330" s="219"/>
      <c r="AI330" s="1921"/>
    </row>
    <row r="331" spans="1:36" s="187" customFormat="1" ht="7.5" customHeight="1">
      <c r="A331" s="1946"/>
      <c r="B331" s="2414"/>
      <c r="C331" s="2414"/>
      <c r="D331" s="2414"/>
      <c r="E331" s="2414"/>
      <c r="F331" s="2414"/>
      <c r="G331" s="2414"/>
      <c r="H331" s="2414"/>
      <c r="I331" s="2414"/>
      <c r="J331" s="2414"/>
      <c r="K331" s="2414"/>
      <c r="L331" s="2414"/>
      <c r="M331" s="2414"/>
      <c r="N331" s="2414"/>
      <c r="O331" s="2414"/>
      <c r="P331" s="2414"/>
      <c r="Q331" s="2414"/>
      <c r="R331" s="2414"/>
      <c r="S331" s="2414"/>
      <c r="T331" s="2414"/>
      <c r="U331" s="2414" t="s">
        <v>25</v>
      </c>
      <c r="V331" s="2414"/>
      <c r="W331" s="2414"/>
      <c r="X331" s="2414"/>
      <c r="Y331" s="2414"/>
      <c r="Z331" s="2414"/>
      <c r="AA331" s="2414"/>
      <c r="AB331" s="2414"/>
      <c r="AC331" s="2384"/>
      <c r="AD331" s="2384"/>
      <c r="AE331" s="2401"/>
      <c r="AF331" s="2414"/>
      <c r="AG331" s="2432"/>
      <c r="AH331" s="219"/>
      <c r="AI331" s="1921"/>
    </row>
    <row r="332" spans="1:36" s="187" customFormat="1" ht="11.25" customHeight="1">
      <c r="A332" s="1946"/>
      <c r="B332" s="2399"/>
      <c r="C332" s="2399"/>
      <c r="D332" s="2401"/>
      <c r="E332" s="2399"/>
      <c r="F332" s="2399"/>
      <c r="G332" s="2399"/>
      <c r="H332" s="2399"/>
      <c r="I332" s="2399"/>
      <c r="J332" s="2399"/>
      <c r="K332" s="2399"/>
      <c r="L332" s="2399"/>
      <c r="M332" s="2399"/>
      <c r="N332" s="2399"/>
      <c r="O332" s="2399"/>
      <c r="P332" s="2399"/>
      <c r="Q332" s="2399"/>
      <c r="R332" s="2399"/>
      <c r="S332" s="2399"/>
      <c r="T332" s="2399"/>
      <c r="U332" s="2399"/>
      <c r="V332" s="2399"/>
      <c r="W332" s="2399"/>
      <c r="X332" s="2399"/>
      <c r="Y332" s="2399"/>
      <c r="Z332" s="2399"/>
      <c r="AA332" s="2399"/>
      <c r="AB332" s="2399"/>
      <c r="AC332" s="2478"/>
      <c r="AD332" s="2478"/>
      <c r="AE332" s="2478"/>
      <c r="AF332" s="2478"/>
      <c r="AG332" s="2432"/>
      <c r="AH332" s="219"/>
      <c r="AI332" s="1921"/>
    </row>
    <row r="333" spans="1:36" s="187" customFormat="1" ht="5.25" customHeight="1">
      <c r="A333" s="1946"/>
      <c r="B333" s="2479"/>
      <c r="C333" s="2479"/>
      <c r="D333" s="2384"/>
      <c r="E333" s="2113"/>
      <c r="F333" s="2114"/>
      <c r="G333" s="2114"/>
      <c r="H333" s="2114"/>
      <c r="I333" s="2114"/>
      <c r="J333" s="2114"/>
      <c r="K333" s="2114"/>
      <c r="L333" s="2114"/>
      <c r="M333" s="2114"/>
      <c r="N333" s="2114"/>
      <c r="O333" s="2114"/>
      <c r="P333" s="2114"/>
      <c r="Q333" s="2114"/>
      <c r="R333" s="2114"/>
      <c r="S333" s="2114"/>
      <c r="T333" s="2114"/>
      <c r="U333" s="2114"/>
      <c r="V333" s="2114"/>
      <c r="W333" s="2114"/>
      <c r="X333" s="2114"/>
      <c r="Y333" s="2114"/>
      <c r="Z333" s="2114"/>
      <c r="AA333" s="2114"/>
      <c r="AB333" s="2114"/>
      <c r="AC333" s="2114"/>
      <c r="AD333" s="2114"/>
      <c r="AE333" s="2114"/>
      <c r="AF333" s="2115"/>
      <c r="AG333" s="2432"/>
      <c r="AH333" s="219"/>
      <c r="AI333" s="1921"/>
    </row>
    <row r="334" spans="1:36" s="187" customFormat="1" ht="11.25" customHeight="1">
      <c r="A334" s="1946"/>
      <c r="B334" s="2399"/>
      <c r="C334" s="2399"/>
      <c r="D334" s="2434"/>
      <c r="E334" s="2116" t="s">
        <v>3581</v>
      </c>
      <c r="F334" s="2117"/>
      <c r="G334" s="2117"/>
      <c r="H334" s="2117"/>
      <c r="I334" s="2117" t="s">
        <v>3582</v>
      </c>
      <c r="J334" s="2117"/>
      <c r="K334" s="2117"/>
      <c r="L334" s="2117"/>
      <c r="M334" s="2117"/>
      <c r="N334" s="2117"/>
      <c r="O334" s="2117"/>
      <c r="P334" s="2117"/>
      <c r="Q334" s="2117"/>
      <c r="R334" s="2117"/>
      <c r="S334" s="2117"/>
      <c r="T334" s="2117"/>
      <c r="U334" s="2117"/>
      <c r="V334" s="2117"/>
      <c r="W334" s="2117"/>
      <c r="X334" s="2117"/>
      <c r="Y334" s="2117"/>
      <c r="Z334" s="2117"/>
      <c r="AA334" s="2117"/>
      <c r="AB334" s="2117"/>
      <c r="AC334" s="2117"/>
      <c r="AD334" s="2117"/>
      <c r="AE334" s="2118"/>
      <c r="AF334" s="2119"/>
      <c r="AG334" s="2432"/>
      <c r="AH334" s="219"/>
      <c r="AI334" s="1921"/>
    </row>
    <row r="335" spans="1:36" s="187" customFormat="1" ht="11.25" customHeight="1">
      <c r="A335" s="1946"/>
      <c r="B335" s="2399"/>
      <c r="C335" s="2399"/>
      <c r="D335" s="2434"/>
      <c r="E335" s="2116"/>
      <c r="F335" s="2117"/>
      <c r="G335" s="2117"/>
      <c r="H335" s="2117"/>
      <c r="I335" s="2117" t="s">
        <v>3583</v>
      </c>
      <c r="J335" s="2117"/>
      <c r="K335" s="2117"/>
      <c r="L335" s="2117"/>
      <c r="M335" s="2117"/>
      <c r="N335" s="2117"/>
      <c r="O335" s="2117"/>
      <c r="P335" s="2117"/>
      <c r="Q335" s="2117"/>
      <c r="R335" s="2117"/>
      <c r="S335" s="2117"/>
      <c r="T335" s="2117"/>
      <c r="U335" s="2117"/>
      <c r="V335" s="2117"/>
      <c r="W335" s="2117"/>
      <c r="X335" s="2117"/>
      <c r="Y335" s="2117"/>
      <c r="Z335" s="2117"/>
      <c r="AA335" s="2117"/>
      <c r="AB335" s="2117"/>
      <c r="AC335" s="2117"/>
      <c r="AD335" s="2117"/>
      <c r="AE335" s="2118"/>
      <c r="AF335" s="2119"/>
      <c r="AG335" s="2432"/>
      <c r="AH335" s="219"/>
      <c r="AI335" s="1921"/>
    </row>
    <row r="336" spans="1:36" s="187" customFormat="1" ht="11.25" customHeight="1">
      <c r="A336" s="1946"/>
      <c r="B336" s="2399"/>
      <c r="C336" s="2399"/>
      <c r="D336" s="2434"/>
      <c r="E336" s="2120"/>
      <c r="F336" s="2117"/>
      <c r="G336" s="2117"/>
      <c r="H336" s="2117"/>
      <c r="I336" s="2117" t="s">
        <v>3584</v>
      </c>
      <c r="J336" s="2117"/>
      <c r="K336" s="2117"/>
      <c r="L336" s="2117"/>
      <c r="M336" s="2117"/>
      <c r="N336" s="2117"/>
      <c r="O336" s="2117"/>
      <c r="P336" s="2117"/>
      <c r="Q336" s="2117"/>
      <c r="R336" s="2117"/>
      <c r="S336" s="2117"/>
      <c r="T336" s="2117"/>
      <c r="U336" s="2117"/>
      <c r="V336" s="2117"/>
      <c r="W336" s="2117"/>
      <c r="X336" s="2117"/>
      <c r="Y336" s="2117"/>
      <c r="Z336" s="2117"/>
      <c r="AA336" s="2117"/>
      <c r="AB336" s="2117"/>
      <c r="AC336" s="2117"/>
      <c r="AD336" s="2117"/>
      <c r="AE336" s="2117"/>
      <c r="AF336" s="2119"/>
      <c r="AG336" s="2432"/>
      <c r="AH336" s="219"/>
      <c r="AI336" s="1921"/>
    </row>
    <row r="337" spans="1:36" s="187" customFormat="1" ht="10.9" customHeight="1">
      <c r="A337" s="1946"/>
      <c r="B337" s="2399"/>
      <c r="C337" s="2400"/>
      <c r="D337" s="2434"/>
      <c r="E337" s="2120"/>
      <c r="F337" s="2117"/>
      <c r="G337" s="2117"/>
      <c r="H337" s="2117"/>
      <c r="I337" s="2117" t="s">
        <v>3585</v>
      </c>
      <c r="J337" s="2117"/>
      <c r="K337" s="2117"/>
      <c r="L337" s="2117"/>
      <c r="M337" s="2117"/>
      <c r="N337" s="2117"/>
      <c r="O337" s="2117"/>
      <c r="P337" s="2117"/>
      <c r="Q337" s="2117"/>
      <c r="R337" s="2117"/>
      <c r="S337" s="2117"/>
      <c r="T337" s="2117"/>
      <c r="U337" s="2117"/>
      <c r="V337" s="2117"/>
      <c r="W337" s="2117"/>
      <c r="X337" s="2117"/>
      <c r="Y337" s="2117"/>
      <c r="Z337" s="2117"/>
      <c r="AA337" s="2117"/>
      <c r="AB337" s="2117"/>
      <c r="AC337" s="2117"/>
      <c r="AD337" s="2117"/>
      <c r="AE337" s="2118"/>
      <c r="AF337" s="2119"/>
      <c r="AG337" s="2432"/>
      <c r="AH337" s="219"/>
      <c r="AI337" s="1921"/>
    </row>
    <row r="338" spans="1:36" s="187" customFormat="1" ht="10.9" customHeight="1">
      <c r="A338" s="1946"/>
      <c r="B338" s="2399"/>
      <c r="C338" s="2400"/>
      <c r="D338" s="2434"/>
      <c r="E338" s="2120"/>
      <c r="F338" s="2117"/>
      <c r="G338" s="2117"/>
      <c r="H338" s="2117"/>
      <c r="I338" s="2117"/>
      <c r="J338" s="2117"/>
      <c r="K338" s="2117"/>
      <c r="L338" s="2117"/>
      <c r="M338" s="2117"/>
      <c r="N338" s="2117"/>
      <c r="O338" s="2117"/>
      <c r="P338" s="2117"/>
      <c r="Q338" s="2117"/>
      <c r="R338" s="2117"/>
      <c r="S338" s="2117"/>
      <c r="T338" s="2117"/>
      <c r="U338" s="2117"/>
      <c r="V338" s="2117"/>
      <c r="W338" s="2117"/>
      <c r="X338" s="2117"/>
      <c r="Y338" s="2117"/>
      <c r="Z338" s="2117"/>
      <c r="AA338" s="2117"/>
      <c r="AB338" s="2117"/>
      <c r="AC338" s="2117"/>
      <c r="AD338" s="2117"/>
      <c r="AE338" s="2118"/>
      <c r="AF338" s="2119"/>
      <c r="AG338" s="2432"/>
      <c r="AH338" s="219"/>
      <c r="AI338" s="1921"/>
    </row>
    <row r="339" spans="1:36" s="187" customFormat="1" ht="11.25" customHeight="1">
      <c r="A339" s="1946"/>
      <c r="B339" s="2399"/>
      <c r="C339" s="2400"/>
      <c r="D339" s="2434"/>
      <c r="E339" s="2121" t="s">
        <v>3830</v>
      </c>
      <c r="F339" s="2117"/>
      <c r="G339" s="2117"/>
      <c r="H339" s="2117"/>
      <c r="I339" s="2117"/>
      <c r="J339" s="2117"/>
      <c r="K339" s="2117"/>
      <c r="L339" s="2117"/>
      <c r="M339" s="2117"/>
      <c r="N339" s="2117"/>
      <c r="O339" s="2117"/>
      <c r="P339" s="2117"/>
      <c r="Q339" s="2122"/>
      <c r="R339" s="2122"/>
      <c r="S339" s="2117"/>
      <c r="T339" s="2117"/>
      <c r="U339" s="2117"/>
      <c r="V339" s="2117"/>
      <c r="W339" s="2117"/>
      <c r="X339" s="2117"/>
      <c r="Y339" s="2117"/>
      <c r="Z339" s="2117"/>
      <c r="AA339" s="2117"/>
      <c r="AB339" s="2117"/>
      <c r="AC339" s="2117"/>
      <c r="AD339" s="2117"/>
      <c r="AE339" s="2118"/>
      <c r="AF339" s="2119"/>
      <c r="AG339" s="2432"/>
      <c r="AH339" s="219"/>
      <c r="AI339" s="1921"/>
    </row>
    <row r="340" spans="1:36" s="187" customFormat="1" ht="6.75" customHeight="1">
      <c r="A340" s="1946"/>
      <c r="B340" s="2399"/>
      <c r="C340" s="2400"/>
      <c r="D340" s="2434"/>
      <c r="E340" s="2123"/>
      <c r="F340" s="2122"/>
      <c r="G340" s="2122"/>
      <c r="H340" s="2122"/>
      <c r="I340" s="2122"/>
      <c r="J340" s="2122"/>
      <c r="K340" s="2122"/>
      <c r="L340" s="2122"/>
      <c r="M340" s="2122"/>
      <c r="N340" s="2122"/>
      <c r="O340" s="2122"/>
      <c r="P340" s="2122"/>
      <c r="Q340" s="2122"/>
      <c r="R340" s="2122"/>
      <c r="S340" s="2117"/>
      <c r="T340" s="2117"/>
      <c r="U340" s="2117"/>
      <c r="V340" s="2117"/>
      <c r="W340" s="2117"/>
      <c r="X340" s="2117"/>
      <c r="Y340" s="2117"/>
      <c r="Z340" s="2117"/>
      <c r="AA340" s="2117"/>
      <c r="AB340" s="2117"/>
      <c r="AC340" s="2117"/>
      <c r="AD340" s="2117"/>
      <c r="AE340" s="2118"/>
      <c r="AF340" s="2119"/>
      <c r="AG340" s="2432"/>
      <c r="AH340" s="219"/>
      <c r="AI340" s="1921"/>
    </row>
    <row r="341" spans="1:36" s="187" customFormat="1" ht="11.25" customHeight="1">
      <c r="A341" s="1946"/>
      <c r="B341" s="2399"/>
      <c r="C341" s="2400"/>
      <c r="D341" s="2434"/>
      <c r="E341" s="2124" t="s">
        <v>3831</v>
      </c>
      <c r="F341" s="2122"/>
      <c r="G341" s="2122"/>
      <c r="H341" s="2122"/>
      <c r="I341" s="2122" t="s">
        <v>3586</v>
      </c>
      <c r="J341" s="2122"/>
      <c r="K341" s="2122"/>
      <c r="L341" s="2122"/>
      <c r="M341" s="2122"/>
      <c r="N341" s="2122"/>
      <c r="O341" s="2122"/>
      <c r="P341" s="2122"/>
      <c r="Q341" s="2122"/>
      <c r="R341" s="2122"/>
      <c r="S341" s="2117"/>
      <c r="T341" s="2117"/>
      <c r="U341" s="2117"/>
      <c r="V341" s="2117"/>
      <c r="W341" s="2117"/>
      <c r="X341" s="2117"/>
      <c r="Y341" s="2117"/>
      <c r="Z341" s="2117"/>
      <c r="AA341" s="2117"/>
      <c r="AB341" s="2117"/>
      <c r="AC341" s="2117"/>
      <c r="AD341" s="2117"/>
      <c r="AE341" s="2117"/>
      <c r="AF341" s="2119"/>
      <c r="AG341" s="2432"/>
      <c r="AH341" s="219"/>
      <c r="AI341" s="1921"/>
    </row>
    <row r="342" spans="1:36" s="187" customFormat="1" ht="11.25" customHeight="1">
      <c r="A342" s="1946"/>
      <c r="B342" s="2399"/>
      <c r="C342" s="2400"/>
      <c r="D342" s="2434"/>
      <c r="E342" s="2120"/>
      <c r="F342" s="2117"/>
      <c r="G342" s="2117"/>
      <c r="H342" s="2117"/>
      <c r="I342" s="2122" t="s">
        <v>3587</v>
      </c>
      <c r="J342" s="2122"/>
      <c r="K342" s="2122"/>
      <c r="L342" s="2122"/>
      <c r="M342" s="2122"/>
      <c r="N342" s="2122"/>
      <c r="O342" s="2122"/>
      <c r="P342" s="2122"/>
      <c r="Q342" s="2122"/>
      <c r="R342" s="2122"/>
      <c r="S342" s="2122"/>
      <c r="T342" s="2122"/>
      <c r="U342" s="2122"/>
      <c r="V342" s="2122"/>
      <c r="W342" s="2122"/>
      <c r="X342" s="2122"/>
      <c r="Y342" s="2122"/>
      <c r="Z342" s="2117"/>
      <c r="AA342" s="2117"/>
      <c r="AB342" s="2117"/>
      <c r="AC342" s="2117"/>
      <c r="AD342" s="2117"/>
      <c r="AE342" s="2117"/>
      <c r="AF342" s="2119"/>
      <c r="AG342" s="2432"/>
      <c r="AH342" s="219"/>
      <c r="AI342" s="1921"/>
    </row>
    <row r="343" spans="1:36" s="187" customFormat="1" ht="11.25" customHeight="1">
      <c r="A343" s="1946"/>
      <c r="B343" s="2399"/>
      <c r="C343" s="2400"/>
      <c r="D343" s="2434"/>
      <c r="E343" s="2120"/>
      <c r="F343" s="2117"/>
      <c r="G343" s="2117"/>
      <c r="H343" s="2117"/>
      <c r="I343" s="2122" t="s">
        <v>3588</v>
      </c>
      <c r="J343" s="2122"/>
      <c r="K343" s="2122"/>
      <c r="L343" s="2122"/>
      <c r="M343" s="2122"/>
      <c r="N343" s="2122"/>
      <c r="O343" s="2122"/>
      <c r="P343" s="2122"/>
      <c r="Q343" s="2122"/>
      <c r="R343" s="2122"/>
      <c r="S343" s="2122"/>
      <c r="T343" s="2122"/>
      <c r="U343" s="2122"/>
      <c r="V343" s="2122"/>
      <c r="W343" s="2122"/>
      <c r="X343" s="2122"/>
      <c r="Y343" s="2122"/>
      <c r="Z343" s="2117"/>
      <c r="AA343" s="2117"/>
      <c r="AB343" s="2117"/>
      <c r="AC343" s="2117"/>
      <c r="AD343" s="2117"/>
      <c r="AE343" s="2118"/>
      <c r="AF343" s="2119"/>
      <c r="AG343" s="2432"/>
      <c r="AH343" s="219"/>
      <c r="AI343" s="1921"/>
    </row>
    <row r="344" spans="1:36" s="187" customFormat="1" ht="11.25" customHeight="1">
      <c r="A344" s="1946"/>
      <c r="B344" s="2399"/>
      <c r="C344" s="2400"/>
      <c r="D344" s="2434"/>
      <c r="E344" s="2123" t="s">
        <v>4291</v>
      </c>
      <c r="F344" s="2125"/>
      <c r="G344" s="2125"/>
      <c r="H344" s="2125"/>
      <c r="I344" s="2125"/>
      <c r="J344" s="2125"/>
      <c r="K344" s="2125"/>
      <c r="L344" s="2125"/>
      <c r="M344" s="2125"/>
      <c r="N344" s="2125"/>
      <c r="O344" s="2125"/>
      <c r="P344" s="2125"/>
      <c r="Q344" s="2125"/>
      <c r="R344" s="2125"/>
      <c r="S344" s="2125"/>
      <c r="T344" s="2125"/>
      <c r="U344" s="2125"/>
      <c r="V344" s="2125"/>
      <c r="W344" s="2125"/>
      <c r="X344" s="2125"/>
      <c r="Y344" s="2125"/>
      <c r="Z344" s="2125"/>
      <c r="AA344" s="2117"/>
      <c r="AB344" s="2117"/>
      <c r="AC344" s="2117"/>
      <c r="AD344" s="2117"/>
      <c r="AE344" s="2118"/>
      <c r="AF344" s="2119"/>
      <c r="AG344" s="2432"/>
      <c r="AH344" s="219"/>
      <c r="AI344" s="1921"/>
    </row>
    <row r="345" spans="1:36" s="187" customFormat="1" ht="6.75" customHeight="1">
      <c r="A345" s="1946"/>
      <c r="B345" s="2399"/>
      <c r="C345" s="2400"/>
      <c r="D345" s="2434"/>
      <c r="E345" s="2126"/>
      <c r="F345" s="2127"/>
      <c r="G345" s="2127"/>
      <c r="H345" s="2127"/>
      <c r="I345" s="2127"/>
      <c r="J345" s="2127"/>
      <c r="K345" s="2127"/>
      <c r="L345" s="2127"/>
      <c r="M345" s="2127"/>
      <c r="N345" s="2127"/>
      <c r="O345" s="2127"/>
      <c r="P345" s="2127"/>
      <c r="Q345" s="2127"/>
      <c r="R345" s="2127"/>
      <c r="S345" s="2127"/>
      <c r="T345" s="2127"/>
      <c r="U345" s="2127"/>
      <c r="V345" s="2127"/>
      <c r="W345" s="2127"/>
      <c r="X345" s="2127"/>
      <c r="Y345" s="2127"/>
      <c r="Z345" s="2127"/>
      <c r="AA345" s="2127"/>
      <c r="AB345" s="2127"/>
      <c r="AC345" s="2127"/>
      <c r="AD345" s="2127"/>
      <c r="AE345" s="2127"/>
      <c r="AF345" s="2128"/>
      <c r="AG345" s="2432"/>
      <c r="AH345" s="219"/>
      <c r="AI345" s="1921"/>
    </row>
    <row r="346" spans="1:36" s="187" customFormat="1" ht="11.25" customHeight="1">
      <c r="A346" s="2437"/>
      <c r="B346" s="2480"/>
      <c r="C346" s="2481"/>
      <c r="D346" s="2482"/>
      <c r="E346" s="2091"/>
      <c r="F346" s="2091"/>
      <c r="G346" s="2091"/>
      <c r="H346" s="2091"/>
      <c r="I346" s="2091"/>
      <c r="J346" s="2091"/>
      <c r="K346" s="2091"/>
      <c r="L346" s="2091"/>
      <c r="M346" s="2091"/>
      <c r="N346" s="2091"/>
      <c r="O346" s="2091"/>
      <c r="P346" s="2091"/>
      <c r="Q346" s="2091"/>
      <c r="R346" s="2091"/>
      <c r="S346" s="2091"/>
      <c r="T346" s="2091"/>
      <c r="U346" s="2091"/>
      <c r="V346" s="2091"/>
      <c r="W346" s="2091"/>
      <c r="X346" s="2091"/>
      <c r="Y346" s="2091"/>
      <c r="Z346" s="2091"/>
      <c r="AA346" s="2091"/>
      <c r="AB346" s="2091"/>
      <c r="AC346" s="2091"/>
      <c r="AD346" s="2091"/>
      <c r="AE346" s="2091"/>
      <c r="AF346" s="2091"/>
      <c r="AG346" s="2440"/>
      <c r="AH346" s="2186"/>
      <c r="AI346" s="2441"/>
    </row>
    <row r="347" spans="1:36" s="901" customFormat="1" ht="6.75" customHeight="1">
      <c r="A347" s="566"/>
      <c r="B347" s="112"/>
      <c r="C347" s="128"/>
      <c r="D347" s="108"/>
      <c r="E347" s="900"/>
      <c r="F347" s="247"/>
      <c r="G347" s="247"/>
      <c r="H347" s="248"/>
      <c r="I347" s="248"/>
      <c r="J347" s="254"/>
      <c r="K347" s="254"/>
      <c r="L347" s="254"/>
      <c r="M347" s="187"/>
      <c r="N347" s="254"/>
      <c r="O347" s="254"/>
      <c r="P347" s="254"/>
      <c r="Q347" s="254"/>
      <c r="R347" s="254"/>
      <c r="S347" s="254"/>
      <c r="T347" s="254"/>
      <c r="U347" s="288"/>
      <c r="V347" s="254"/>
      <c r="W347" s="254"/>
      <c r="X347" s="254"/>
      <c r="Y347" s="254"/>
      <c r="Z347" s="254"/>
      <c r="AA347" s="254"/>
      <c r="AB347" s="254"/>
      <c r="AC347" s="187"/>
      <c r="AD347" s="187"/>
      <c r="AE347" s="187"/>
      <c r="AF347" s="187"/>
      <c r="AG347" s="187"/>
      <c r="AH347" s="263"/>
      <c r="AI347" s="1209"/>
      <c r="AJ347" s="187"/>
    </row>
    <row r="348" spans="1:36" s="187" customFormat="1" ht="11.25" customHeight="1">
      <c r="A348" s="1946"/>
      <c r="B348" s="2399"/>
      <c r="C348" s="2400"/>
      <c r="D348" s="2414"/>
      <c r="E348" s="2399"/>
      <c r="F348" s="2399"/>
      <c r="G348" s="2399"/>
      <c r="H348" s="2399"/>
      <c r="I348" s="2399"/>
      <c r="J348" s="2399"/>
      <c r="K348" s="2399"/>
      <c r="L348" s="2399"/>
      <c r="M348" s="2399"/>
      <c r="N348" s="2399"/>
      <c r="O348" s="2408"/>
      <c r="P348" s="2407"/>
      <c r="Q348" s="2407"/>
      <c r="R348" s="2407"/>
      <c r="S348" s="2407"/>
      <c r="T348" s="2407"/>
      <c r="U348" s="2407"/>
      <c r="V348" s="2407"/>
      <c r="W348" s="2407"/>
      <c r="X348" s="2407"/>
      <c r="Y348" s="2407"/>
      <c r="Z348" s="2407"/>
      <c r="AA348" s="2451"/>
      <c r="AB348" s="2451"/>
      <c r="AC348" s="4400">
        <v>3100</v>
      </c>
      <c r="AD348" s="4400"/>
      <c r="AE348" s="4400"/>
      <c r="AF348" s="2384"/>
      <c r="AG348" s="2432"/>
      <c r="AH348" s="219"/>
      <c r="AI348" s="1921"/>
    </row>
    <row r="349" spans="1:36" s="187" customFormat="1" ht="11.25" customHeight="1">
      <c r="A349" s="1946"/>
      <c r="B349" s="4389" t="s">
        <v>1038</v>
      </c>
      <c r="C349" s="4389"/>
      <c r="D349" s="2384" t="s">
        <v>1025</v>
      </c>
      <c r="E349" s="2384"/>
      <c r="F349" s="2384"/>
      <c r="G349" s="2384"/>
      <c r="H349" s="2384"/>
      <c r="I349" s="2384"/>
      <c r="J349" s="2384"/>
      <c r="K349" s="2384"/>
      <c r="L349" s="2384"/>
      <c r="M349" s="2384"/>
      <c r="N349" s="2384"/>
      <c r="O349" s="2384"/>
      <c r="P349" s="2384"/>
      <c r="Q349" s="2384"/>
      <c r="R349" s="2384"/>
      <c r="S349" s="2384"/>
      <c r="T349" s="2384"/>
      <c r="U349" s="2384"/>
      <c r="V349" s="2384"/>
      <c r="W349" s="2384"/>
      <c r="X349" s="2384"/>
      <c r="Y349" s="2384"/>
      <c r="Z349" s="2384"/>
      <c r="AA349" s="4401">
        <v>45</v>
      </c>
      <c r="AB349" s="4363"/>
      <c r="AC349" s="4364"/>
      <c r="AD349" s="4364"/>
      <c r="AE349" s="4365"/>
      <c r="AF349" s="4362" t="s">
        <v>64</v>
      </c>
      <c r="AG349" s="2432"/>
      <c r="AH349" s="219"/>
      <c r="AI349" s="1921"/>
    </row>
    <row r="350" spans="1:36" s="187" customFormat="1" ht="11.25" customHeight="1">
      <c r="A350" s="1946"/>
      <c r="B350" s="2399"/>
      <c r="C350" s="2400"/>
      <c r="D350" s="2434" t="s">
        <v>1024</v>
      </c>
      <c r="E350" s="2434"/>
      <c r="F350" s="2434"/>
      <c r="G350" s="2434"/>
      <c r="H350" s="2434"/>
      <c r="I350" s="2434"/>
      <c r="J350" s="2434"/>
      <c r="K350" s="2434"/>
      <c r="L350" s="2434"/>
      <c r="M350" s="2434"/>
      <c r="N350" s="2386"/>
      <c r="O350" s="2386"/>
      <c r="P350" s="2386"/>
      <c r="Q350" s="2386"/>
      <c r="R350" s="2386"/>
      <c r="S350" s="2386"/>
      <c r="T350" s="2386"/>
      <c r="U350" s="2386"/>
      <c r="V350" s="2386"/>
      <c r="W350" s="2386"/>
      <c r="X350" s="2386"/>
      <c r="Y350" s="2386"/>
      <c r="Z350" s="2386"/>
      <c r="AA350" s="4401"/>
      <c r="AB350" s="4366"/>
      <c r="AC350" s="4367"/>
      <c r="AD350" s="4367"/>
      <c r="AE350" s="4368"/>
      <c r="AF350" s="4362"/>
      <c r="AG350" s="2432"/>
      <c r="AH350" s="219"/>
      <c r="AI350" s="1921"/>
    </row>
    <row r="351" spans="1:36" s="187" customFormat="1" ht="11.25" customHeight="1">
      <c r="A351" s="1946"/>
      <c r="B351" s="2399"/>
      <c r="C351" s="2400"/>
      <c r="D351" s="2483" t="s">
        <v>1023</v>
      </c>
      <c r="E351" s="2385"/>
      <c r="F351" s="2385"/>
      <c r="G351" s="2385"/>
      <c r="H351" s="2385"/>
      <c r="I351" s="2385"/>
      <c r="J351" s="2385"/>
      <c r="K351" s="2384"/>
      <c r="L351" s="2384"/>
      <c r="M351" s="2384"/>
      <c r="N351" s="2384"/>
      <c r="O351" s="2384"/>
      <c r="P351" s="2384"/>
      <c r="Q351" s="2384"/>
      <c r="R351" s="2384"/>
      <c r="S351" s="2384"/>
      <c r="T351" s="2384"/>
      <c r="U351" s="2384"/>
      <c r="V351" s="2384"/>
      <c r="W351" s="2384"/>
      <c r="X351" s="2384"/>
      <c r="Y351" s="2384"/>
      <c r="Z351" s="2384"/>
      <c r="AA351" s="2384"/>
      <c r="AB351" s="2384"/>
      <c r="AC351" s="2384"/>
      <c r="AD351" s="2384"/>
      <c r="AE351" s="2384"/>
      <c r="AF351" s="2384"/>
      <c r="AG351" s="2432"/>
      <c r="AH351" s="219"/>
      <c r="AI351" s="1921"/>
    </row>
    <row r="352" spans="1:36" s="187" customFormat="1" ht="11.25" customHeight="1">
      <c r="A352" s="1946"/>
      <c r="B352" s="2399"/>
      <c r="C352" s="2400"/>
      <c r="D352" s="2483" t="s">
        <v>1022</v>
      </c>
      <c r="E352" s="2385"/>
      <c r="F352" s="2385"/>
      <c r="G352" s="2385"/>
      <c r="H352" s="2385"/>
      <c r="I352" s="2385"/>
      <c r="J352" s="2385"/>
      <c r="K352" s="2384"/>
      <c r="L352" s="2384"/>
      <c r="M352" s="2384"/>
      <c r="N352" s="2384"/>
      <c r="O352" s="2384"/>
      <c r="P352" s="2384"/>
      <c r="Q352" s="2384"/>
      <c r="R352" s="2384"/>
      <c r="S352" s="2384"/>
      <c r="T352" s="2384"/>
      <c r="U352" s="2384"/>
      <c r="V352" s="2384"/>
      <c r="W352" s="2384"/>
      <c r="X352" s="2384"/>
      <c r="Y352" s="2384"/>
      <c r="Z352" s="2384"/>
      <c r="AA352" s="2384"/>
      <c r="AB352" s="2384"/>
      <c r="AC352" s="2384"/>
      <c r="AD352" s="2384"/>
      <c r="AE352" s="2401"/>
      <c r="AF352" s="2384"/>
      <c r="AG352" s="2432"/>
      <c r="AH352" s="219"/>
      <c r="AI352" s="1921"/>
    </row>
    <row r="353" spans="1:36" s="187" customFormat="1" ht="6" customHeight="1">
      <c r="A353" s="1946"/>
      <c r="B353" s="2399"/>
      <c r="C353" s="2400"/>
      <c r="D353" s="2386"/>
      <c r="E353" s="2385"/>
      <c r="F353" s="2385"/>
      <c r="G353" s="2385"/>
      <c r="H353" s="2385"/>
      <c r="I353" s="2385"/>
      <c r="J353" s="2385"/>
      <c r="K353" s="2384"/>
      <c r="L353" s="2384"/>
      <c r="M353" s="2384"/>
      <c r="N353" s="2384"/>
      <c r="O353" s="2384"/>
      <c r="P353" s="2384"/>
      <c r="Q353" s="2384"/>
      <c r="R353" s="2384"/>
      <c r="S353" s="2384"/>
      <c r="T353" s="2384"/>
      <c r="U353" s="2384"/>
      <c r="V353" s="2384"/>
      <c r="W353" s="2384"/>
      <c r="X353" s="2384"/>
      <c r="Y353" s="2384"/>
      <c r="Z353" s="2384"/>
      <c r="AA353" s="2384"/>
      <c r="AB353" s="2384"/>
      <c r="AC353" s="2384"/>
      <c r="AD353" s="2384"/>
      <c r="AE353" s="2401"/>
      <c r="AF353" s="2384"/>
      <c r="AG353" s="2432"/>
      <c r="AH353" s="219"/>
      <c r="AI353" s="1921"/>
    </row>
    <row r="354" spans="1:36" s="187" customFormat="1" ht="3" customHeight="1">
      <c r="A354" s="1946"/>
      <c r="B354" s="2399"/>
      <c r="C354" s="2400"/>
      <c r="D354" s="2386"/>
      <c r="E354" s="2067"/>
      <c r="F354" s="1823"/>
      <c r="G354" s="1823"/>
      <c r="H354" s="1823"/>
      <c r="I354" s="1823"/>
      <c r="J354" s="1823"/>
      <c r="K354" s="1823"/>
      <c r="L354" s="1823"/>
      <c r="M354" s="1823"/>
      <c r="N354" s="1823"/>
      <c r="O354" s="1823"/>
      <c r="P354" s="1823"/>
      <c r="Q354" s="1823"/>
      <c r="R354" s="1823"/>
      <c r="S354" s="1823"/>
      <c r="T354" s="1823"/>
      <c r="U354" s="1823"/>
      <c r="V354" s="1823"/>
      <c r="W354" s="1823"/>
      <c r="X354" s="1823"/>
      <c r="Y354" s="1823"/>
      <c r="Z354" s="1823"/>
      <c r="AA354" s="1823"/>
      <c r="AB354" s="1823"/>
      <c r="AC354" s="2680"/>
      <c r="AD354" s="2384"/>
      <c r="AE354" s="2401"/>
      <c r="AF354" s="2384"/>
      <c r="AG354" s="2432"/>
      <c r="AH354" s="219"/>
      <c r="AI354" s="1921"/>
    </row>
    <row r="355" spans="1:36" s="187" customFormat="1" ht="11.25" customHeight="1">
      <c r="A355" s="1946"/>
      <c r="B355" s="2399"/>
      <c r="C355" s="2400"/>
      <c r="D355" s="2386"/>
      <c r="E355" s="2111" t="s">
        <v>3589</v>
      </c>
      <c r="F355" s="1040"/>
      <c r="G355" s="1040"/>
      <c r="H355" s="1040"/>
      <c r="I355" s="1040"/>
      <c r="J355" s="1040"/>
      <c r="K355" s="1040"/>
      <c r="L355" s="1040"/>
      <c r="M355" s="1040"/>
      <c r="N355" s="1040"/>
      <c r="O355" s="1040"/>
      <c r="P355" s="1040"/>
      <c r="Q355" s="1040"/>
      <c r="R355" s="1040"/>
      <c r="S355" s="1040"/>
      <c r="T355" s="1040"/>
      <c r="U355" s="1040"/>
      <c r="V355" s="1040"/>
      <c r="W355" s="1040"/>
      <c r="X355" s="1040"/>
      <c r="Y355" s="1040"/>
      <c r="Z355" s="1040"/>
      <c r="AA355" s="1040"/>
      <c r="AB355" s="2606"/>
      <c r="AC355" s="2681"/>
      <c r="AD355" s="2384"/>
      <c r="AE355" s="2401"/>
      <c r="AF355" s="2384"/>
      <c r="AG355" s="2432"/>
      <c r="AH355" s="219"/>
      <c r="AI355" s="1921"/>
    </row>
    <row r="356" spans="1:36" s="187" customFormat="1" ht="2.25" customHeight="1">
      <c r="A356" s="1946"/>
      <c r="B356" s="2399"/>
      <c r="C356" s="2400"/>
      <c r="D356" s="2386"/>
      <c r="E356" s="2111"/>
      <c r="F356" s="1040"/>
      <c r="G356" s="1040"/>
      <c r="H356" s="1040"/>
      <c r="I356" s="1040"/>
      <c r="J356" s="1040"/>
      <c r="K356" s="1040"/>
      <c r="L356" s="1040"/>
      <c r="M356" s="1040"/>
      <c r="N356" s="1040"/>
      <c r="O356" s="1040"/>
      <c r="P356" s="1040"/>
      <c r="Q356" s="1040"/>
      <c r="R356" s="1040"/>
      <c r="S356" s="1040"/>
      <c r="T356" s="1040"/>
      <c r="U356" s="1040"/>
      <c r="V356" s="1040"/>
      <c r="W356" s="1040"/>
      <c r="X356" s="1040"/>
      <c r="Y356" s="1040"/>
      <c r="Z356" s="1040"/>
      <c r="AA356" s="1040"/>
      <c r="AB356" s="2606"/>
      <c r="AC356" s="2681"/>
      <c r="AD356" s="2384"/>
      <c r="AE356" s="2401"/>
      <c r="AF356" s="2384"/>
      <c r="AG356" s="2432"/>
      <c r="AH356" s="219"/>
      <c r="AI356" s="1921"/>
    </row>
    <row r="357" spans="1:36" s="187" customFormat="1" ht="11.25" customHeight="1">
      <c r="A357" s="1946"/>
      <c r="B357" s="2399"/>
      <c r="C357" s="2400"/>
      <c r="D357" s="2386"/>
      <c r="E357" s="2111" t="s">
        <v>1021</v>
      </c>
      <c r="F357" s="1040"/>
      <c r="G357" s="1040"/>
      <c r="H357" s="1040"/>
      <c r="I357" s="1040"/>
      <c r="J357" s="1040"/>
      <c r="K357" s="1040"/>
      <c r="L357" s="1040"/>
      <c r="M357" s="1040"/>
      <c r="N357" s="1040"/>
      <c r="O357" s="1040"/>
      <c r="P357" s="1040"/>
      <c r="Q357" s="1040"/>
      <c r="R357" s="1040"/>
      <c r="S357" s="1040"/>
      <c r="T357" s="1040"/>
      <c r="U357" s="1040"/>
      <c r="V357" s="1040"/>
      <c r="W357" s="1040"/>
      <c r="X357" s="1040"/>
      <c r="Y357" s="1040"/>
      <c r="Z357" s="1040"/>
      <c r="AA357" s="1040"/>
      <c r="AB357" s="2606"/>
      <c r="AC357" s="2681"/>
      <c r="AD357" s="2384"/>
      <c r="AE357" s="2401"/>
      <c r="AF357" s="2384"/>
      <c r="AG357" s="2432"/>
      <c r="AH357" s="219"/>
      <c r="AI357" s="1921"/>
    </row>
    <row r="358" spans="1:36" s="187" customFormat="1" ht="11.25" customHeight="1">
      <c r="A358" s="1946"/>
      <c r="B358" s="2399"/>
      <c r="C358" s="2400"/>
      <c r="D358" s="2386"/>
      <c r="E358" s="2112" t="s">
        <v>1020</v>
      </c>
      <c r="F358" s="1040"/>
      <c r="G358" s="1040"/>
      <c r="H358" s="1040"/>
      <c r="I358" s="1040"/>
      <c r="J358" s="1040"/>
      <c r="K358" s="1040"/>
      <c r="L358" s="1040"/>
      <c r="M358" s="1040"/>
      <c r="N358" s="1040"/>
      <c r="O358" s="1040"/>
      <c r="P358" s="1040"/>
      <c r="Q358" s="1040"/>
      <c r="R358" s="1040"/>
      <c r="S358" s="1040"/>
      <c r="T358" s="1040"/>
      <c r="U358" s="1040"/>
      <c r="V358" s="1040"/>
      <c r="W358" s="1040"/>
      <c r="X358" s="1040"/>
      <c r="Y358" s="1040"/>
      <c r="Z358" s="1040"/>
      <c r="AA358" s="1040"/>
      <c r="AB358" s="2606"/>
      <c r="AC358" s="2681"/>
      <c r="AD358" s="2384"/>
      <c r="AE358" s="2401"/>
      <c r="AF358" s="2384"/>
      <c r="AG358" s="2432"/>
      <c r="AH358" s="219"/>
      <c r="AI358" s="1921"/>
    </row>
    <row r="359" spans="1:36" s="187" customFormat="1" ht="3" customHeight="1">
      <c r="A359" s="1946"/>
      <c r="B359" s="2399"/>
      <c r="C359" s="2400"/>
      <c r="D359" s="2386"/>
      <c r="E359" s="2093" t="s">
        <v>1076</v>
      </c>
      <c r="F359" s="2094"/>
      <c r="G359" s="2094"/>
      <c r="H359" s="2094"/>
      <c r="I359" s="2094"/>
      <c r="J359" s="2094"/>
      <c r="K359" s="2094"/>
      <c r="L359" s="2094"/>
      <c r="M359" s="2094"/>
      <c r="N359" s="2094"/>
      <c r="O359" s="2094"/>
      <c r="P359" s="2094"/>
      <c r="Q359" s="2094"/>
      <c r="R359" s="2094"/>
      <c r="S359" s="2094"/>
      <c r="T359" s="2094"/>
      <c r="U359" s="2094"/>
      <c r="V359" s="2094"/>
      <c r="W359" s="2094"/>
      <c r="X359" s="2094"/>
      <c r="Y359" s="2094"/>
      <c r="Z359" s="2094"/>
      <c r="AA359" s="2094"/>
      <c r="AB359" s="2094"/>
      <c r="AC359" s="2682"/>
      <c r="AD359" s="2384"/>
      <c r="AE359" s="2401"/>
      <c r="AF359" s="2384"/>
      <c r="AG359" s="2432"/>
      <c r="AH359" s="219"/>
      <c r="AI359" s="1921"/>
    </row>
    <row r="360" spans="1:36" s="901" customFormat="1" ht="6.75" customHeight="1">
      <c r="A360" s="566"/>
      <c r="B360" s="112"/>
      <c r="C360" s="128"/>
      <c r="D360" s="108"/>
      <c r="E360" s="900"/>
      <c r="F360" s="247"/>
      <c r="G360" s="247"/>
      <c r="H360" s="248"/>
      <c r="I360" s="248"/>
      <c r="J360" s="254"/>
      <c r="K360" s="254"/>
      <c r="L360" s="254"/>
      <c r="M360" s="187"/>
      <c r="N360" s="254"/>
      <c r="O360" s="254"/>
      <c r="P360" s="254"/>
      <c r="Q360" s="254"/>
      <c r="R360" s="254"/>
      <c r="S360" s="254"/>
      <c r="T360" s="254"/>
      <c r="U360" s="288"/>
      <c r="V360" s="254"/>
      <c r="W360" s="254"/>
      <c r="X360" s="254"/>
      <c r="Y360" s="254"/>
      <c r="Z360" s="254"/>
      <c r="AA360" s="254"/>
      <c r="AB360" s="254"/>
      <c r="AC360" s="187"/>
      <c r="AD360" s="187"/>
      <c r="AE360" s="187"/>
      <c r="AF360" s="187"/>
      <c r="AG360" s="187"/>
      <c r="AH360" s="263"/>
      <c r="AI360" s="1209"/>
      <c r="AJ360" s="187"/>
    </row>
    <row r="361" spans="1:36" ht="12.75" customHeight="1" thickBot="1">
      <c r="A361" s="2232"/>
      <c r="B361" s="1990"/>
      <c r="C361" s="1989"/>
      <c r="D361" s="1989"/>
      <c r="E361" s="1989"/>
      <c r="F361" s="1989"/>
      <c r="G361" s="1989"/>
      <c r="H361" s="1989"/>
      <c r="I361" s="1989"/>
      <c r="J361" s="1989"/>
      <c r="K361" s="1989"/>
      <c r="L361" s="1989"/>
      <c r="M361" s="1989"/>
      <c r="N361" s="1989"/>
      <c r="O361" s="1989"/>
      <c r="P361" s="1989"/>
      <c r="Q361" s="1989"/>
      <c r="R361" s="1989"/>
      <c r="S361" s="1989"/>
      <c r="T361" s="1989"/>
      <c r="U361" s="1989"/>
      <c r="V361" s="1989"/>
      <c r="W361" s="1989"/>
      <c r="X361" s="1989"/>
      <c r="Y361" s="1989"/>
      <c r="Z361" s="1989"/>
      <c r="AA361" s="1989"/>
      <c r="AB361" s="1989"/>
      <c r="AC361" s="1989"/>
      <c r="AD361" s="1989"/>
      <c r="AE361" s="1989"/>
      <c r="AF361" s="1989"/>
      <c r="AG361" s="1990"/>
      <c r="AH361" s="1989"/>
      <c r="AI361" s="2234"/>
    </row>
    <row r="362" spans="1:36" ht="9.75" customHeight="1">
      <c r="A362" s="2237"/>
      <c r="B362" s="2236"/>
      <c r="C362" s="2237"/>
      <c r="D362" s="2237"/>
      <c r="E362" s="2237"/>
      <c r="F362" s="2237"/>
      <c r="G362" s="2237"/>
      <c r="H362" s="2237"/>
      <c r="I362" s="2237"/>
      <c r="J362" s="2237"/>
      <c r="K362" s="2237"/>
      <c r="L362" s="2237"/>
      <c r="M362" s="2237"/>
      <c r="N362" s="2237"/>
      <c r="O362" s="2237"/>
      <c r="P362" s="2237"/>
      <c r="Q362" s="2237"/>
      <c r="R362" s="2237"/>
      <c r="S362" s="2237"/>
      <c r="T362" s="2237"/>
      <c r="U362" s="2237"/>
      <c r="V362" s="2237"/>
      <c r="W362" s="2237"/>
      <c r="X362" s="2237"/>
      <c r="Y362" s="2237"/>
      <c r="Z362" s="2237"/>
      <c r="AA362" s="2237"/>
      <c r="AB362" s="2237"/>
      <c r="AC362" s="2237"/>
      <c r="AD362" s="2237"/>
      <c r="AE362" s="2237"/>
      <c r="AF362" s="2237"/>
      <c r="AG362" s="2236"/>
      <c r="AH362" s="2237"/>
      <c r="AI362" s="2237"/>
    </row>
    <row r="363" spans="1:36" ht="12.75" customHeight="1">
      <c r="A363" s="2946">
        <v>37</v>
      </c>
      <c r="B363" s="2946"/>
      <c r="C363" s="2946"/>
      <c r="D363" s="2946"/>
      <c r="E363" s="2946"/>
      <c r="F363" s="2946"/>
      <c r="G363" s="2946"/>
      <c r="H363" s="2946"/>
      <c r="I363" s="2946"/>
      <c r="J363" s="2946"/>
      <c r="K363" s="2946"/>
      <c r="L363" s="2946"/>
      <c r="M363" s="2946"/>
      <c r="N363" s="2946"/>
      <c r="O363" s="2946"/>
      <c r="P363" s="2946"/>
      <c r="Q363" s="2946"/>
      <c r="R363" s="2946"/>
      <c r="S363" s="2946"/>
      <c r="T363" s="2946"/>
      <c r="U363" s="2946"/>
      <c r="V363" s="2946"/>
      <c r="W363" s="2946"/>
      <c r="X363" s="2946"/>
      <c r="Y363" s="2946"/>
      <c r="Z363" s="2946"/>
      <c r="AA363" s="2946"/>
      <c r="AB363" s="2946"/>
      <c r="AC363" s="2946"/>
      <c r="AD363" s="2946"/>
      <c r="AE363" s="2946"/>
      <c r="AF363" s="2946"/>
      <c r="AG363" s="2946"/>
      <c r="AH363" s="2946"/>
      <c r="AI363" s="2946"/>
    </row>
    <row r="364" spans="1:36" ht="9" customHeight="1"/>
    <row r="365" spans="1:36" ht="12.75" customHeight="1" thickBot="1"/>
    <row r="366" spans="1:36" s="901" customFormat="1" ht="6.75" customHeight="1">
      <c r="A366" s="2428"/>
      <c r="B366" s="877"/>
      <c r="C366" s="2238"/>
      <c r="D366" s="2429"/>
      <c r="E366" s="2430"/>
      <c r="F366" s="880"/>
      <c r="G366" s="880"/>
      <c r="H366" s="2372"/>
      <c r="I366" s="2372"/>
      <c r="J366" s="892"/>
      <c r="K366" s="892"/>
      <c r="L366" s="892"/>
      <c r="M366" s="876"/>
      <c r="N366" s="892"/>
      <c r="O366" s="892"/>
      <c r="P366" s="892"/>
      <c r="Q366" s="892"/>
      <c r="R366" s="892"/>
      <c r="S366" s="892"/>
      <c r="T366" s="892"/>
      <c r="U366" s="2431"/>
      <c r="V366" s="892"/>
      <c r="W366" s="892"/>
      <c r="X366" s="892"/>
      <c r="Y366" s="892"/>
      <c r="Z366" s="892"/>
      <c r="AA366" s="892"/>
      <c r="AB366" s="892"/>
      <c r="AC366" s="876"/>
      <c r="AD366" s="876"/>
      <c r="AE366" s="876"/>
      <c r="AF366" s="876"/>
      <c r="AG366" s="876"/>
      <c r="AH366" s="2239"/>
      <c r="AI366" s="2373"/>
      <c r="AJ366" s="187"/>
    </row>
    <row r="367" spans="1:36" ht="13.5" customHeight="1">
      <c r="A367" s="1939"/>
      <c r="B367" s="4375" t="s">
        <v>1009</v>
      </c>
      <c r="C367" s="4376"/>
      <c r="D367" s="4376"/>
      <c r="E367" s="4376"/>
      <c r="F367" s="4376"/>
      <c r="G367" s="4377"/>
      <c r="H367" s="4381" t="s">
        <v>389</v>
      </c>
      <c r="I367" s="4342"/>
      <c r="J367" s="140"/>
      <c r="K367" s="2199" t="s">
        <v>1008</v>
      </c>
      <c r="L367" s="290"/>
      <c r="O367" s="2200"/>
      <c r="P367" s="2200"/>
      <c r="Q367" s="2200"/>
      <c r="R367" s="2200"/>
      <c r="S367" s="2200"/>
      <c r="T367" s="2200"/>
      <c r="U367" s="2200"/>
      <c r="V367" s="2200"/>
      <c r="W367" s="2200"/>
      <c r="X367" s="2200"/>
      <c r="Y367" s="2200"/>
      <c r="Z367" s="2200"/>
      <c r="AA367" s="2200"/>
      <c r="AB367" s="2200"/>
      <c r="AC367" s="2200"/>
      <c r="AD367" s="2200"/>
      <c r="AE367" s="2200"/>
      <c r="AF367" s="2200"/>
      <c r="AG367" s="2200"/>
      <c r="AH367" s="2200"/>
      <c r="AI367" s="1595"/>
    </row>
    <row r="368" spans="1:36" ht="13.5" customHeight="1">
      <c r="A368" s="1939"/>
      <c r="B368" s="4378"/>
      <c r="C368" s="4379"/>
      <c r="D368" s="4379"/>
      <c r="E368" s="4379"/>
      <c r="F368" s="4379"/>
      <c r="G368" s="4380"/>
      <c r="H368" s="4382"/>
      <c r="I368" s="4344"/>
      <c r="J368" s="140"/>
      <c r="K368" s="2201" t="s">
        <v>1007</v>
      </c>
      <c r="L368" s="290"/>
      <c r="O368" s="2200"/>
      <c r="P368" s="2200"/>
      <c r="Q368" s="2200"/>
      <c r="R368" s="2200"/>
      <c r="S368" s="2200"/>
      <c r="T368" s="2200"/>
      <c r="U368" s="2200"/>
      <c r="V368" s="2200"/>
      <c r="W368" s="2200"/>
      <c r="X368" s="2200"/>
      <c r="Y368" s="2200"/>
      <c r="Z368" s="2200"/>
      <c r="AA368" s="2200"/>
      <c r="AB368" s="2200"/>
      <c r="AC368" s="2200"/>
      <c r="AD368" s="2200"/>
      <c r="AE368" s="2200"/>
      <c r="AF368" s="2200"/>
      <c r="AG368" s="2200"/>
      <c r="AH368" s="2200"/>
      <c r="AI368" s="1595"/>
    </row>
    <row r="369" spans="1:36" ht="5.25" customHeight="1">
      <c r="A369" s="1939"/>
      <c r="Z369" s="2387"/>
      <c r="AA369" s="2387"/>
      <c r="AB369" s="2387"/>
      <c r="AC369" s="2387"/>
      <c r="AD369" s="2387"/>
      <c r="AE369" s="2387"/>
      <c r="AF369" s="2387"/>
      <c r="AG369" s="2387"/>
      <c r="AH369" s="2387"/>
      <c r="AI369" s="1595"/>
    </row>
    <row r="370" spans="1:36" ht="4.5" customHeight="1">
      <c r="A370" s="1939"/>
      <c r="B370" s="2200"/>
      <c r="C370" s="2200"/>
      <c r="D370" s="2200"/>
      <c r="E370" s="2200"/>
      <c r="G370" s="2200"/>
      <c r="H370" s="2200"/>
      <c r="I370" s="2200"/>
      <c r="J370" s="2200"/>
      <c r="K370" s="2200"/>
      <c r="L370" s="2200"/>
      <c r="M370" s="2200"/>
      <c r="N370" s="2200"/>
      <c r="O370" s="2200"/>
      <c r="P370" s="2200"/>
      <c r="Q370" s="2200"/>
      <c r="R370" s="2200"/>
      <c r="S370" s="2200"/>
      <c r="T370" s="2200"/>
      <c r="U370" s="2200"/>
      <c r="V370" s="2200"/>
      <c r="W370" s="2200"/>
      <c r="X370" s="2200"/>
      <c r="Y370" s="2200"/>
      <c r="Z370" s="2200"/>
      <c r="AA370" s="2200"/>
      <c r="AB370" s="2200"/>
      <c r="AC370" s="2200"/>
      <c r="AD370" s="2200"/>
      <c r="AE370" s="2200"/>
      <c r="AF370" s="2200"/>
      <c r="AG370" s="2200"/>
      <c r="AH370" s="2200"/>
      <c r="AI370" s="1595"/>
    </row>
    <row r="371" spans="1:36" ht="12" customHeight="1">
      <c r="A371" s="1939"/>
      <c r="B371" s="4383" t="s">
        <v>1006</v>
      </c>
      <c r="C371" s="4384"/>
      <c r="D371" s="4384"/>
      <c r="E371" s="4385"/>
      <c r="F371" s="4352">
        <v>2</v>
      </c>
      <c r="G371" s="4353"/>
      <c r="H371" s="2388" t="s">
        <v>3590</v>
      </c>
      <c r="J371" s="2200"/>
      <c r="K371" s="2200"/>
      <c r="L371" s="2200"/>
      <c r="M371" s="2200"/>
      <c r="N371" s="2200"/>
      <c r="O371" s="2200"/>
      <c r="P371" s="2200"/>
      <c r="Q371" s="2200"/>
      <c r="R371" s="2200"/>
      <c r="S371" s="2200"/>
      <c r="T371" s="2200"/>
      <c r="U371" s="2200"/>
      <c r="V371" s="2200"/>
      <c r="W371" s="2200"/>
      <c r="X371" s="2200"/>
      <c r="Y371" s="2200"/>
      <c r="Z371" s="2200"/>
      <c r="AA371" s="2200"/>
      <c r="AB371" s="2200"/>
      <c r="AC371" s="2200"/>
      <c r="AD371" s="2200"/>
      <c r="AE371" s="2200"/>
      <c r="AF371" s="2200"/>
      <c r="AG371" s="2200"/>
      <c r="AH371" s="2200"/>
      <c r="AI371" s="1595"/>
    </row>
    <row r="372" spans="1:36" ht="12" customHeight="1">
      <c r="A372" s="1939"/>
      <c r="B372" s="4386" t="s">
        <v>3535</v>
      </c>
      <c r="C372" s="4387"/>
      <c r="D372" s="4387"/>
      <c r="E372" s="4388"/>
      <c r="F372" s="4354"/>
      <c r="G372" s="4355"/>
      <c r="H372" s="100" t="s">
        <v>3591</v>
      </c>
      <c r="J372" s="2200"/>
      <c r="K372" s="2200"/>
      <c r="L372" s="2200"/>
      <c r="M372" s="2200"/>
      <c r="N372" s="2200"/>
      <c r="O372" s="2200"/>
      <c r="P372" s="2200"/>
      <c r="Q372" s="2200"/>
      <c r="R372" s="2200"/>
      <c r="S372" s="2200"/>
      <c r="T372" s="2200"/>
      <c r="U372" s="2200"/>
      <c r="V372" s="2200"/>
      <c r="W372" s="2200"/>
      <c r="X372" s="2200"/>
      <c r="Y372" s="2200"/>
      <c r="Z372" s="2200"/>
      <c r="AA372" s="2200"/>
      <c r="AB372" s="2200"/>
      <c r="AC372" s="2200"/>
      <c r="AD372" s="2200"/>
      <c r="AE372" s="2200"/>
      <c r="AF372" s="2200"/>
      <c r="AG372" s="2200"/>
      <c r="AH372" s="2200"/>
      <c r="AI372" s="1595"/>
    </row>
    <row r="373" spans="1:36" s="901" customFormat="1" ht="6.75" customHeight="1">
      <c r="A373" s="1590"/>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2484"/>
      <c r="AJ373" s="187"/>
    </row>
    <row r="374" spans="1:36" s="187" customFormat="1" ht="11.25" customHeight="1">
      <c r="A374" s="1946"/>
      <c r="B374" s="4399" t="s">
        <v>1033</v>
      </c>
      <c r="C374" s="4399"/>
      <c r="D374" s="2384" t="s">
        <v>1017</v>
      </c>
      <c r="E374" s="2414"/>
      <c r="F374" s="2414"/>
      <c r="G374" s="2414"/>
      <c r="H374" s="2414"/>
      <c r="I374" s="2414"/>
      <c r="J374" s="2414"/>
      <c r="K374" s="2414"/>
      <c r="L374" s="2414"/>
      <c r="M374" s="2414"/>
      <c r="N374" s="2414"/>
      <c r="O374" s="2414"/>
      <c r="P374" s="2414"/>
      <c r="Q374" s="2414"/>
      <c r="R374" s="2414"/>
      <c r="S374" s="2414"/>
      <c r="T374" s="2414"/>
      <c r="U374" s="2414"/>
      <c r="V374" s="2414"/>
      <c r="W374" s="2414"/>
      <c r="X374" s="2414"/>
      <c r="Y374" s="2414"/>
      <c r="Z374" s="2414"/>
      <c r="AA374" s="2414"/>
      <c r="AB374" s="2414"/>
      <c r="AC374" s="2414"/>
      <c r="AD374" s="2414"/>
      <c r="AE374" s="2414"/>
      <c r="AF374" s="2414"/>
      <c r="AG374" s="2432"/>
      <c r="AH374" s="219"/>
      <c r="AI374" s="1921"/>
    </row>
    <row r="375" spans="1:36" s="187" customFormat="1" ht="11.25" customHeight="1">
      <c r="A375" s="1946"/>
      <c r="B375" s="2414"/>
      <c r="C375" s="2414"/>
      <c r="D375" s="2386" t="s">
        <v>3592</v>
      </c>
      <c r="E375" s="2414"/>
      <c r="F375" s="2414"/>
      <c r="G375" s="2414"/>
      <c r="H375" s="2414"/>
      <c r="I375" s="2414"/>
      <c r="J375" s="2414"/>
      <c r="K375" s="2414"/>
      <c r="L375" s="2414"/>
      <c r="M375" s="2414"/>
      <c r="N375" s="2414"/>
      <c r="O375" s="2414"/>
      <c r="P375" s="2414"/>
      <c r="Q375" s="2414"/>
      <c r="R375" s="2414"/>
      <c r="S375" s="2414"/>
      <c r="T375" s="2414"/>
      <c r="U375" s="2414"/>
      <c r="V375" s="2414"/>
      <c r="W375" s="2414"/>
      <c r="X375" s="2414"/>
      <c r="Y375" s="2414"/>
      <c r="Z375" s="2414"/>
      <c r="AA375" s="2414"/>
      <c r="AB375" s="2414"/>
      <c r="AC375" s="2414"/>
      <c r="AD375" s="2414"/>
      <c r="AE375" s="2414"/>
      <c r="AF375" s="2414"/>
      <c r="AG375" s="2432"/>
      <c r="AH375" s="219"/>
      <c r="AI375" s="1921"/>
    </row>
    <row r="376" spans="1:36" s="187" customFormat="1" ht="6" customHeight="1">
      <c r="A376" s="1946"/>
      <c r="B376" s="2414"/>
      <c r="C376" s="2414"/>
      <c r="D376" s="2414"/>
      <c r="E376" s="2414"/>
      <c r="F376" s="2414"/>
      <c r="G376" s="2414"/>
      <c r="H376" s="2414"/>
      <c r="I376" s="2414"/>
      <c r="J376" s="2414"/>
      <c r="K376" s="2414"/>
      <c r="L376" s="2414"/>
      <c r="M376" s="2414"/>
      <c r="N376" s="2414"/>
      <c r="O376" s="2414"/>
      <c r="P376" s="2414"/>
      <c r="Q376" s="2414"/>
      <c r="R376" s="2414"/>
      <c r="S376" s="2414"/>
      <c r="T376" s="2414"/>
      <c r="U376" s="2414"/>
      <c r="V376" s="2414"/>
      <c r="W376" s="2414"/>
      <c r="X376" s="2414"/>
      <c r="Y376" s="2414"/>
      <c r="Z376" s="2414"/>
      <c r="AA376" s="2414"/>
      <c r="AB376" s="2414"/>
      <c r="AC376" s="2414"/>
      <c r="AD376" s="2414"/>
      <c r="AE376" s="2414"/>
      <c r="AF376" s="2414"/>
      <c r="AG376" s="2432"/>
      <c r="AH376" s="219"/>
      <c r="AI376" s="1921"/>
    </row>
    <row r="377" spans="1:36" s="187" customFormat="1" ht="11.25" customHeight="1">
      <c r="A377" s="1946"/>
      <c r="B377" s="2414"/>
      <c r="C377" s="2414"/>
      <c r="D377" s="2433" t="s">
        <v>59</v>
      </c>
      <c r="E377" s="2434" t="s">
        <v>3593</v>
      </c>
      <c r="F377" s="2414"/>
      <c r="G377" s="2414"/>
      <c r="H377" s="2414"/>
      <c r="I377" s="2414"/>
      <c r="J377" s="2414"/>
      <c r="K377" s="2414"/>
      <c r="L377" s="2414"/>
      <c r="M377" s="2414"/>
      <c r="N377" s="2414"/>
      <c r="O377" s="2414"/>
      <c r="P377" s="2414"/>
      <c r="Q377" s="2414"/>
      <c r="R377" s="2414"/>
      <c r="S377" s="2414"/>
      <c r="T377" s="2414"/>
      <c r="U377" s="2414"/>
      <c r="V377" s="2414"/>
      <c r="W377" s="2414"/>
      <c r="X377" s="2414"/>
      <c r="Y377" s="2414"/>
      <c r="Z377" s="2414"/>
      <c r="AA377" s="2414"/>
      <c r="AB377" s="2414"/>
      <c r="AC377" s="2414"/>
      <c r="AD377" s="2414"/>
      <c r="AE377" s="2476" t="s">
        <v>992</v>
      </c>
      <c r="AF377" s="2414"/>
      <c r="AG377" s="2432"/>
      <c r="AH377" s="219"/>
      <c r="AI377" s="1921"/>
    </row>
    <row r="378" spans="1:36" s="187" customFormat="1" ht="11.25" customHeight="1">
      <c r="A378" s="1946"/>
      <c r="B378" s="2485"/>
      <c r="C378" s="2485"/>
      <c r="D378" s="2406"/>
      <c r="E378" s="4326" t="s">
        <v>4305</v>
      </c>
      <c r="F378" s="4326"/>
      <c r="G378" s="2417" t="s">
        <v>1001</v>
      </c>
      <c r="H378" s="2485"/>
      <c r="I378" s="2485"/>
      <c r="J378" s="2485"/>
      <c r="K378" s="2485"/>
      <c r="L378" s="2485"/>
      <c r="M378" s="2485"/>
      <c r="N378" s="2485"/>
      <c r="O378" s="2485"/>
      <c r="P378" s="2485"/>
      <c r="Q378" s="2485"/>
      <c r="R378" s="2485"/>
      <c r="S378" s="2485"/>
      <c r="T378" s="2485"/>
      <c r="U378" s="2485"/>
      <c r="V378" s="2485"/>
      <c r="W378" s="2485"/>
      <c r="X378" s="2485"/>
      <c r="Y378" s="2485"/>
      <c r="Z378" s="2485"/>
      <c r="AA378" s="4392">
        <v>51</v>
      </c>
      <c r="AB378" s="4363"/>
      <c r="AC378" s="4364"/>
      <c r="AD378" s="4364"/>
      <c r="AE378" s="4365"/>
      <c r="AF378" s="4402" t="s">
        <v>64</v>
      </c>
      <c r="AG378" s="2432"/>
      <c r="AH378" s="219"/>
      <c r="AI378" s="1921"/>
    </row>
    <row r="379" spans="1:36" s="187" customFormat="1" ht="11.25" customHeight="1">
      <c r="A379" s="1946"/>
      <c r="B379" s="2414"/>
      <c r="C379" s="2414"/>
      <c r="D379" s="2434"/>
      <c r="E379" s="4326"/>
      <c r="F379" s="4326"/>
      <c r="G379" s="2386" t="s">
        <v>1000</v>
      </c>
      <c r="H379" s="2414"/>
      <c r="I379" s="2414"/>
      <c r="J379" s="2414"/>
      <c r="K379" s="2414"/>
      <c r="L379" s="2414"/>
      <c r="M379" s="2414"/>
      <c r="N379" s="2414"/>
      <c r="O379" s="2414"/>
      <c r="P379" s="2414"/>
      <c r="Q379" s="2414"/>
      <c r="R379" s="2414"/>
      <c r="S379" s="2414"/>
      <c r="T379" s="2414"/>
      <c r="U379" s="2414"/>
      <c r="V379" s="2414"/>
      <c r="W379" s="2414"/>
      <c r="X379" s="2414"/>
      <c r="Y379" s="2414"/>
      <c r="Z379" s="2414"/>
      <c r="AA379" s="4392"/>
      <c r="AB379" s="4366"/>
      <c r="AC379" s="4367"/>
      <c r="AD379" s="4367"/>
      <c r="AE379" s="4368"/>
      <c r="AF379" s="4402"/>
      <c r="AG379" s="2432"/>
      <c r="AH379" s="219"/>
      <c r="AI379" s="1921"/>
    </row>
    <row r="380" spans="1:36" s="187" customFormat="1" ht="6.75" customHeight="1">
      <c r="A380" s="1946"/>
      <c r="B380" s="2414"/>
      <c r="C380" s="2414"/>
      <c r="D380" s="2434"/>
      <c r="E380" s="2486"/>
      <c r="F380" s="2486"/>
      <c r="G380" s="2386"/>
      <c r="H380" s="2414"/>
      <c r="I380" s="2414"/>
      <c r="J380" s="2414"/>
      <c r="K380" s="2414"/>
      <c r="L380" s="2414"/>
      <c r="M380" s="2414"/>
      <c r="N380" s="2414"/>
      <c r="O380" s="2414"/>
      <c r="P380" s="2414"/>
      <c r="Q380" s="2414"/>
      <c r="R380" s="2414"/>
      <c r="S380" s="2414"/>
      <c r="T380" s="2414"/>
      <c r="U380" s="2414"/>
      <c r="V380" s="2414"/>
      <c r="W380" s="2414"/>
      <c r="X380" s="2414"/>
      <c r="Y380" s="2414"/>
      <c r="Z380" s="2414"/>
      <c r="AA380" s="2414"/>
      <c r="AB380" s="2423"/>
      <c r="AC380" s="2423"/>
      <c r="AD380" s="2423"/>
      <c r="AE380" s="2423"/>
      <c r="AF380" s="2414"/>
      <c r="AG380" s="2432"/>
      <c r="AH380" s="219"/>
      <c r="AI380" s="1921"/>
    </row>
    <row r="381" spans="1:36" s="187" customFormat="1" ht="11.25" customHeight="1">
      <c r="A381" s="1946"/>
      <c r="B381" s="2414"/>
      <c r="C381" s="2414"/>
      <c r="D381" s="2433" t="s">
        <v>62</v>
      </c>
      <c r="E381" s="2434" t="s">
        <v>3594</v>
      </c>
      <c r="F381" s="2414"/>
      <c r="G381" s="2414"/>
      <c r="H381" s="2414"/>
      <c r="I381" s="2414"/>
      <c r="J381" s="2414"/>
      <c r="K381" s="2414"/>
      <c r="L381" s="2414"/>
      <c r="M381" s="2414"/>
      <c r="N381" s="2414"/>
      <c r="O381" s="2414"/>
      <c r="P381" s="2414"/>
      <c r="Q381" s="2414"/>
      <c r="R381" s="2414"/>
      <c r="S381" s="2414"/>
      <c r="T381" s="2414"/>
      <c r="U381" s="2414"/>
      <c r="V381" s="2414"/>
      <c r="W381" s="2414"/>
      <c r="X381" s="2414"/>
      <c r="Y381" s="2414"/>
      <c r="Z381" s="2414"/>
      <c r="AA381" s="2414"/>
      <c r="AB381" s="2423"/>
      <c r="AC381" s="2423"/>
      <c r="AD381" s="2423"/>
      <c r="AE381" s="2423"/>
      <c r="AF381" s="2414"/>
      <c r="AG381" s="2432"/>
      <c r="AH381" s="219"/>
      <c r="AI381" s="1921"/>
    </row>
    <row r="382" spans="1:36" s="187" customFormat="1" ht="11.25" customHeight="1">
      <c r="A382" s="1946"/>
      <c r="B382" s="2414"/>
      <c r="C382" s="2414"/>
      <c r="D382" s="2434"/>
      <c r="E382" s="4326" t="s">
        <v>4306</v>
      </c>
      <c r="F382" s="4326"/>
      <c r="G382" s="2384" t="s">
        <v>999</v>
      </c>
      <c r="H382" s="2414"/>
      <c r="I382" s="2414"/>
      <c r="J382" s="2414"/>
      <c r="K382" s="2414"/>
      <c r="L382" s="2414"/>
      <c r="M382" s="2414"/>
      <c r="N382" s="2414"/>
      <c r="O382" s="2414"/>
      <c r="P382" s="2414"/>
      <c r="Q382" s="2414"/>
      <c r="R382" s="2414"/>
      <c r="S382" s="2414"/>
      <c r="T382" s="2414"/>
      <c r="U382" s="2414"/>
      <c r="V382" s="2414"/>
      <c r="W382" s="2414"/>
      <c r="X382" s="2414"/>
      <c r="Y382" s="2414"/>
      <c r="Z382" s="2414"/>
      <c r="AA382" s="4392">
        <v>52</v>
      </c>
      <c r="AB382" s="4363"/>
      <c r="AC382" s="4364"/>
      <c r="AD382" s="4364"/>
      <c r="AE382" s="4365"/>
      <c r="AF382" s="4402" t="s">
        <v>64</v>
      </c>
      <c r="AG382" s="2432"/>
      <c r="AH382" s="219"/>
      <c r="AI382" s="1921"/>
    </row>
    <row r="383" spans="1:36" s="187" customFormat="1" ht="11.25" customHeight="1">
      <c r="A383" s="1946"/>
      <c r="B383" s="2414"/>
      <c r="C383" s="2414"/>
      <c r="D383" s="2434"/>
      <c r="E383" s="4326"/>
      <c r="F383" s="4326"/>
      <c r="G383" s="2386" t="s">
        <v>998</v>
      </c>
      <c r="H383" s="2414"/>
      <c r="I383" s="2414"/>
      <c r="J383" s="2414"/>
      <c r="K383" s="2414"/>
      <c r="L383" s="2414"/>
      <c r="M383" s="2414"/>
      <c r="N383" s="2414"/>
      <c r="O383" s="2414"/>
      <c r="P383" s="2414"/>
      <c r="Q383" s="2414"/>
      <c r="R383" s="2414"/>
      <c r="S383" s="2414"/>
      <c r="T383" s="2414"/>
      <c r="U383" s="2414"/>
      <c r="V383" s="2414"/>
      <c r="W383" s="2414"/>
      <c r="X383" s="2414"/>
      <c r="Y383" s="2414"/>
      <c r="Z383" s="2414"/>
      <c r="AA383" s="4392"/>
      <c r="AB383" s="4366"/>
      <c r="AC383" s="4367"/>
      <c r="AD383" s="4367"/>
      <c r="AE383" s="4368"/>
      <c r="AF383" s="4402"/>
      <c r="AG383" s="2432"/>
      <c r="AH383" s="219"/>
      <c r="AI383" s="1921"/>
    </row>
    <row r="384" spans="1:36" s="187" customFormat="1" ht="6.75" customHeight="1">
      <c r="A384" s="1946"/>
      <c r="B384" s="2414"/>
      <c r="C384" s="2414"/>
      <c r="D384" s="2434"/>
      <c r="E384" s="2386"/>
      <c r="F384" s="2414"/>
      <c r="G384" s="2386"/>
      <c r="H384" s="2414"/>
      <c r="I384" s="2414"/>
      <c r="J384" s="2414"/>
      <c r="K384" s="2414"/>
      <c r="L384" s="2414"/>
      <c r="M384" s="2414"/>
      <c r="N384" s="2414"/>
      <c r="O384" s="2414"/>
      <c r="P384" s="2414"/>
      <c r="Q384" s="2414"/>
      <c r="R384" s="2414"/>
      <c r="S384" s="2414"/>
      <c r="T384" s="2414"/>
      <c r="U384" s="2414"/>
      <c r="V384" s="2414"/>
      <c r="W384" s="2414"/>
      <c r="X384" s="2414"/>
      <c r="Y384" s="2414"/>
      <c r="Z384" s="2414"/>
      <c r="AA384" s="2414"/>
      <c r="AB384" s="2423"/>
      <c r="AC384" s="2423"/>
      <c r="AD384" s="2423"/>
      <c r="AE384" s="2423"/>
      <c r="AF384" s="2414"/>
      <c r="AG384" s="2432"/>
      <c r="AH384" s="219"/>
      <c r="AI384" s="1921"/>
    </row>
    <row r="385" spans="1:36" s="187" customFormat="1" ht="11.25" customHeight="1">
      <c r="A385" s="1946"/>
      <c r="B385" s="2414"/>
      <c r="C385" s="2414"/>
      <c r="D385" s="2433" t="s">
        <v>72</v>
      </c>
      <c r="E385" s="2386" t="s">
        <v>997</v>
      </c>
      <c r="F385" s="2414"/>
      <c r="G385" s="2414"/>
      <c r="H385" s="2414"/>
      <c r="I385" s="2414"/>
      <c r="J385" s="2414"/>
      <c r="K385" s="2414"/>
      <c r="L385" s="2414"/>
      <c r="M385" s="2414"/>
      <c r="N385" s="2414"/>
      <c r="O385" s="2414"/>
      <c r="P385" s="2414"/>
      <c r="Q385" s="2414"/>
      <c r="R385" s="2414"/>
      <c r="S385" s="2414"/>
      <c r="T385" s="2414"/>
      <c r="U385" s="2414"/>
      <c r="V385" s="2414"/>
      <c r="W385" s="2414"/>
      <c r="X385" s="2414"/>
      <c r="Y385" s="2414"/>
      <c r="Z385" s="2414"/>
      <c r="AA385" s="2414"/>
      <c r="AB385" s="2423"/>
      <c r="AC385" s="2423"/>
      <c r="AD385" s="2423"/>
      <c r="AE385" s="2423"/>
      <c r="AF385" s="2414"/>
      <c r="AG385" s="2432"/>
      <c r="AH385" s="219"/>
      <c r="AI385" s="1921"/>
    </row>
    <row r="386" spans="1:36" s="187" customFormat="1" ht="11.25" customHeight="1">
      <c r="A386" s="1946"/>
      <c r="B386" s="2414"/>
      <c r="C386" s="2414"/>
      <c r="D386" s="2434"/>
      <c r="E386" s="4326" t="s">
        <v>4307</v>
      </c>
      <c r="F386" s="4326"/>
      <c r="G386" s="2434" t="s">
        <v>996</v>
      </c>
      <c r="H386" s="2414"/>
      <c r="I386" s="2414"/>
      <c r="J386" s="2414"/>
      <c r="K386" s="2414"/>
      <c r="L386" s="2414"/>
      <c r="M386" s="2414"/>
      <c r="N386" s="2414"/>
      <c r="O386" s="2414"/>
      <c r="P386" s="2414"/>
      <c r="Q386" s="2414"/>
      <c r="R386" s="2414"/>
      <c r="S386" s="2414"/>
      <c r="T386" s="2414"/>
      <c r="U386" s="2414"/>
      <c r="V386" s="2414"/>
      <c r="W386" s="2414"/>
      <c r="X386" s="2414"/>
      <c r="Y386" s="2414"/>
      <c r="Z386" s="2414"/>
      <c r="AA386" s="4392">
        <v>53</v>
      </c>
      <c r="AB386" s="4363"/>
      <c r="AC386" s="4364"/>
      <c r="AD386" s="4364"/>
      <c r="AE386" s="4365"/>
      <c r="AF386" s="4402" t="s">
        <v>64</v>
      </c>
      <c r="AG386" s="2432"/>
      <c r="AH386" s="219"/>
      <c r="AI386" s="1921"/>
    </row>
    <row r="387" spans="1:36" s="187" customFormat="1" ht="11.25" customHeight="1">
      <c r="A387" s="1946"/>
      <c r="B387" s="2414"/>
      <c r="C387" s="2414"/>
      <c r="D387" s="2434"/>
      <c r="E387" s="4326"/>
      <c r="F387" s="4326"/>
      <c r="G387" s="2386" t="s">
        <v>995</v>
      </c>
      <c r="H387" s="2414"/>
      <c r="I387" s="2414"/>
      <c r="J387" s="2414"/>
      <c r="K387" s="2414"/>
      <c r="L387" s="2414"/>
      <c r="M387" s="2414"/>
      <c r="N387" s="2414"/>
      <c r="O387" s="2414"/>
      <c r="P387" s="2414"/>
      <c r="Q387" s="2414"/>
      <c r="R387" s="2414"/>
      <c r="S387" s="2414"/>
      <c r="T387" s="2414"/>
      <c r="U387" s="2414"/>
      <c r="V387" s="2414"/>
      <c r="W387" s="2414"/>
      <c r="X387" s="2414"/>
      <c r="Y387" s="2414"/>
      <c r="Z387" s="2414"/>
      <c r="AA387" s="4392"/>
      <c r="AB387" s="4366"/>
      <c r="AC387" s="4367"/>
      <c r="AD387" s="4367"/>
      <c r="AE387" s="4368"/>
      <c r="AF387" s="4402"/>
      <c r="AG387" s="2432"/>
      <c r="AH387" s="219"/>
      <c r="AI387" s="1921"/>
    </row>
    <row r="388" spans="1:36" s="187" customFormat="1" ht="6.75" customHeight="1">
      <c r="A388" s="1946"/>
      <c r="B388" s="2414"/>
      <c r="C388" s="2414"/>
      <c r="D388" s="2434"/>
      <c r="E388" s="2386"/>
      <c r="F388" s="2414"/>
      <c r="G388" s="2414"/>
      <c r="H388" s="2414"/>
      <c r="I388" s="2414"/>
      <c r="J388" s="2414"/>
      <c r="K388" s="2414"/>
      <c r="L388" s="2414"/>
      <c r="M388" s="2414"/>
      <c r="N388" s="2414"/>
      <c r="O388" s="2414"/>
      <c r="P388" s="2414"/>
      <c r="Q388" s="2414"/>
      <c r="R388" s="2414"/>
      <c r="S388" s="2414"/>
      <c r="T388" s="2414"/>
      <c r="U388" s="2414"/>
      <c r="V388" s="2414"/>
      <c r="W388" s="2414"/>
      <c r="X388" s="2414"/>
      <c r="Y388" s="2414"/>
      <c r="Z388" s="2414"/>
      <c r="AA388" s="2414"/>
      <c r="AB388" s="2423"/>
      <c r="AC388" s="2423"/>
      <c r="AD388" s="2423"/>
      <c r="AE388" s="2423"/>
      <c r="AF388" s="2414"/>
      <c r="AG388" s="2432"/>
      <c r="AH388" s="219"/>
      <c r="AI388" s="1921"/>
    </row>
    <row r="389" spans="1:36" s="187" customFormat="1" ht="11.25" customHeight="1">
      <c r="A389" s="1946"/>
      <c r="B389" s="2414"/>
      <c r="C389" s="2414"/>
      <c r="D389" s="2434"/>
      <c r="E389" s="2434" t="s">
        <v>114</v>
      </c>
      <c r="F389" s="2414"/>
      <c r="G389" s="2414"/>
      <c r="H389" s="2414"/>
      <c r="I389" s="2414"/>
      <c r="J389" s="2414"/>
      <c r="K389" s="2414"/>
      <c r="L389" s="2414"/>
      <c r="M389" s="2414"/>
      <c r="N389" s="2414"/>
      <c r="O389" s="2414"/>
      <c r="P389" s="2414"/>
      <c r="Q389" s="2414"/>
      <c r="R389" s="2414"/>
      <c r="S389" s="2414"/>
      <c r="T389" s="2414"/>
      <c r="U389" s="2414"/>
      <c r="V389" s="2414"/>
      <c r="W389" s="2414"/>
      <c r="X389" s="2414"/>
      <c r="Y389" s="2414"/>
      <c r="Z389" s="2414"/>
      <c r="AA389" s="2414"/>
      <c r="AB389" s="4403">
        <v>100</v>
      </c>
      <c r="AC389" s="4404"/>
      <c r="AD389" s="4404"/>
      <c r="AE389" s="4405"/>
      <c r="AF389" s="4402" t="s">
        <v>64</v>
      </c>
      <c r="AG389" s="2432"/>
      <c r="AH389" s="219"/>
      <c r="AI389" s="1921"/>
    </row>
    <row r="390" spans="1:36" s="187" customFormat="1" ht="11.25" customHeight="1">
      <c r="A390" s="1946"/>
      <c r="B390" s="2414"/>
      <c r="C390" s="2414"/>
      <c r="D390" s="2434"/>
      <c r="E390" s="2386" t="s">
        <v>987</v>
      </c>
      <c r="F390" s="2414"/>
      <c r="G390" s="2414"/>
      <c r="H390" s="2414"/>
      <c r="I390" s="2414"/>
      <c r="J390" s="2414"/>
      <c r="K390" s="2414"/>
      <c r="L390" s="2414"/>
      <c r="M390" s="2414"/>
      <c r="N390" s="2414"/>
      <c r="O390" s="2414"/>
      <c r="P390" s="2414"/>
      <c r="Q390" s="2414"/>
      <c r="R390" s="2414"/>
      <c r="S390" s="2414"/>
      <c r="T390" s="2414"/>
      <c r="U390" s="2414"/>
      <c r="V390" s="2414"/>
      <c r="W390" s="2414"/>
      <c r="X390" s="2414"/>
      <c r="Y390" s="2414"/>
      <c r="Z390" s="2414"/>
      <c r="AA390" s="2414"/>
      <c r="AB390" s="4406"/>
      <c r="AC390" s="4407"/>
      <c r="AD390" s="4407"/>
      <c r="AE390" s="4408"/>
      <c r="AF390" s="4402"/>
      <c r="AG390" s="2432"/>
      <c r="AH390" s="219"/>
      <c r="AI390" s="1921"/>
    </row>
    <row r="391" spans="1:36" s="901" customFormat="1" ht="8.25" customHeight="1">
      <c r="A391" s="2344"/>
      <c r="B391" s="2188"/>
      <c r="C391" s="2224"/>
      <c r="D391" s="2355"/>
      <c r="E391" s="2390"/>
      <c r="F391" s="2352"/>
      <c r="G391" s="2352"/>
      <c r="H391" s="2204"/>
      <c r="I391" s="2204"/>
      <c r="J391" s="2333"/>
      <c r="K391" s="2333"/>
      <c r="L391" s="2333"/>
      <c r="M391" s="2225"/>
      <c r="N391" s="2333"/>
      <c r="O391" s="2333"/>
      <c r="P391" s="2333"/>
      <c r="Q391" s="2333"/>
      <c r="R391" s="2333"/>
      <c r="S391" s="2333"/>
      <c r="T391" s="2333"/>
      <c r="U391" s="2353"/>
      <c r="V391" s="2333"/>
      <c r="W391" s="2333"/>
      <c r="X391" s="2333"/>
      <c r="Y391" s="2333"/>
      <c r="Z391" s="2333"/>
      <c r="AA391" s="2333"/>
      <c r="AB391" s="2333"/>
      <c r="AC391" s="2225"/>
      <c r="AD391" s="2225"/>
      <c r="AE391" s="2225"/>
      <c r="AF391" s="2225"/>
      <c r="AG391" s="2225"/>
      <c r="AH391" s="2226"/>
      <c r="AI391" s="2351"/>
      <c r="AJ391" s="187"/>
    </row>
    <row r="392" spans="1:36" s="901" customFormat="1" ht="8.25" customHeight="1">
      <c r="A392" s="566"/>
      <c r="B392" s="112"/>
      <c r="C392" s="128"/>
      <c r="D392" s="108"/>
      <c r="E392" s="900"/>
      <c r="F392" s="247"/>
      <c r="G392" s="247"/>
      <c r="H392" s="248"/>
      <c r="I392" s="248"/>
      <c r="J392" s="254"/>
      <c r="K392" s="254"/>
      <c r="L392" s="254"/>
      <c r="M392" s="187"/>
      <c r="N392" s="254"/>
      <c r="O392" s="254"/>
      <c r="P392" s="254"/>
      <c r="Q392" s="254"/>
      <c r="R392" s="254"/>
      <c r="S392" s="254"/>
      <c r="T392" s="254"/>
      <c r="U392" s="288"/>
      <c r="V392" s="254"/>
      <c r="W392" s="254"/>
      <c r="X392" s="254"/>
      <c r="Y392" s="254"/>
      <c r="Z392" s="254"/>
      <c r="AA392" s="254"/>
      <c r="AB392" s="254"/>
      <c r="AC392" s="187"/>
      <c r="AD392" s="187"/>
      <c r="AE392" s="187"/>
      <c r="AF392" s="187"/>
      <c r="AG392" s="187"/>
      <c r="AH392" s="263"/>
      <c r="AI392" s="1209"/>
      <c r="AJ392" s="187"/>
    </row>
    <row r="393" spans="1:36" s="187" customFormat="1" ht="11.25" customHeight="1">
      <c r="A393" s="1946"/>
      <c r="B393" s="4399" t="s">
        <v>1029</v>
      </c>
      <c r="C393" s="4399"/>
      <c r="D393" s="2384" t="s">
        <v>1015</v>
      </c>
      <c r="E393" s="2414"/>
      <c r="F393" s="2414"/>
      <c r="G393" s="2414"/>
      <c r="H393" s="2414"/>
      <c r="I393" s="2414"/>
      <c r="J393" s="2414"/>
      <c r="K393" s="2414"/>
      <c r="L393" s="2414"/>
      <c r="M393" s="2414"/>
      <c r="N393" s="2414"/>
      <c r="O393" s="2414"/>
      <c r="P393" s="2414"/>
      <c r="Q393" s="2414"/>
      <c r="R393" s="2414"/>
      <c r="S393" s="2414"/>
      <c r="T393" s="2414"/>
      <c r="U393" s="2414"/>
      <c r="V393" s="2414"/>
      <c r="W393" s="2414"/>
      <c r="X393" s="2414"/>
      <c r="Y393" s="2414"/>
      <c r="Z393" s="2414"/>
      <c r="AA393" s="2414"/>
      <c r="AB393" s="2414"/>
      <c r="AC393" s="2414"/>
      <c r="AD393" s="2414"/>
      <c r="AE393" s="2414"/>
      <c r="AF393" s="2414"/>
      <c r="AG393" s="2432"/>
      <c r="AH393" s="219"/>
      <c r="AI393" s="1921"/>
    </row>
    <row r="394" spans="1:36" s="187" customFormat="1" ht="11.25" customHeight="1">
      <c r="A394" s="1946"/>
      <c r="B394" s="2414"/>
      <c r="C394" s="2414"/>
      <c r="D394" s="2386" t="s">
        <v>3595</v>
      </c>
      <c r="E394" s="2414"/>
      <c r="F394" s="2414"/>
      <c r="G394" s="2414"/>
      <c r="H394" s="2414"/>
      <c r="I394" s="2414"/>
      <c r="J394" s="2414"/>
      <c r="K394" s="2414"/>
      <c r="L394" s="2414"/>
      <c r="M394" s="2414"/>
      <c r="N394" s="2414"/>
      <c r="O394" s="2414"/>
      <c r="P394" s="2414"/>
      <c r="Q394" s="2414"/>
      <c r="R394" s="2414"/>
      <c r="S394" s="2414"/>
      <c r="T394" s="2414"/>
      <c r="U394" s="2414"/>
      <c r="V394" s="2414"/>
      <c r="W394" s="2414"/>
      <c r="X394" s="2414"/>
      <c r="Y394" s="2414"/>
      <c r="Z394" s="2414"/>
      <c r="AA394" s="2414"/>
      <c r="AB394" s="2414"/>
      <c r="AC394" s="2414"/>
      <c r="AD394" s="2414"/>
      <c r="AE394" s="2414"/>
      <c r="AF394" s="2414"/>
      <c r="AG394" s="2432"/>
      <c r="AH394" s="219"/>
      <c r="AI394" s="1921"/>
    </row>
    <row r="395" spans="1:36" s="187" customFormat="1" ht="11.25" customHeight="1">
      <c r="A395" s="1946"/>
      <c r="B395" s="2414"/>
      <c r="C395" s="2414"/>
      <c r="D395" s="2434"/>
      <c r="E395" s="2414"/>
      <c r="F395" s="2414"/>
      <c r="G395" s="2414"/>
      <c r="H395" s="2414"/>
      <c r="I395" s="2414"/>
      <c r="J395" s="2414"/>
      <c r="K395" s="2414"/>
      <c r="L395" s="2414"/>
      <c r="M395" s="2414"/>
      <c r="N395" s="2414"/>
      <c r="O395" s="2414"/>
      <c r="P395" s="2414"/>
      <c r="Q395" s="2414"/>
      <c r="R395" s="2414"/>
      <c r="S395" s="2414"/>
      <c r="T395" s="2414"/>
      <c r="U395" s="2414"/>
      <c r="V395" s="2414"/>
      <c r="W395" s="2414"/>
      <c r="X395" s="2414"/>
      <c r="Y395" s="2414"/>
      <c r="Z395" s="2414"/>
      <c r="AA395" s="2414"/>
      <c r="AB395" s="2414"/>
      <c r="AC395" s="2414"/>
      <c r="AD395" s="2414"/>
      <c r="AE395" s="2476" t="s">
        <v>992</v>
      </c>
      <c r="AF395" s="2414"/>
      <c r="AG395" s="2432"/>
      <c r="AH395" s="219"/>
      <c r="AI395" s="1921"/>
    </row>
    <row r="396" spans="1:36" s="187" customFormat="1" ht="11.25" customHeight="1">
      <c r="A396" s="1946"/>
      <c r="B396" s="2414"/>
      <c r="C396" s="2414"/>
      <c r="D396" s="2433" t="s">
        <v>59</v>
      </c>
      <c r="E396" s="2454" t="s">
        <v>991</v>
      </c>
      <c r="F396" s="2399"/>
      <c r="G396" s="2399"/>
      <c r="H396" s="2399"/>
      <c r="I396" s="2399"/>
      <c r="J396" s="2399"/>
      <c r="K396" s="2399"/>
      <c r="L396" s="2399"/>
      <c r="M396" s="2399"/>
      <c r="N396" s="2399"/>
      <c r="O396" s="2399"/>
      <c r="P396" s="2399"/>
      <c r="Q396" s="2399"/>
      <c r="R396" s="2399"/>
      <c r="S396" s="2399"/>
      <c r="T396" s="2399"/>
      <c r="U396" s="2414"/>
      <c r="V396" s="2414"/>
      <c r="W396" s="2414"/>
      <c r="X396" s="2414"/>
      <c r="Y396" s="2414"/>
      <c r="Z396" s="2414"/>
      <c r="AA396" s="4392">
        <v>54</v>
      </c>
      <c r="AB396" s="4363"/>
      <c r="AC396" s="4364"/>
      <c r="AD396" s="4364"/>
      <c r="AE396" s="4365"/>
      <c r="AF396" s="4402" t="s">
        <v>64</v>
      </c>
      <c r="AG396" s="2432"/>
      <c r="AH396" s="219"/>
      <c r="AI396" s="1921"/>
    </row>
    <row r="397" spans="1:36" s="187" customFormat="1" ht="11.25" customHeight="1">
      <c r="A397" s="1946"/>
      <c r="B397" s="2414"/>
      <c r="C397" s="2414"/>
      <c r="D397" s="2434"/>
      <c r="E397" s="2483" t="s">
        <v>990</v>
      </c>
      <c r="F397" s="2399"/>
      <c r="G397" s="2399"/>
      <c r="H397" s="2399"/>
      <c r="I397" s="2399"/>
      <c r="J397" s="2399"/>
      <c r="K397" s="2399"/>
      <c r="L397" s="2399"/>
      <c r="M397" s="2399"/>
      <c r="N397" s="2399"/>
      <c r="O397" s="2399"/>
      <c r="P397" s="2399"/>
      <c r="Q397" s="2399"/>
      <c r="R397" s="2399"/>
      <c r="S397" s="2399"/>
      <c r="T397" s="2399"/>
      <c r="U397" s="2414"/>
      <c r="V397" s="2414"/>
      <c r="W397" s="2414"/>
      <c r="X397" s="2414"/>
      <c r="Y397" s="2414"/>
      <c r="Z397" s="2414"/>
      <c r="AA397" s="4392"/>
      <c r="AB397" s="4366"/>
      <c r="AC397" s="4367"/>
      <c r="AD397" s="4367"/>
      <c r="AE397" s="4368"/>
      <c r="AF397" s="4402"/>
      <c r="AG397" s="2432"/>
      <c r="AH397" s="219"/>
      <c r="AI397" s="1921"/>
    </row>
    <row r="398" spans="1:36" s="187" customFormat="1" ht="6.75" customHeight="1">
      <c r="A398" s="1946"/>
      <c r="B398" s="2414"/>
      <c r="C398" s="2414"/>
      <c r="D398" s="2434"/>
      <c r="E398" s="2399"/>
      <c r="F398" s="2399"/>
      <c r="G398" s="2399"/>
      <c r="H398" s="2399"/>
      <c r="I398" s="2399"/>
      <c r="J398" s="2399"/>
      <c r="K398" s="2399"/>
      <c r="L398" s="2399"/>
      <c r="M398" s="2399"/>
      <c r="N398" s="2399"/>
      <c r="O398" s="2399"/>
      <c r="P398" s="2399"/>
      <c r="Q398" s="2399"/>
      <c r="R398" s="2399"/>
      <c r="S398" s="2399"/>
      <c r="T398" s="2399"/>
      <c r="U398" s="2414"/>
      <c r="V398" s="2414"/>
      <c r="W398" s="2414"/>
      <c r="X398" s="2414"/>
      <c r="Y398" s="2414"/>
      <c r="Z398" s="2414"/>
      <c r="AA398" s="2414"/>
      <c r="AB398" s="2423"/>
      <c r="AC398" s="2423"/>
      <c r="AD398" s="2423"/>
      <c r="AE398" s="2423"/>
      <c r="AF398" s="2414"/>
      <c r="AG398" s="2432"/>
      <c r="AH398" s="219"/>
      <c r="AI398" s="1921"/>
    </row>
    <row r="399" spans="1:36" s="187" customFormat="1" ht="11.25" customHeight="1">
      <c r="A399" s="1946"/>
      <c r="B399" s="2414"/>
      <c r="C399" s="2414"/>
      <c r="D399" s="2433" t="s">
        <v>62</v>
      </c>
      <c r="E399" s="2384" t="s">
        <v>989</v>
      </c>
      <c r="F399" s="2399"/>
      <c r="G399" s="2487"/>
      <c r="H399" s="2487"/>
      <c r="I399" s="2488"/>
      <c r="J399" s="2488"/>
      <c r="K399" s="2488"/>
      <c r="L399" s="2488"/>
      <c r="M399" s="2488"/>
      <c r="N399" s="2487"/>
      <c r="O399" s="2399"/>
      <c r="P399" s="2399"/>
      <c r="Q399" s="2487"/>
      <c r="R399" s="2487"/>
      <c r="S399" s="2487"/>
      <c r="T399" s="2487"/>
      <c r="U399" s="275"/>
      <c r="AA399" s="4392">
        <v>55</v>
      </c>
      <c r="AB399" s="4363"/>
      <c r="AC399" s="4364"/>
      <c r="AD399" s="4364"/>
      <c r="AE399" s="4365"/>
      <c r="AF399" s="4402" t="s">
        <v>64</v>
      </c>
      <c r="AG399" s="2432"/>
      <c r="AH399" s="219"/>
      <c r="AI399" s="1921"/>
    </row>
    <row r="400" spans="1:36" s="187" customFormat="1" ht="11.25" customHeight="1">
      <c r="A400" s="1946"/>
      <c r="B400" s="2414"/>
      <c r="C400" s="2414"/>
      <c r="D400" s="2487"/>
      <c r="E400" s="108" t="s">
        <v>988</v>
      </c>
      <c r="G400" s="2487"/>
      <c r="H400" s="2487"/>
      <c r="I400" s="2399"/>
      <c r="J400" s="2399"/>
      <c r="K400" s="2399"/>
      <c r="L400" s="2399"/>
      <c r="M400" s="2399"/>
      <c r="N400" s="2487"/>
      <c r="Q400" s="2487"/>
      <c r="R400" s="2487"/>
      <c r="S400" s="2487"/>
      <c r="T400" s="2487"/>
      <c r="U400" s="227"/>
      <c r="V400" s="108"/>
      <c r="W400" s="108"/>
      <c r="X400" s="108"/>
      <c r="Y400" s="108"/>
      <c r="Z400" s="108"/>
      <c r="AA400" s="4392"/>
      <c r="AB400" s="4366"/>
      <c r="AC400" s="4367"/>
      <c r="AD400" s="4367"/>
      <c r="AE400" s="4368"/>
      <c r="AF400" s="4402"/>
      <c r="AG400" s="2432"/>
      <c r="AH400" s="219"/>
      <c r="AI400" s="1921"/>
    </row>
    <row r="401" spans="1:36" s="187" customFormat="1" ht="6.75" customHeight="1">
      <c r="A401" s="1946"/>
      <c r="B401" s="2414"/>
      <c r="C401" s="2414"/>
      <c r="D401" s="2414"/>
      <c r="E401" s="2414"/>
      <c r="F401" s="2414"/>
      <c r="G401" s="2414"/>
      <c r="H401" s="2414"/>
      <c r="I401" s="2414"/>
      <c r="J401" s="2414"/>
      <c r="K401" s="2414"/>
      <c r="L401" s="2414"/>
      <c r="M401" s="2414"/>
      <c r="N401" s="2414"/>
      <c r="O401" s="2414"/>
      <c r="P401" s="2414"/>
      <c r="Q401" s="2414"/>
      <c r="R401" s="2414"/>
      <c r="S401" s="2414"/>
      <c r="T401" s="2414"/>
      <c r="U401" s="2414"/>
      <c r="V401" s="2414"/>
      <c r="W401" s="2414"/>
      <c r="X401" s="2414"/>
      <c r="Y401" s="2414"/>
      <c r="Z401" s="2414"/>
      <c r="AA401" s="2414"/>
      <c r="AB401" s="2423"/>
      <c r="AC401" s="2416"/>
      <c r="AD401" s="2416"/>
      <c r="AE401" s="2408"/>
      <c r="AF401" s="2414"/>
      <c r="AG401" s="2432"/>
      <c r="AH401" s="219"/>
      <c r="AI401" s="1921"/>
    </row>
    <row r="402" spans="1:36" s="187" customFormat="1" ht="11.25" customHeight="1">
      <c r="A402" s="1946"/>
      <c r="B402" s="2479"/>
      <c r="C402" s="2479"/>
      <c r="D402" s="2445"/>
      <c r="E402" s="2384" t="s">
        <v>114</v>
      </c>
      <c r="F402" s="2414"/>
      <c r="G402" s="2399"/>
      <c r="H402" s="2384"/>
      <c r="I402" s="2399"/>
      <c r="J402" s="2399"/>
      <c r="K402" s="2399"/>
      <c r="L402" s="2399"/>
      <c r="M402" s="2399"/>
      <c r="N402" s="2399"/>
      <c r="O402" s="2399"/>
      <c r="P402" s="2399"/>
      <c r="Q402" s="2399"/>
      <c r="R402" s="2399"/>
      <c r="S402" s="2399"/>
      <c r="T402" s="2399"/>
      <c r="U402" s="2399"/>
      <c r="V402" s="2399"/>
      <c r="W402" s="2399"/>
      <c r="X402" s="2399"/>
      <c r="Y402" s="2399"/>
      <c r="Z402" s="2399"/>
      <c r="AA402" s="2399"/>
      <c r="AB402" s="4409">
        <v>100</v>
      </c>
      <c r="AC402" s="4410"/>
      <c r="AD402" s="4410"/>
      <c r="AE402" s="4411"/>
      <c r="AF402" s="4362" t="s">
        <v>64</v>
      </c>
      <c r="AG402" s="2432"/>
      <c r="AH402" s="219"/>
      <c r="AI402" s="1921"/>
    </row>
    <row r="403" spans="1:36" s="187" customFormat="1" ht="11.25" customHeight="1">
      <c r="A403" s="1946"/>
      <c r="B403" s="2399"/>
      <c r="C403" s="2399"/>
      <c r="D403" s="2386"/>
      <c r="E403" s="2385" t="s">
        <v>115</v>
      </c>
      <c r="F403" s="2414"/>
      <c r="G403" s="2399"/>
      <c r="H403" s="2385"/>
      <c r="I403" s="2399"/>
      <c r="J403" s="2399"/>
      <c r="K403" s="2399"/>
      <c r="L403" s="2399"/>
      <c r="M403" s="2399"/>
      <c r="N403" s="2399"/>
      <c r="O403" s="2399"/>
      <c r="P403" s="2399"/>
      <c r="Q403" s="2399"/>
      <c r="R403" s="2399"/>
      <c r="S403" s="2399"/>
      <c r="T403" s="2399"/>
      <c r="U403" s="2399"/>
      <c r="V403" s="2399"/>
      <c r="W403" s="2399"/>
      <c r="X403" s="2399"/>
      <c r="Y403" s="2399"/>
      <c r="Z403" s="2399"/>
      <c r="AA403" s="2399"/>
      <c r="AB403" s="4412"/>
      <c r="AC403" s="4413"/>
      <c r="AD403" s="4413"/>
      <c r="AE403" s="4414"/>
      <c r="AF403" s="4362"/>
      <c r="AG403" s="2432"/>
      <c r="AH403" s="219"/>
      <c r="AI403" s="1921"/>
    </row>
    <row r="404" spans="1:36" s="901" customFormat="1" ht="8.25" customHeight="1">
      <c r="A404" s="2489"/>
      <c r="B404" s="2332"/>
      <c r="C404" s="2332"/>
      <c r="D404" s="2332"/>
      <c r="E404" s="2332"/>
      <c r="F404" s="2332"/>
      <c r="G404" s="2332"/>
      <c r="H404" s="2332"/>
      <c r="I404" s="2332"/>
      <c r="J404" s="2332"/>
      <c r="K404" s="2332"/>
      <c r="L404" s="2332"/>
      <c r="M404" s="2332"/>
      <c r="N404" s="2332"/>
      <c r="O404" s="2332"/>
      <c r="P404" s="2332"/>
      <c r="Q404" s="2332"/>
      <c r="R404" s="2332"/>
      <c r="S404" s="2332"/>
      <c r="T404" s="2332"/>
      <c r="U404" s="2332"/>
      <c r="V404" s="2332"/>
      <c r="W404" s="2332"/>
      <c r="X404" s="2332"/>
      <c r="Y404" s="2332"/>
      <c r="Z404" s="2332"/>
      <c r="AA404" s="2332"/>
      <c r="AB404" s="2332"/>
      <c r="AC404" s="2332"/>
      <c r="AD404" s="2332"/>
      <c r="AE404" s="2332"/>
      <c r="AF404" s="2332"/>
      <c r="AG404" s="2332"/>
      <c r="AH404" s="2332"/>
      <c r="AI404" s="2490"/>
      <c r="AJ404" s="187"/>
    </row>
    <row r="405" spans="1:36" s="901" customFormat="1" ht="8.25" customHeight="1">
      <c r="A405" s="1590"/>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c r="AD405" s="133"/>
      <c r="AE405" s="133"/>
      <c r="AF405" s="133"/>
      <c r="AG405" s="133"/>
      <c r="AH405" s="133"/>
      <c r="AI405" s="2484"/>
      <c r="AJ405" s="187"/>
    </row>
    <row r="406" spans="1:36" s="187" customFormat="1" ht="11.25" customHeight="1">
      <c r="A406" s="1946"/>
      <c r="B406" s="4374" t="s">
        <v>1026</v>
      </c>
      <c r="C406" s="4374"/>
      <c r="D406" s="2384" t="s">
        <v>1014</v>
      </c>
      <c r="E406" s="2384"/>
      <c r="F406" s="2384"/>
      <c r="G406" s="2384"/>
      <c r="H406" s="2384"/>
      <c r="I406" s="2384"/>
      <c r="J406" s="2384"/>
      <c r="K406" s="2384"/>
      <c r="L406" s="2384"/>
      <c r="M406" s="2384"/>
      <c r="N406" s="2384"/>
      <c r="O406" s="2384"/>
      <c r="P406" s="2384"/>
      <c r="Q406" s="2384"/>
      <c r="R406" s="2384"/>
      <c r="S406" s="2384"/>
      <c r="T406" s="2384"/>
      <c r="U406" s="2384"/>
      <c r="V406" s="2384"/>
      <c r="W406" s="2384"/>
      <c r="X406" s="2384"/>
      <c r="Y406" s="2384"/>
      <c r="Z406" s="2384"/>
      <c r="AA406" s="2415"/>
      <c r="AB406" s="2399"/>
      <c r="AC406" s="2399"/>
      <c r="AD406" s="2399"/>
      <c r="AE406" s="2399"/>
      <c r="AG406" s="2432"/>
      <c r="AH406" s="219"/>
      <c r="AI406" s="1921"/>
    </row>
    <row r="407" spans="1:36" s="187" customFormat="1" ht="11.25" customHeight="1">
      <c r="A407" s="1946"/>
      <c r="B407" s="2448"/>
      <c r="C407" s="2448"/>
      <c r="D407" s="2384" t="s">
        <v>3832</v>
      </c>
      <c r="E407" s="2384"/>
      <c r="F407" s="2384"/>
      <c r="G407" s="2384"/>
      <c r="H407" s="2384"/>
      <c r="I407" s="2384"/>
      <c r="J407" s="2384"/>
      <c r="K407" s="2384"/>
      <c r="L407" s="2384"/>
      <c r="M407" s="2384"/>
      <c r="N407" s="2384"/>
      <c r="O407" s="2384"/>
      <c r="P407" s="2384"/>
      <c r="Q407" s="2384"/>
      <c r="R407" s="2384"/>
      <c r="S407" s="2384"/>
      <c r="T407" s="2384"/>
      <c r="U407" s="2384"/>
      <c r="V407" s="2384"/>
      <c r="W407" s="2384"/>
      <c r="X407" s="2384"/>
      <c r="Y407" s="2384"/>
      <c r="Z407" s="2384"/>
      <c r="AA407" s="2415"/>
      <c r="AB407" s="2399"/>
      <c r="AC407" s="2399"/>
      <c r="AD407" s="2399"/>
      <c r="AE407" s="2399"/>
      <c r="AG407" s="2432"/>
      <c r="AH407" s="219"/>
      <c r="AI407" s="1921"/>
    </row>
    <row r="408" spans="1:36" s="187" customFormat="1" ht="11.25" customHeight="1">
      <c r="A408" s="1946"/>
      <c r="B408" s="2414"/>
      <c r="C408" s="2414"/>
      <c r="D408" s="2386" t="s">
        <v>3833</v>
      </c>
      <c r="E408" s="2386"/>
      <c r="F408" s="2386"/>
      <c r="G408" s="2386"/>
      <c r="H408" s="2386"/>
      <c r="I408" s="2386"/>
      <c r="J408" s="2386"/>
      <c r="K408" s="2386"/>
      <c r="L408" s="2386"/>
      <c r="M408" s="2386"/>
      <c r="N408" s="2386"/>
      <c r="O408" s="2386"/>
      <c r="P408" s="2386"/>
      <c r="Q408" s="2386"/>
      <c r="R408" s="2386"/>
      <c r="S408" s="2386"/>
      <c r="T408" s="2386"/>
      <c r="U408" s="2386"/>
      <c r="V408" s="2386"/>
      <c r="W408" s="2386"/>
      <c r="X408" s="2386"/>
      <c r="Y408" s="2386"/>
      <c r="Z408" s="2090"/>
      <c r="AA408" s="2090"/>
      <c r="AB408" s="2403"/>
      <c r="AC408" s="2403"/>
      <c r="AD408" s="2403"/>
      <c r="AE408" s="2460"/>
      <c r="AG408" s="2432"/>
      <c r="AH408" s="219"/>
      <c r="AI408" s="1921"/>
    </row>
    <row r="409" spans="1:36" s="187" customFormat="1" ht="3.75" customHeight="1">
      <c r="A409" s="1946"/>
      <c r="B409" s="2414"/>
      <c r="C409" s="2414"/>
      <c r="D409" s="2414"/>
      <c r="E409" s="2414"/>
      <c r="F409" s="2414"/>
      <c r="G409" s="2414"/>
      <c r="H409" s="2414"/>
      <c r="I409" s="2414"/>
      <c r="J409" s="2414"/>
      <c r="K409" s="2414"/>
      <c r="L409" s="2414"/>
      <c r="M409" s="2414"/>
      <c r="N409" s="2414"/>
      <c r="O409" s="2414"/>
      <c r="P409" s="2414"/>
      <c r="Q409" s="2414"/>
      <c r="R409" s="2414"/>
      <c r="S409" s="2414"/>
      <c r="T409" s="2414"/>
      <c r="U409" s="2414"/>
      <c r="V409" s="2414"/>
      <c r="W409" s="2414"/>
      <c r="X409" s="2414"/>
      <c r="Y409" s="2414"/>
      <c r="Z409" s="2414"/>
      <c r="AA409" s="2414"/>
      <c r="AB409" s="2414"/>
      <c r="AC409" s="2414"/>
      <c r="AD409" s="2414"/>
      <c r="AE409" s="2414"/>
      <c r="AG409" s="2432"/>
      <c r="AH409" s="219"/>
      <c r="AI409" s="1921"/>
    </row>
    <row r="410" spans="1:36" s="187" customFormat="1" ht="11.25" customHeight="1">
      <c r="A410" s="1946"/>
      <c r="B410" s="2414"/>
      <c r="C410" s="2414"/>
      <c r="D410" s="2443"/>
      <c r="E410" s="2454" t="s">
        <v>1013</v>
      </c>
      <c r="F410" s="2399"/>
      <c r="G410" s="2399"/>
      <c r="H410" s="2399"/>
      <c r="I410" s="2399"/>
      <c r="J410" s="2399"/>
      <c r="K410" s="2399"/>
      <c r="L410" s="2399"/>
      <c r="M410" s="2399"/>
      <c r="N410" s="2399"/>
      <c r="O410" s="2399"/>
      <c r="P410" s="2399"/>
      <c r="Q410" s="2399"/>
      <c r="R410" s="2399"/>
      <c r="S410" s="2399"/>
      <c r="T410" s="2399"/>
      <c r="U410" s="2399"/>
      <c r="V410" s="2399"/>
      <c r="W410" s="2414"/>
      <c r="X410" s="2414"/>
      <c r="Y410" s="2414"/>
      <c r="Z410" s="2414"/>
      <c r="AA410" s="2414"/>
      <c r="AB410" s="2414"/>
      <c r="AC410" s="2414"/>
      <c r="AD410" s="2414"/>
      <c r="AE410" s="2414"/>
      <c r="AG410" s="2432"/>
      <c r="AH410" s="219"/>
      <c r="AI410" s="1921"/>
    </row>
    <row r="411" spans="1:36" s="187" customFormat="1" ht="11.25" customHeight="1">
      <c r="A411" s="1946"/>
      <c r="B411" s="2414"/>
      <c r="C411" s="2414"/>
      <c r="D411" s="4392">
        <v>1</v>
      </c>
      <c r="E411" s="4345"/>
      <c r="F411" s="4395" t="s">
        <v>1100</v>
      </c>
      <c r="G411" s="4396"/>
      <c r="H411" s="4396"/>
      <c r="I411" s="2443"/>
      <c r="J411" s="2443"/>
      <c r="K411" s="2443"/>
      <c r="L411" s="2443"/>
      <c r="M411" s="2443"/>
      <c r="N411" s="4392">
        <v>2</v>
      </c>
      <c r="O411" s="4345"/>
      <c r="P411" s="4395" t="s">
        <v>1238</v>
      </c>
      <c r="Q411" s="4396"/>
      <c r="R411" s="4396"/>
      <c r="S411" s="2401"/>
      <c r="T411" s="2401"/>
      <c r="U411" s="2406"/>
      <c r="V411" s="2406"/>
      <c r="W411" s="2067" t="s">
        <v>3834</v>
      </c>
      <c r="X411" s="1823"/>
      <c r="Y411" s="1823"/>
      <c r="Z411" s="1823"/>
      <c r="AA411" s="1823"/>
      <c r="AB411" s="1823"/>
      <c r="AC411" s="1823"/>
      <c r="AD411" s="1823"/>
      <c r="AE411" s="2092"/>
      <c r="AG411" s="2432"/>
      <c r="AH411" s="219"/>
      <c r="AI411" s="1921"/>
    </row>
    <row r="412" spans="1:36" s="187" customFormat="1" ht="11.25" customHeight="1">
      <c r="A412" s="1946"/>
      <c r="B412" s="2414"/>
      <c r="C412" s="2414"/>
      <c r="D412" s="4392"/>
      <c r="E412" s="4346"/>
      <c r="F412" s="4395"/>
      <c r="G412" s="4396"/>
      <c r="H412" s="4396"/>
      <c r="I412" s="2399"/>
      <c r="J412" s="2399"/>
      <c r="K412" s="2399"/>
      <c r="L412" s="2399"/>
      <c r="M412" s="2399"/>
      <c r="N412" s="4392"/>
      <c r="O412" s="4346"/>
      <c r="P412" s="4395"/>
      <c r="Q412" s="4396"/>
      <c r="R412" s="4396"/>
      <c r="S412" s="2401"/>
      <c r="T412" s="2401"/>
      <c r="U412" s="2406"/>
      <c r="V412" s="2406"/>
      <c r="W412" s="2093" t="s">
        <v>3835</v>
      </c>
      <c r="X412" s="2094"/>
      <c r="Y412" s="2094"/>
      <c r="Z412" s="2094"/>
      <c r="AA412" s="2094"/>
      <c r="AB412" s="2094"/>
      <c r="AC412" s="2094"/>
      <c r="AD412" s="2094"/>
      <c r="AE412" s="2095"/>
      <c r="AG412" s="2432"/>
      <c r="AH412" s="219"/>
      <c r="AI412" s="1921"/>
    </row>
    <row r="413" spans="1:36" s="187" customFormat="1" ht="5.25" customHeight="1">
      <c r="A413" s="1946"/>
      <c r="B413" s="2414"/>
      <c r="C413" s="2414"/>
      <c r="D413" s="2414"/>
      <c r="E413" s="2414"/>
      <c r="F413" s="2414"/>
      <c r="G413" s="2414"/>
      <c r="H413" s="2414"/>
      <c r="I413" s="2414"/>
      <c r="J413" s="2414"/>
      <c r="K413" s="2414"/>
      <c r="L413" s="2414"/>
      <c r="M413" s="2414"/>
      <c r="N413" s="2414"/>
      <c r="O413" s="2414"/>
      <c r="P413" s="2414"/>
      <c r="Q413" s="2414"/>
      <c r="R413" s="2414"/>
      <c r="S413" s="2414"/>
      <c r="T413" s="2414"/>
      <c r="U413" s="2414"/>
      <c r="V413" s="2414"/>
      <c r="W413" s="2414"/>
      <c r="X413" s="2414"/>
      <c r="Y413" s="2414"/>
      <c r="Z413" s="2414"/>
      <c r="AA413" s="2414"/>
      <c r="AB413" s="2414"/>
      <c r="AC413" s="2414"/>
      <c r="AD413" s="2414"/>
      <c r="AE413" s="2414"/>
      <c r="AG413" s="2432"/>
      <c r="AH413" s="219"/>
      <c r="AI413" s="1921"/>
    </row>
    <row r="414" spans="1:36" s="187" customFormat="1" ht="11.25" customHeight="1">
      <c r="A414" s="1946"/>
      <c r="B414" s="2414"/>
      <c r="C414" s="2096"/>
      <c r="D414" s="2097" t="s">
        <v>3596</v>
      </c>
      <c r="E414" s="2098"/>
      <c r="F414" s="2098"/>
      <c r="G414" s="2098"/>
      <c r="H414" s="2098"/>
      <c r="I414" s="2098"/>
      <c r="J414" s="2098"/>
      <c r="K414" s="2098"/>
      <c r="L414" s="2098"/>
      <c r="M414" s="2098"/>
      <c r="N414" s="2098"/>
      <c r="O414" s="2098"/>
      <c r="P414" s="2098"/>
      <c r="Q414" s="2098"/>
      <c r="R414" s="2098"/>
      <c r="S414" s="2098"/>
      <c r="T414" s="2098"/>
      <c r="U414" s="2098"/>
      <c r="V414" s="2098"/>
      <c r="W414" s="2098"/>
      <c r="X414" s="2098"/>
      <c r="Y414" s="2098"/>
      <c r="Z414" s="2098"/>
      <c r="AA414" s="2098"/>
      <c r="AB414" s="2098"/>
      <c r="AC414" s="2098"/>
      <c r="AD414" s="2098"/>
      <c r="AE414" s="2099"/>
      <c r="AG414" s="2432"/>
      <c r="AH414" s="219"/>
      <c r="AI414" s="1921"/>
    </row>
    <row r="415" spans="1:36" s="187" customFormat="1" ht="11.25" customHeight="1">
      <c r="A415" s="1946"/>
      <c r="B415" s="2414"/>
      <c r="C415" s="2100"/>
      <c r="D415" s="2101"/>
      <c r="E415" s="2102"/>
      <c r="F415" s="2102"/>
      <c r="G415" s="2103" t="s">
        <v>3597</v>
      </c>
      <c r="H415" s="2101"/>
      <c r="I415" s="2102"/>
      <c r="J415" s="2102"/>
      <c r="K415" s="2102"/>
      <c r="L415" s="2102"/>
      <c r="M415" s="2102"/>
      <c r="N415" s="2102"/>
      <c r="O415" s="2102"/>
      <c r="P415" s="2102"/>
      <c r="Q415" s="2102"/>
      <c r="R415" s="2102"/>
      <c r="S415" s="2102"/>
      <c r="T415" s="2102"/>
      <c r="U415" s="2102"/>
      <c r="V415" s="2102"/>
      <c r="W415" s="2102"/>
      <c r="X415" s="2102"/>
      <c r="Y415" s="2102"/>
      <c r="Z415" s="2102"/>
      <c r="AA415" s="2102"/>
      <c r="AB415" s="2102"/>
      <c r="AC415" s="2102"/>
      <c r="AD415" s="2102"/>
      <c r="AE415" s="2104"/>
      <c r="AG415" s="2432"/>
      <c r="AH415" s="219"/>
      <c r="AI415" s="1921"/>
    </row>
    <row r="416" spans="1:36" s="187" customFormat="1" ht="11.25" customHeight="1">
      <c r="A416" s="1946"/>
      <c r="B416" s="2414"/>
      <c r="C416" s="2100"/>
      <c r="D416" s="2101" t="s">
        <v>3836</v>
      </c>
      <c r="E416" s="2102"/>
      <c r="F416" s="2102"/>
      <c r="G416" s="2102"/>
      <c r="H416" s="2102"/>
      <c r="I416" s="2102"/>
      <c r="J416" s="2102"/>
      <c r="K416" s="2102"/>
      <c r="L416" s="2102"/>
      <c r="M416" s="2102"/>
      <c r="N416" s="2102"/>
      <c r="O416" s="2102"/>
      <c r="P416" s="2102"/>
      <c r="Q416" s="2102"/>
      <c r="R416" s="2102"/>
      <c r="S416" s="2102"/>
      <c r="T416" s="2102"/>
      <c r="U416" s="2102"/>
      <c r="V416" s="2102"/>
      <c r="W416" s="2102"/>
      <c r="X416" s="2102"/>
      <c r="Y416" s="2102"/>
      <c r="Z416" s="2102"/>
      <c r="AA416" s="2102"/>
      <c r="AB416" s="2102"/>
      <c r="AC416" s="2102"/>
      <c r="AD416" s="2102"/>
      <c r="AE416" s="2104"/>
      <c r="AG416" s="2432"/>
      <c r="AH416" s="219"/>
      <c r="AI416" s="1921"/>
    </row>
    <row r="417" spans="1:36" s="187" customFormat="1" ht="11.25" customHeight="1">
      <c r="A417" s="1946"/>
      <c r="B417" s="2414"/>
      <c r="C417" s="2100"/>
      <c r="D417" s="2105" t="s">
        <v>3837</v>
      </c>
      <c r="E417" s="2102"/>
      <c r="F417" s="2102"/>
      <c r="G417" s="2102"/>
      <c r="H417" s="2102"/>
      <c r="I417" s="2102"/>
      <c r="J417" s="2102"/>
      <c r="K417" s="2102"/>
      <c r="L417" s="2102"/>
      <c r="M417" s="2102"/>
      <c r="N417" s="2102"/>
      <c r="O417" s="2102"/>
      <c r="P417" s="2102"/>
      <c r="Q417" s="2102"/>
      <c r="R417" s="2102"/>
      <c r="S417" s="2102"/>
      <c r="T417" s="2102"/>
      <c r="U417" s="2102"/>
      <c r="V417" s="2102"/>
      <c r="W417" s="2102"/>
      <c r="X417" s="2102"/>
      <c r="Y417" s="2102"/>
      <c r="Z417" s="2102"/>
      <c r="AA417" s="2102"/>
      <c r="AB417" s="2102"/>
      <c r="AC417" s="2102"/>
      <c r="AD417" s="2102"/>
      <c r="AE417" s="2104"/>
      <c r="AG417" s="2432"/>
      <c r="AH417" s="219"/>
      <c r="AI417" s="1921"/>
    </row>
    <row r="418" spans="1:36" s="187" customFormat="1" ht="11.25" customHeight="1">
      <c r="A418" s="1946"/>
      <c r="B418" s="2414"/>
      <c r="C418" s="2100"/>
      <c r="D418" s="2105" t="s">
        <v>3838</v>
      </c>
      <c r="E418" s="2102"/>
      <c r="F418" s="2102"/>
      <c r="G418" s="2102"/>
      <c r="H418" s="2102"/>
      <c r="I418" s="2102"/>
      <c r="J418" s="2102"/>
      <c r="K418" s="2102"/>
      <c r="L418" s="2102"/>
      <c r="M418" s="2102"/>
      <c r="N418" s="2102"/>
      <c r="O418" s="2102"/>
      <c r="P418" s="2102"/>
      <c r="Q418" s="2102"/>
      <c r="R418" s="2102"/>
      <c r="S418" s="2102"/>
      <c r="T418" s="2102"/>
      <c r="U418" s="2102"/>
      <c r="V418" s="2102"/>
      <c r="W418" s="2102"/>
      <c r="X418" s="2102"/>
      <c r="Y418" s="2102"/>
      <c r="Z418" s="2102"/>
      <c r="AA418" s="2102"/>
      <c r="AB418" s="2102"/>
      <c r="AC418" s="2102"/>
      <c r="AD418" s="2102"/>
      <c r="AE418" s="2104"/>
      <c r="AG418" s="2432"/>
      <c r="AH418" s="219"/>
      <c r="AI418" s="1921"/>
    </row>
    <row r="419" spans="1:36" s="187" customFormat="1" ht="4.5" customHeight="1">
      <c r="A419" s="1946"/>
      <c r="B419" s="2414"/>
      <c r="C419" s="2100"/>
      <c r="D419" s="2106"/>
      <c r="E419" s="2102"/>
      <c r="F419" s="2102"/>
      <c r="G419" s="2102"/>
      <c r="H419" s="2102"/>
      <c r="I419" s="2102"/>
      <c r="J419" s="2102"/>
      <c r="K419" s="2102"/>
      <c r="L419" s="2102"/>
      <c r="M419" s="2102"/>
      <c r="N419" s="2102"/>
      <c r="O419" s="2102"/>
      <c r="P419" s="2102"/>
      <c r="Q419" s="2102"/>
      <c r="R419" s="2102"/>
      <c r="S419" s="2102"/>
      <c r="T419" s="2102"/>
      <c r="U419" s="2102"/>
      <c r="V419" s="2102"/>
      <c r="W419" s="2102"/>
      <c r="X419" s="2102"/>
      <c r="Y419" s="2102"/>
      <c r="Z419" s="2102"/>
      <c r="AA419" s="2102"/>
      <c r="AB419" s="2102"/>
      <c r="AC419" s="2102"/>
      <c r="AD419" s="2102"/>
      <c r="AE419" s="2104"/>
      <c r="AG419" s="2432"/>
      <c r="AH419" s="219"/>
      <c r="AI419" s="1921"/>
    </row>
    <row r="420" spans="1:36" s="187" customFormat="1" ht="11.25" customHeight="1">
      <c r="A420" s="1946"/>
      <c r="B420" s="2414"/>
      <c r="C420" s="2100"/>
      <c r="D420" s="2106" t="s">
        <v>1011</v>
      </c>
      <c r="E420" s="2102"/>
      <c r="F420" s="2102"/>
      <c r="G420" s="2102"/>
      <c r="H420" s="2102"/>
      <c r="I420" s="2102"/>
      <c r="J420" s="2102"/>
      <c r="K420" s="2102"/>
      <c r="L420" s="2102"/>
      <c r="M420" s="2102"/>
      <c r="N420" s="2102"/>
      <c r="O420" s="2102"/>
      <c r="P420" s="2102"/>
      <c r="Q420" s="2102"/>
      <c r="R420" s="2102"/>
      <c r="S420" s="2102"/>
      <c r="T420" s="2102"/>
      <c r="U420" s="2102"/>
      <c r="V420" s="2102"/>
      <c r="W420" s="2102"/>
      <c r="X420" s="2102"/>
      <c r="Y420" s="2102"/>
      <c r="Z420" s="2102"/>
      <c r="AA420" s="2102"/>
      <c r="AB420" s="2102"/>
      <c r="AC420" s="2102"/>
      <c r="AD420" s="2102"/>
      <c r="AE420" s="2104"/>
      <c r="AG420" s="2432"/>
      <c r="AH420" s="219"/>
      <c r="AI420" s="1921"/>
    </row>
    <row r="421" spans="1:36" s="187" customFormat="1" ht="11.25" customHeight="1">
      <c r="A421" s="1946"/>
      <c r="B421" s="2414"/>
      <c r="C421" s="2107"/>
      <c r="D421" s="2108" t="s">
        <v>1010</v>
      </c>
      <c r="E421" s="2109"/>
      <c r="F421" s="2109"/>
      <c r="G421" s="2109"/>
      <c r="H421" s="2109"/>
      <c r="I421" s="2109"/>
      <c r="J421" s="2109"/>
      <c r="K421" s="2109"/>
      <c r="L421" s="2109"/>
      <c r="M421" s="2109"/>
      <c r="N421" s="2109"/>
      <c r="O421" s="2109"/>
      <c r="P421" s="2109"/>
      <c r="Q421" s="2109"/>
      <c r="R421" s="2109"/>
      <c r="S421" s="2109"/>
      <c r="T421" s="2109"/>
      <c r="U421" s="2109"/>
      <c r="V421" s="2109"/>
      <c r="W421" s="2109"/>
      <c r="X421" s="2109"/>
      <c r="Y421" s="2109"/>
      <c r="Z421" s="2109"/>
      <c r="AA421" s="2109"/>
      <c r="AB421" s="2109"/>
      <c r="AC421" s="2109"/>
      <c r="AD421" s="2109"/>
      <c r="AE421" s="2110"/>
      <c r="AG421" s="2432"/>
      <c r="AH421" s="219"/>
      <c r="AI421" s="1921"/>
    </row>
    <row r="422" spans="1:36" s="187" customFormat="1" ht="8.25" customHeight="1">
      <c r="A422" s="2437"/>
      <c r="B422" s="2491"/>
      <c r="C422" s="2492"/>
      <c r="D422" s="2493"/>
      <c r="E422" s="2493"/>
      <c r="F422" s="2493"/>
      <c r="G422" s="2493"/>
      <c r="H422" s="2493"/>
      <c r="I422" s="2493"/>
      <c r="J422" s="2493"/>
      <c r="K422" s="2493"/>
      <c r="L422" s="2493"/>
      <c r="M422" s="2493"/>
      <c r="N422" s="2494"/>
      <c r="O422" s="2494"/>
      <c r="P422" s="2494"/>
      <c r="Q422" s="2494"/>
      <c r="R422" s="2494"/>
      <c r="S422" s="2494"/>
      <c r="T422" s="2494"/>
      <c r="U422" s="2494"/>
      <c r="V422" s="2494"/>
      <c r="W422" s="2494"/>
      <c r="X422" s="2494"/>
      <c r="Y422" s="2494"/>
      <c r="Z422" s="2494"/>
      <c r="AA422" s="2495"/>
      <c r="AB422" s="2495"/>
      <c r="AC422" s="2496"/>
      <c r="AD422" s="2496"/>
      <c r="AE422" s="2496"/>
      <c r="AF422" s="2497"/>
      <c r="AG422" s="2440"/>
      <c r="AH422" s="2186"/>
      <c r="AI422" s="2441"/>
    </row>
    <row r="423" spans="1:36" s="901" customFormat="1" ht="6" customHeight="1">
      <c r="A423" s="1590"/>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c r="AD423" s="133"/>
      <c r="AE423" s="133"/>
      <c r="AF423" s="133"/>
      <c r="AG423" s="133"/>
      <c r="AH423" s="133"/>
      <c r="AI423" s="2484"/>
      <c r="AJ423" s="187"/>
    </row>
    <row r="424" spans="1:36" s="187" customFormat="1" ht="9.75" customHeight="1">
      <c r="A424" s="1946"/>
      <c r="B424" s="2414"/>
      <c r="C424" s="2414"/>
      <c r="D424" s="2426"/>
      <c r="E424" s="2426"/>
      <c r="F424" s="2426"/>
      <c r="G424" s="2426"/>
      <c r="H424" s="2426"/>
      <c r="I424" s="2426"/>
      <c r="J424" s="2426"/>
      <c r="K424" s="2426"/>
      <c r="L424" s="2426"/>
      <c r="M424" s="2426"/>
      <c r="N424" s="2451"/>
      <c r="O424" s="2498"/>
      <c r="P424" s="2426"/>
      <c r="Q424" s="2426"/>
      <c r="R424" s="2426"/>
      <c r="S424" s="2426"/>
      <c r="T424" s="2426"/>
      <c r="U424" s="2426"/>
      <c r="V424" s="2426"/>
      <c r="W424" s="2426"/>
      <c r="X424" s="2426"/>
      <c r="Y424" s="2426"/>
      <c r="Z424" s="2426"/>
      <c r="AA424" s="2426"/>
      <c r="AB424" s="2426"/>
      <c r="AC424" s="2399"/>
      <c r="AD424" s="2399"/>
      <c r="AE424" s="4415">
        <v>3100</v>
      </c>
      <c r="AF424" s="4415"/>
      <c r="AG424" s="2432"/>
      <c r="AH424" s="219"/>
      <c r="AI424" s="1921"/>
    </row>
    <row r="425" spans="1:36" s="187" customFormat="1" ht="11.25" customHeight="1">
      <c r="A425" s="1946"/>
      <c r="B425" s="2499" t="s">
        <v>1019</v>
      </c>
      <c r="C425" s="2499"/>
      <c r="D425" s="2384" t="s">
        <v>1005</v>
      </c>
      <c r="E425" s="2399"/>
      <c r="F425" s="2399"/>
      <c r="G425" s="2399"/>
      <c r="H425" s="2399"/>
      <c r="I425" s="2399"/>
      <c r="J425" s="2399"/>
      <c r="K425" s="2399"/>
      <c r="L425" s="2399"/>
      <c r="M425" s="2399"/>
      <c r="N425" s="2399"/>
      <c r="O425" s="2408"/>
      <c r="P425" s="2407"/>
      <c r="Q425" s="2407"/>
      <c r="R425" s="2407"/>
      <c r="S425" s="2407"/>
      <c r="T425" s="2407"/>
      <c r="U425" s="2407"/>
      <c r="V425" s="2407"/>
      <c r="W425" s="2407"/>
      <c r="X425" s="2407"/>
      <c r="Y425" s="2407"/>
      <c r="Z425" s="2407"/>
      <c r="AA425" s="2451"/>
      <c r="AB425" s="4392">
        <v>64</v>
      </c>
      <c r="AC425" s="4363"/>
      <c r="AD425" s="4364"/>
      <c r="AE425" s="4364"/>
      <c r="AF425" s="4365"/>
      <c r="AG425" s="4362" t="s">
        <v>64</v>
      </c>
      <c r="AH425" s="219"/>
      <c r="AI425" s="1921"/>
    </row>
    <row r="426" spans="1:36" s="187" customFormat="1" ht="11.25" customHeight="1">
      <c r="A426" s="1946"/>
      <c r="B426" s="2414"/>
      <c r="C426" s="2414"/>
      <c r="D426" s="2434" t="s">
        <v>1024</v>
      </c>
      <c r="E426" s="2384"/>
      <c r="F426" s="2384"/>
      <c r="G426" s="2384"/>
      <c r="H426" s="2384"/>
      <c r="I426" s="2384"/>
      <c r="J426" s="2384"/>
      <c r="K426" s="2384"/>
      <c r="L426" s="2384"/>
      <c r="M426" s="2384"/>
      <c r="N426" s="2384"/>
      <c r="O426" s="2384"/>
      <c r="P426" s="2384"/>
      <c r="Q426" s="2384"/>
      <c r="R426" s="2384"/>
      <c r="S426" s="2384"/>
      <c r="T426" s="2384"/>
      <c r="U426" s="2384"/>
      <c r="V426" s="2384"/>
      <c r="W426" s="2384"/>
      <c r="X426" s="2384"/>
      <c r="Y426" s="2384"/>
      <c r="Z426" s="2384"/>
      <c r="AB426" s="4392"/>
      <c r="AC426" s="4366"/>
      <c r="AD426" s="4367"/>
      <c r="AE426" s="4367"/>
      <c r="AF426" s="4368"/>
      <c r="AG426" s="4362"/>
      <c r="AH426" s="219"/>
      <c r="AI426" s="1921"/>
    </row>
    <row r="427" spans="1:36" s="187" customFormat="1" ht="11.25" customHeight="1">
      <c r="A427" s="1946"/>
      <c r="B427" s="2414"/>
      <c r="C427" s="2414"/>
      <c r="D427" s="2483" t="s">
        <v>1004</v>
      </c>
      <c r="E427" s="2434"/>
      <c r="F427" s="2434"/>
      <c r="G427" s="2434"/>
      <c r="H427" s="2434"/>
      <c r="I427" s="2434"/>
      <c r="J427" s="2434"/>
      <c r="K427" s="2434"/>
      <c r="L427" s="2434"/>
      <c r="M427" s="2434"/>
      <c r="N427" s="2386"/>
      <c r="O427" s="2386"/>
      <c r="P427" s="2386"/>
      <c r="Q427" s="2386"/>
      <c r="R427" s="2386"/>
      <c r="S427" s="2386"/>
      <c r="T427" s="2386"/>
      <c r="U427" s="2386"/>
      <c r="V427" s="2386"/>
      <c r="W427" s="2386"/>
      <c r="X427" s="2386"/>
      <c r="Y427" s="2386"/>
      <c r="Z427" s="2386"/>
      <c r="AA427" s="2401"/>
      <c r="AB427" s="2427"/>
      <c r="AC427" s="2427"/>
      <c r="AD427" s="2427"/>
      <c r="AE427" s="2427"/>
      <c r="AF427" s="2425"/>
      <c r="AG427" s="2432"/>
      <c r="AH427" s="219"/>
      <c r="AI427" s="1921"/>
    </row>
    <row r="428" spans="1:36" s="187" customFormat="1" ht="11.25" customHeight="1">
      <c r="A428" s="1946"/>
      <c r="B428" s="2414"/>
      <c r="C428" s="2414"/>
      <c r="D428" s="2483" t="s">
        <v>1003</v>
      </c>
      <c r="E428" s="2385"/>
      <c r="F428" s="2385"/>
      <c r="G428" s="2385"/>
      <c r="H428" s="2385"/>
      <c r="I428" s="2385"/>
      <c r="J428" s="2385"/>
      <c r="K428" s="2384"/>
      <c r="L428" s="2384"/>
      <c r="M428" s="2384"/>
      <c r="N428" s="2384"/>
      <c r="O428" s="2384"/>
      <c r="P428" s="2384"/>
      <c r="Q428" s="2384"/>
      <c r="R428" s="2384"/>
      <c r="S428" s="2384"/>
      <c r="T428" s="2384"/>
      <c r="U428" s="2384"/>
      <c r="V428" s="2384"/>
      <c r="W428" s="2384"/>
      <c r="X428" s="2384"/>
      <c r="Y428" s="2384"/>
      <c r="Z428" s="2384"/>
      <c r="AA428" s="2384"/>
      <c r="AB428" s="2384"/>
      <c r="AC428" s="2384"/>
      <c r="AD428" s="2384"/>
      <c r="AE428" s="2384"/>
      <c r="AF428" s="2384"/>
      <c r="AG428" s="2432"/>
      <c r="AH428" s="219"/>
      <c r="AI428" s="1921"/>
    </row>
    <row r="429" spans="1:36" s="187" customFormat="1" ht="8.25" customHeight="1">
      <c r="A429" s="2437"/>
      <c r="B429" s="2225"/>
      <c r="C429" s="2225"/>
      <c r="D429" s="2225"/>
      <c r="E429" s="2500"/>
      <c r="F429" s="2500"/>
      <c r="G429" s="2500"/>
      <c r="H429" s="2500"/>
      <c r="I429" s="2500"/>
      <c r="J429" s="2500"/>
      <c r="K429" s="2091"/>
      <c r="L429" s="2091"/>
      <c r="M429" s="2091"/>
      <c r="N429" s="2091"/>
      <c r="O429" s="2091"/>
      <c r="P429" s="2091"/>
      <c r="Q429" s="2091"/>
      <c r="R429" s="2091"/>
      <c r="S429" s="2091"/>
      <c r="T429" s="2091"/>
      <c r="U429" s="2091"/>
      <c r="V429" s="2091"/>
      <c r="W429" s="2091"/>
      <c r="X429" s="2091"/>
      <c r="Y429" s="2091"/>
      <c r="Z429" s="2091"/>
      <c r="AA429" s="2091"/>
      <c r="AB429" s="2091"/>
      <c r="AC429" s="2091"/>
      <c r="AD429" s="2091"/>
      <c r="AE429" s="2501"/>
      <c r="AF429" s="2091"/>
      <c r="AG429" s="2440"/>
      <c r="AH429" s="2186"/>
      <c r="AI429" s="2441"/>
    </row>
    <row r="430" spans="1:36" s="901" customFormat="1" ht="8.25" customHeight="1">
      <c r="A430" s="1590"/>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c r="AD430" s="133"/>
      <c r="AE430" s="133"/>
      <c r="AF430" s="133"/>
      <c r="AG430" s="133"/>
      <c r="AH430" s="133"/>
      <c r="AI430" s="2484"/>
      <c r="AJ430" s="187"/>
    </row>
    <row r="431" spans="1:36" s="187" customFormat="1" ht="11.25" customHeight="1">
      <c r="A431" s="1946"/>
      <c r="B431" s="4399" t="s">
        <v>1018</v>
      </c>
      <c r="C431" s="4399"/>
      <c r="D431" s="2384" t="s">
        <v>1002</v>
      </c>
      <c r="E431" s="2414"/>
      <c r="F431" s="2414"/>
      <c r="G431" s="2414"/>
      <c r="H431" s="2414"/>
      <c r="I431" s="2414"/>
      <c r="J431" s="2414"/>
      <c r="K431" s="2414"/>
      <c r="L431" s="2414"/>
      <c r="M431" s="2414"/>
      <c r="N431" s="2414"/>
      <c r="O431" s="2414"/>
      <c r="P431" s="2414"/>
      <c r="Q431" s="2414"/>
      <c r="R431" s="2414"/>
      <c r="S431" s="2414"/>
      <c r="T431" s="2414"/>
      <c r="U431" s="2414"/>
      <c r="V431" s="2414"/>
      <c r="W431" s="2414"/>
      <c r="X431" s="2414"/>
      <c r="Y431" s="2414"/>
      <c r="Z431" s="2414"/>
      <c r="AA431" s="2414"/>
      <c r="AB431" s="2414"/>
      <c r="AC431" s="2414"/>
      <c r="AD431" s="2414"/>
      <c r="AE431" s="2414"/>
      <c r="AF431" s="2414"/>
      <c r="AG431" s="2432"/>
      <c r="AH431" s="219"/>
      <c r="AI431" s="1921"/>
    </row>
    <row r="432" spans="1:36" s="187" customFormat="1" ht="11.25" customHeight="1">
      <c r="A432" s="1946"/>
      <c r="B432" s="2414" t="s">
        <v>25</v>
      </c>
      <c r="C432" s="2414"/>
      <c r="D432" s="2386" t="s">
        <v>3598</v>
      </c>
      <c r="E432" s="2414"/>
      <c r="F432" s="2414"/>
      <c r="G432" s="2414"/>
      <c r="H432" s="2414"/>
      <c r="I432" s="2414"/>
      <c r="J432" s="2414"/>
      <c r="K432" s="2414"/>
      <c r="L432" s="2414"/>
      <c r="M432" s="2414"/>
      <c r="N432" s="2414"/>
      <c r="O432" s="2414"/>
      <c r="P432" s="2414"/>
      <c r="Q432" s="2414"/>
      <c r="R432" s="2414"/>
      <c r="S432" s="2414"/>
      <c r="T432" s="2414"/>
      <c r="U432" s="2414"/>
      <c r="V432" s="2414"/>
      <c r="W432" s="2414"/>
      <c r="X432" s="2414"/>
      <c r="Y432" s="2414"/>
      <c r="Z432" s="2414"/>
      <c r="AA432" s="2414"/>
      <c r="AB432" s="2414"/>
      <c r="AC432" s="2414"/>
      <c r="AD432" s="2414"/>
      <c r="AE432" s="2414"/>
      <c r="AF432" s="2414"/>
      <c r="AG432" s="2432"/>
      <c r="AH432" s="219"/>
      <c r="AI432" s="1921"/>
    </row>
    <row r="433" spans="1:35" s="187" customFormat="1" ht="7.5" customHeight="1">
      <c r="A433" s="1946"/>
      <c r="B433" s="2414"/>
      <c r="C433" s="2414"/>
      <c r="D433" s="2414"/>
      <c r="E433" s="2414"/>
      <c r="F433" s="2414"/>
      <c r="G433" s="2414"/>
      <c r="H433" s="2414"/>
      <c r="I433" s="2414"/>
      <c r="J433" s="2414"/>
      <c r="K433" s="2414"/>
      <c r="L433" s="2414"/>
      <c r="M433" s="2414"/>
      <c r="N433" s="2414"/>
      <c r="O433" s="2414"/>
      <c r="P433" s="2414"/>
      <c r="Q433" s="2414"/>
      <c r="R433" s="2414"/>
      <c r="S433" s="2414"/>
      <c r="T433" s="2414"/>
      <c r="U433" s="2414"/>
      <c r="V433" s="2414"/>
      <c r="W433" s="2414"/>
      <c r="X433" s="2414"/>
      <c r="Y433" s="2414"/>
      <c r="Z433" s="2414"/>
      <c r="AA433" s="2414"/>
      <c r="AB433" s="2414"/>
      <c r="AC433" s="2414"/>
      <c r="AD433" s="2414"/>
      <c r="AE433" s="2414"/>
      <c r="AF433" s="2414"/>
      <c r="AG433" s="2432"/>
      <c r="AH433" s="219"/>
      <c r="AI433" s="1921"/>
    </row>
    <row r="434" spans="1:35" s="187" customFormat="1" ht="11.25" customHeight="1">
      <c r="A434" s="1946"/>
      <c r="B434" s="2414"/>
      <c r="C434" s="2414"/>
      <c r="D434" s="2433" t="s">
        <v>59</v>
      </c>
      <c r="E434" s="2434" t="s">
        <v>3593</v>
      </c>
      <c r="F434" s="2414"/>
      <c r="G434" s="2414"/>
      <c r="H434" s="2414"/>
      <c r="I434" s="2414"/>
      <c r="J434" s="2414"/>
      <c r="K434" s="2414"/>
      <c r="L434" s="2414"/>
      <c r="M434" s="2414"/>
      <c r="N434" s="2414"/>
      <c r="O434" s="2414"/>
      <c r="P434" s="2414"/>
      <c r="Q434" s="2414"/>
      <c r="R434" s="2414"/>
      <c r="S434" s="2414"/>
      <c r="T434" s="2414"/>
      <c r="U434" s="2414"/>
      <c r="V434" s="2414"/>
      <c r="W434" s="2414"/>
      <c r="X434" s="2414"/>
      <c r="Y434" s="2414"/>
      <c r="Z434" s="2414"/>
      <c r="AA434" s="2414"/>
      <c r="AB434" s="2414"/>
      <c r="AC434" s="2414"/>
      <c r="AD434" s="2414"/>
      <c r="AE434" s="4416" t="s">
        <v>992</v>
      </c>
      <c r="AF434" s="4417"/>
      <c r="AG434" s="2432"/>
      <c r="AH434" s="219"/>
      <c r="AI434" s="1921"/>
    </row>
    <row r="435" spans="1:35" s="187" customFormat="1" ht="11.25" customHeight="1">
      <c r="A435" s="1946"/>
      <c r="B435" s="2485"/>
      <c r="C435" s="2485"/>
      <c r="D435" s="2406"/>
      <c r="E435" s="4326" t="s">
        <v>4305</v>
      </c>
      <c r="F435" s="4326"/>
      <c r="G435" s="2417" t="s">
        <v>1001</v>
      </c>
      <c r="H435" s="2485"/>
      <c r="I435" s="2485"/>
      <c r="J435" s="2485"/>
      <c r="K435" s="2485"/>
      <c r="L435" s="2485"/>
      <c r="M435" s="2485"/>
      <c r="N435" s="2485"/>
      <c r="O435" s="2485"/>
      <c r="P435" s="2485"/>
      <c r="Q435" s="2485"/>
      <c r="R435" s="2485"/>
      <c r="S435" s="2485"/>
      <c r="T435" s="2485"/>
      <c r="U435" s="2485"/>
      <c r="V435" s="2485"/>
      <c r="W435" s="2485"/>
      <c r="X435" s="2485"/>
      <c r="Y435" s="2485"/>
      <c r="Z435" s="2485"/>
      <c r="AB435" s="4392">
        <v>65</v>
      </c>
      <c r="AC435" s="4363"/>
      <c r="AD435" s="4364"/>
      <c r="AE435" s="4364"/>
      <c r="AF435" s="4365"/>
      <c r="AG435" s="4362" t="s">
        <v>64</v>
      </c>
      <c r="AH435" s="219"/>
      <c r="AI435" s="1921"/>
    </row>
    <row r="436" spans="1:35" s="187" customFormat="1" ht="11.25" customHeight="1">
      <c r="A436" s="1946"/>
      <c r="B436" s="2414"/>
      <c r="C436" s="2414"/>
      <c r="D436" s="2434"/>
      <c r="E436" s="4326"/>
      <c r="F436" s="4326"/>
      <c r="G436" s="2386" t="s">
        <v>1000</v>
      </c>
      <c r="H436" s="2414"/>
      <c r="I436" s="2414"/>
      <c r="J436" s="2414"/>
      <c r="K436" s="2414"/>
      <c r="L436" s="2414"/>
      <c r="M436" s="2414"/>
      <c r="N436" s="2414"/>
      <c r="O436" s="2414"/>
      <c r="P436" s="2414"/>
      <c r="Q436" s="2414"/>
      <c r="R436" s="2414"/>
      <c r="S436" s="2414"/>
      <c r="T436" s="2414"/>
      <c r="U436" s="2414"/>
      <c r="V436" s="2414"/>
      <c r="W436" s="2414"/>
      <c r="X436" s="2414"/>
      <c r="Y436" s="2414"/>
      <c r="Z436" s="2414"/>
      <c r="AB436" s="4392"/>
      <c r="AC436" s="4366"/>
      <c r="AD436" s="4367"/>
      <c r="AE436" s="4367"/>
      <c r="AF436" s="4368"/>
      <c r="AG436" s="4362"/>
      <c r="AH436" s="219"/>
      <c r="AI436" s="1921"/>
    </row>
    <row r="437" spans="1:35" s="187" customFormat="1" ht="7.5" customHeight="1">
      <c r="A437" s="1946"/>
      <c r="B437" s="2414"/>
      <c r="C437" s="2414"/>
      <c r="D437" s="2434"/>
      <c r="E437" s="2486"/>
      <c r="F437" s="2486"/>
      <c r="G437" s="2386"/>
      <c r="H437" s="2414"/>
      <c r="I437" s="2414"/>
      <c r="J437" s="2414"/>
      <c r="K437" s="2414"/>
      <c r="L437" s="2414"/>
      <c r="M437" s="2414"/>
      <c r="N437" s="2414"/>
      <c r="O437" s="2414"/>
      <c r="P437" s="2414"/>
      <c r="Q437" s="2414"/>
      <c r="R437" s="2414"/>
      <c r="S437" s="2414"/>
      <c r="T437" s="2414"/>
      <c r="U437" s="2414"/>
      <c r="V437" s="2414"/>
      <c r="W437" s="2414"/>
      <c r="X437" s="2414"/>
      <c r="Y437" s="2414"/>
      <c r="Z437" s="2414"/>
      <c r="AB437" s="2414"/>
      <c r="AC437" s="2414"/>
      <c r="AD437" s="2414"/>
      <c r="AE437" s="2414"/>
      <c r="AG437" s="2414"/>
      <c r="AH437" s="219"/>
      <c r="AI437" s="1921"/>
    </row>
    <row r="438" spans="1:35" s="187" customFormat="1" ht="11.25" customHeight="1">
      <c r="A438" s="1946"/>
      <c r="B438" s="2414"/>
      <c r="C438" s="2414"/>
      <c r="D438" s="2433" t="s">
        <v>62</v>
      </c>
      <c r="E438" s="2434" t="s">
        <v>3594</v>
      </c>
      <c r="F438" s="2414"/>
      <c r="G438" s="2414"/>
      <c r="H438" s="2414"/>
      <c r="I438" s="2414"/>
      <c r="J438" s="2414"/>
      <c r="K438" s="2414"/>
      <c r="L438" s="2414"/>
      <c r="M438" s="2414"/>
      <c r="N438" s="2414"/>
      <c r="O438" s="2414"/>
      <c r="P438" s="2414"/>
      <c r="Q438" s="2414"/>
      <c r="R438" s="2414"/>
      <c r="S438" s="2414"/>
      <c r="T438" s="2414"/>
      <c r="U438" s="2414"/>
      <c r="V438" s="2414"/>
      <c r="W438" s="2414"/>
      <c r="X438" s="2414"/>
      <c r="Y438" s="2414"/>
      <c r="Z438" s="2414"/>
      <c r="AB438" s="2414"/>
      <c r="AC438" s="2414"/>
      <c r="AD438" s="2414"/>
      <c r="AE438" s="2414"/>
      <c r="AG438" s="2414"/>
      <c r="AH438" s="219"/>
      <c r="AI438" s="1921"/>
    </row>
    <row r="439" spans="1:35" s="187" customFormat="1" ht="11.25" customHeight="1">
      <c r="A439" s="1946"/>
      <c r="B439" s="2414"/>
      <c r="C439" s="2414"/>
      <c r="D439" s="2434"/>
      <c r="E439" s="4326" t="s">
        <v>4306</v>
      </c>
      <c r="F439" s="4326"/>
      <c r="G439" s="2384" t="s">
        <v>999</v>
      </c>
      <c r="H439" s="2414"/>
      <c r="I439" s="2414"/>
      <c r="J439" s="2414"/>
      <c r="K439" s="2414"/>
      <c r="L439" s="2414"/>
      <c r="M439" s="2414"/>
      <c r="N439" s="2414"/>
      <c r="O439" s="2414"/>
      <c r="P439" s="2414"/>
      <c r="Q439" s="2414"/>
      <c r="R439" s="2414"/>
      <c r="S439" s="2414"/>
      <c r="T439" s="2414"/>
      <c r="U439" s="2414"/>
      <c r="V439" s="2414"/>
      <c r="W439" s="2414"/>
      <c r="X439" s="2414"/>
      <c r="Y439" s="2414"/>
      <c r="Z439" s="2414"/>
      <c r="AB439" s="4392">
        <v>66</v>
      </c>
      <c r="AC439" s="4363"/>
      <c r="AD439" s="4364"/>
      <c r="AE439" s="4364"/>
      <c r="AF439" s="4365"/>
      <c r="AG439" s="4362" t="s">
        <v>64</v>
      </c>
      <c r="AH439" s="219"/>
      <c r="AI439" s="1921"/>
    </row>
    <row r="440" spans="1:35" s="187" customFormat="1" ht="11.25" customHeight="1">
      <c r="A440" s="1946"/>
      <c r="B440" s="2414"/>
      <c r="C440" s="2414"/>
      <c r="D440" s="2434"/>
      <c r="E440" s="4326"/>
      <c r="F440" s="4326"/>
      <c r="G440" s="2386" t="s">
        <v>998</v>
      </c>
      <c r="H440" s="2414"/>
      <c r="I440" s="2414"/>
      <c r="J440" s="2414"/>
      <c r="K440" s="2414"/>
      <c r="L440" s="2414"/>
      <c r="M440" s="2414"/>
      <c r="N440" s="2414"/>
      <c r="O440" s="2414"/>
      <c r="P440" s="2414"/>
      <c r="Q440" s="2414"/>
      <c r="R440" s="2414"/>
      <c r="S440" s="2414"/>
      <c r="T440" s="2414"/>
      <c r="U440" s="2414"/>
      <c r="V440" s="2414"/>
      <c r="W440" s="2414"/>
      <c r="X440" s="2414"/>
      <c r="Y440" s="2414"/>
      <c r="Z440" s="2414"/>
      <c r="AB440" s="4392"/>
      <c r="AC440" s="4366"/>
      <c r="AD440" s="4367"/>
      <c r="AE440" s="4367"/>
      <c r="AF440" s="4368"/>
      <c r="AG440" s="4362"/>
      <c r="AH440" s="219"/>
      <c r="AI440" s="1921"/>
    </row>
    <row r="441" spans="1:35" s="187" customFormat="1" ht="7.5" customHeight="1">
      <c r="A441" s="1946"/>
      <c r="B441" s="2414"/>
      <c r="C441" s="2414"/>
      <c r="D441" s="2434"/>
      <c r="E441" s="2386"/>
      <c r="F441" s="2414"/>
      <c r="G441" s="2386"/>
      <c r="H441" s="2414"/>
      <c r="I441" s="2414"/>
      <c r="J441" s="2414"/>
      <c r="K441" s="2414"/>
      <c r="L441" s="2414"/>
      <c r="M441" s="2414"/>
      <c r="N441" s="2414"/>
      <c r="O441" s="2414"/>
      <c r="P441" s="2414"/>
      <c r="Q441" s="2414"/>
      <c r="R441" s="2414"/>
      <c r="S441" s="2414"/>
      <c r="T441" s="2414"/>
      <c r="U441" s="2414"/>
      <c r="V441" s="2414"/>
      <c r="W441" s="2414"/>
      <c r="X441" s="2414"/>
      <c r="Y441" s="2414"/>
      <c r="Z441" s="2414"/>
      <c r="AB441" s="2414"/>
      <c r="AC441" s="2414"/>
      <c r="AD441" s="2414"/>
      <c r="AE441" s="2414"/>
      <c r="AG441" s="2414"/>
      <c r="AH441" s="219"/>
      <c r="AI441" s="1921"/>
    </row>
    <row r="442" spans="1:35" s="187" customFormat="1" ht="11.25" customHeight="1">
      <c r="A442" s="1946"/>
      <c r="B442" s="2414"/>
      <c r="C442" s="2414"/>
      <c r="D442" s="2433" t="s">
        <v>72</v>
      </c>
      <c r="E442" s="2386" t="s">
        <v>997</v>
      </c>
      <c r="F442" s="2414"/>
      <c r="G442" s="2414"/>
      <c r="H442" s="2414"/>
      <c r="I442" s="2414"/>
      <c r="J442" s="2414"/>
      <c r="K442" s="2414"/>
      <c r="L442" s="2414"/>
      <c r="M442" s="2414"/>
      <c r="N442" s="2414"/>
      <c r="O442" s="2414"/>
      <c r="P442" s="2414"/>
      <c r="Q442" s="2414"/>
      <c r="R442" s="2414"/>
      <c r="S442" s="2414"/>
      <c r="T442" s="2414"/>
      <c r="U442" s="2414"/>
      <c r="V442" s="2414"/>
      <c r="W442" s="2414"/>
      <c r="X442" s="2414"/>
      <c r="Y442" s="2414"/>
      <c r="Z442" s="2414"/>
      <c r="AB442" s="2414"/>
      <c r="AC442" s="2414"/>
      <c r="AD442" s="2414"/>
      <c r="AE442" s="2414"/>
      <c r="AG442" s="2414"/>
      <c r="AH442" s="219"/>
      <c r="AI442" s="1921"/>
    </row>
    <row r="443" spans="1:35" s="187" customFormat="1" ht="11.25" customHeight="1">
      <c r="A443" s="1946"/>
      <c r="B443" s="2414"/>
      <c r="C443" s="2414"/>
      <c r="D443" s="2434"/>
      <c r="E443" s="4326" t="s">
        <v>4307</v>
      </c>
      <c r="F443" s="4326"/>
      <c r="G443" s="2434" t="s">
        <v>996</v>
      </c>
      <c r="H443" s="2414"/>
      <c r="I443" s="2414"/>
      <c r="J443" s="2414"/>
      <c r="K443" s="2414"/>
      <c r="L443" s="2414"/>
      <c r="M443" s="2414"/>
      <c r="N443" s="2414"/>
      <c r="O443" s="2414"/>
      <c r="P443" s="2414"/>
      <c r="Q443" s="2414"/>
      <c r="R443" s="2414"/>
      <c r="S443" s="2414"/>
      <c r="T443" s="2414"/>
      <c r="U443" s="2414"/>
      <c r="V443" s="2414"/>
      <c r="W443" s="2414"/>
      <c r="X443" s="2414"/>
      <c r="Y443" s="2414"/>
      <c r="Z443" s="2414"/>
      <c r="AB443" s="4392">
        <v>67</v>
      </c>
      <c r="AC443" s="4363"/>
      <c r="AD443" s="4364"/>
      <c r="AE443" s="4364"/>
      <c r="AF443" s="4365"/>
      <c r="AG443" s="4362" t="s">
        <v>64</v>
      </c>
      <c r="AH443" s="219"/>
      <c r="AI443" s="1921"/>
    </row>
    <row r="444" spans="1:35" s="187" customFormat="1" ht="11.25" customHeight="1">
      <c r="A444" s="1946"/>
      <c r="B444" s="2414"/>
      <c r="C444" s="2414"/>
      <c r="D444" s="2434"/>
      <c r="E444" s="4326"/>
      <c r="F444" s="4326"/>
      <c r="G444" s="2386" t="s">
        <v>995</v>
      </c>
      <c r="H444" s="2414"/>
      <c r="I444" s="2414"/>
      <c r="J444" s="2414"/>
      <c r="K444" s="2414"/>
      <c r="L444" s="2414"/>
      <c r="M444" s="2414"/>
      <c r="N444" s="2414"/>
      <c r="O444" s="2414"/>
      <c r="P444" s="2414"/>
      <c r="Q444" s="2414"/>
      <c r="R444" s="2414"/>
      <c r="S444" s="2414"/>
      <c r="T444" s="2414"/>
      <c r="U444" s="2414" t="s">
        <v>994</v>
      </c>
      <c r="V444" s="2414"/>
      <c r="W444" s="2414"/>
      <c r="X444" s="2414"/>
      <c r="Y444" s="2414"/>
      <c r="Z444" s="2414"/>
      <c r="AB444" s="4392"/>
      <c r="AC444" s="4366"/>
      <c r="AD444" s="4367"/>
      <c r="AE444" s="4367"/>
      <c r="AF444" s="4368"/>
      <c r="AG444" s="4362"/>
      <c r="AH444" s="219"/>
      <c r="AI444" s="1921"/>
    </row>
    <row r="445" spans="1:35" s="187" customFormat="1" ht="7.5" customHeight="1">
      <c r="A445" s="1946"/>
      <c r="B445" s="2414"/>
      <c r="C445" s="2414"/>
      <c r="D445" s="2434"/>
      <c r="E445" s="2386"/>
      <c r="F445" s="2414"/>
      <c r="G445" s="2414"/>
      <c r="H445" s="2414"/>
      <c r="I445" s="2414"/>
      <c r="J445" s="2414"/>
      <c r="K445" s="2414"/>
      <c r="L445" s="2414"/>
      <c r="M445" s="2414"/>
      <c r="N445" s="2414"/>
      <c r="O445" s="2414"/>
      <c r="P445" s="2414"/>
      <c r="Q445" s="2414"/>
      <c r="R445" s="2414"/>
      <c r="S445" s="2414"/>
      <c r="T445" s="2414"/>
      <c r="U445" s="2414"/>
      <c r="V445" s="2414"/>
      <c r="W445" s="2414"/>
      <c r="X445" s="2414"/>
      <c r="Y445" s="2414"/>
      <c r="Z445" s="2414"/>
      <c r="AA445" s="2414"/>
      <c r="AB445" s="2414"/>
      <c r="AC445" s="2414"/>
      <c r="AD445" s="2414"/>
      <c r="AE445" s="2414"/>
      <c r="AG445" s="2414"/>
      <c r="AH445" s="219"/>
      <c r="AI445" s="1921"/>
    </row>
    <row r="446" spans="1:35" s="187" customFormat="1" ht="11.25" customHeight="1">
      <c r="A446" s="1946"/>
      <c r="B446" s="2414"/>
      <c r="C446" s="2414"/>
      <c r="D446" s="2434"/>
      <c r="E446" s="2434" t="s">
        <v>114</v>
      </c>
      <c r="F446" s="2414"/>
      <c r="G446" s="2414"/>
      <c r="H446" s="2414"/>
      <c r="I446" s="2414"/>
      <c r="J446" s="2414"/>
      <c r="K446" s="2414"/>
      <c r="L446" s="2414"/>
      <c r="M446" s="2414"/>
      <c r="N446" s="2414"/>
      <c r="O446" s="2414"/>
      <c r="P446" s="2414"/>
      <c r="Q446" s="2414"/>
      <c r="R446" s="2414"/>
      <c r="S446" s="2414"/>
      <c r="T446" s="2414"/>
      <c r="U446" s="2414"/>
      <c r="V446" s="2414"/>
      <c r="W446" s="2414"/>
      <c r="X446" s="2414"/>
      <c r="Y446" s="2414"/>
      <c r="Z446" s="2414"/>
      <c r="AA446" s="2414"/>
      <c r="AB446" s="2401"/>
      <c r="AC446" s="4409">
        <v>100</v>
      </c>
      <c r="AD446" s="4410"/>
      <c r="AE446" s="4410"/>
      <c r="AF446" s="4411"/>
      <c r="AG446" s="4362" t="s">
        <v>64</v>
      </c>
      <c r="AH446" s="219"/>
      <c r="AI446" s="1921"/>
    </row>
    <row r="447" spans="1:35" s="187" customFormat="1" ht="11.25" customHeight="1">
      <c r="A447" s="1946"/>
      <c r="B447" s="2414"/>
      <c r="C447" s="2414"/>
      <c r="D447" s="2434"/>
      <c r="E447" s="2386" t="s">
        <v>987</v>
      </c>
      <c r="F447" s="2414"/>
      <c r="G447" s="2414"/>
      <c r="H447" s="2414"/>
      <c r="I447" s="2414"/>
      <c r="J447" s="2414"/>
      <c r="K447" s="2414"/>
      <c r="L447" s="2414"/>
      <c r="M447" s="2414"/>
      <c r="N447" s="2414"/>
      <c r="O447" s="2414"/>
      <c r="P447" s="2414"/>
      <c r="Q447" s="2414"/>
      <c r="R447" s="2414"/>
      <c r="S447" s="2414"/>
      <c r="T447" s="2414"/>
      <c r="U447" s="2414"/>
      <c r="V447" s="2414"/>
      <c r="W447" s="2414"/>
      <c r="X447" s="2414"/>
      <c r="Y447" s="2414"/>
      <c r="Z447" s="2414"/>
      <c r="AA447" s="2414"/>
      <c r="AB447" s="2401"/>
      <c r="AC447" s="4412"/>
      <c r="AD447" s="4413"/>
      <c r="AE447" s="4413"/>
      <c r="AF447" s="4414"/>
      <c r="AG447" s="4362"/>
      <c r="AH447" s="219"/>
      <c r="AI447" s="1921"/>
    </row>
    <row r="448" spans="1:35" s="187" customFormat="1" ht="8.25" customHeight="1">
      <c r="A448" s="2437"/>
      <c r="B448" s="2438"/>
      <c r="C448" s="2225"/>
      <c r="D448" s="2188"/>
      <c r="E448" s="2188"/>
      <c r="F448" s="2439"/>
      <c r="G448" s="2439"/>
      <c r="H448" s="2439"/>
      <c r="I448" s="2439"/>
      <c r="J448" s="2439"/>
      <c r="K448" s="2439"/>
      <c r="L448" s="2439"/>
      <c r="M448" s="2439"/>
      <c r="N448" s="2439"/>
      <c r="O448" s="2439"/>
      <c r="P448" s="2439"/>
      <c r="Q448" s="2188"/>
      <c r="R448" s="2188"/>
      <c r="S448" s="2188"/>
      <c r="T448" s="2188"/>
      <c r="U448" s="2188"/>
      <c r="V448" s="2188"/>
      <c r="W448" s="2186"/>
      <c r="X448" s="2186"/>
      <c r="Y448" s="2186"/>
      <c r="Z448" s="2186"/>
      <c r="AA448" s="2186"/>
      <c r="AB448" s="2186"/>
      <c r="AC448" s="2186"/>
      <c r="AD448" s="2186"/>
      <c r="AE448" s="2225"/>
      <c r="AF448" s="2225"/>
      <c r="AG448" s="2440"/>
      <c r="AH448" s="2186"/>
      <c r="AI448" s="2441"/>
    </row>
    <row r="449" spans="1:36" s="901" customFormat="1" ht="8.25" customHeight="1">
      <c r="A449" s="1590"/>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c r="AD449" s="133"/>
      <c r="AE449" s="133"/>
      <c r="AF449" s="133"/>
      <c r="AG449" s="133"/>
      <c r="AH449" s="133"/>
      <c r="AI449" s="2484"/>
      <c r="AJ449" s="187"/>
    </row>
    <row r="450" spans="1:36" ht="9.75" customHeight="1">
      <c r="A450" s="1945"/>
      <c r="B450" s="4425" t="s">
        <v>1016</v>
      </c>
      <c r="C450" s="4425"/>
      <c r="D450" s="2384" t="s">
        <v>993</v>
      </c>
      <c r="E450" s="2414"/>
      <c r="F450" s="2414"/>
      <c r="G450" s="2414"/>
      <c r="H450" s="2414"/>
      <c r="I450" s="2414"/>
      <c r="J450" s="2414"/>
      <c r="K450" s="2414"/>
      <c r="L450" s="2414"/>
      <c r="M450" s="2414"/>
      <c r="N450" s="2414"/>
      <c r="O450" s="2414"/>
      <c r="P450" s="2414"/>
      <c r="Q450" s="2414"/>
      <c r="R450" s="2414"/>
      <c r="S450" s="2414"/>
      <c r="T450" s="2414"/>
      <c r="U450" s="2414"/>
      <c r="V450" s="2414"/>
      <c r="W450" s="2414"/>
      <c r="X450" s="2414"/>
      <c r="Y450" s="2414"/>
      <c r="Z450" s="2414"/>
      <c r="AA450" s="2414"/>
      <c r="AB450" s="2414"/>
      <c r="AC450" s="2414"/>
      <c r="AD450" s="2414"/>
      <c r="AE450" s="2414"/>
      <c r="AF450" s="2414"/>
      <c r="AG450" s="247"/>
      <c r="AI450" s="1595"/>
    </row>
    <row r="451" spans="1:36" ht="9.75" customHeight="1">
      <c r="A451" s="1945"/>
      <c r="B451" s="2414"/>
      <c r="C451" s="2414"/>
      <c r="D451" s="2386" t="s">
        <v>3599</v>
      </c>
      <c r="E451" s="2414"/>
      <c r="F451" s="2414"/>
      <c r="G451" s="2414"/>
      <c r="H451" s="2414"/>
      <c r="I451" s="2414"/>
      <c r="J451" s="2414"/>
      <c r="K451" s="2414"/>
      <c r="L451" s="2414"/>
      <c r="M451" s="2414"/>
      <c r="N451" s="2414"/>
      <c r="O451" s="2414"/>
      <c r="P451" s="2414"/>
      <c r="Q451" s="2414"/>
      <c r="R451" s="2414"/>
      <c r="S451" s="2414"/>
      <c r="T451" s="2414"/>
      <c r="U451" s="2414"/>
      <c r="V451" s="2414"/>
      <c r="W451" s="2414"/>
      <c r="X451" s="2414"/>
      <c r="Y451" s="2414"/>
      <c r="Z451" s="2414"/>
      <c r="AA451" s="2414"/>
      <c r="AB451" s="2414"/>
      <c r="AC451" s="2414"/>
      <c r="AD451" s="2414"/>
      <c r="AE451" s="2414"/>
      <c r="AF451" s="2414"/>
      <c r="AI451" s="1595"/>
    </row>
    <row r="452" spans="1:36" ht="9.75" customHeight="1">
      <c r="A452" s="1945"/>
      <c r="B452" s="2414"/>
      <c r="C452" s="2414"/>
      <c r="D452" s="2434"/>
      <c r="E452" s="2414"/>
      <c r="F452" s="2414"/>
      <c r="G452" s="2414"/>
      <c r="H452" s="2414"/>
      <c r="I452" s="2414"/>
      <c r="J452" s="2414"/>
      <c r="K452" s="2414"/>
      <c r="L452" s="2414"/>
      <c r="M452" s="2414"/>
      <c r="N452" s="2414"/>
      <c r="O452" s="2414"/>
      <c r="P452" s="2414"/>
      <c r="Q452" s="2414"/>
      <c r="R452" s="2414"/>
      <c r="S452" s="2414"/>
      <c r="T452" s="2414"/>
      <c r="U452" s="2414"/>
      <c r="V452" s="2414"/>
      <c r="W452" s="2414"/>
      <c r="X452" s="2414"/>
      <c r="Y452" s="2414"/>
      <c r="Z452" s="2414"/>
      <c r="AA452" s="2414"/>
      <c r="AB452" s="2414"/>
      <c r="AC452" s="2414"/>
      <c r="AD452" s="2414"/>
      <c r="AE452" s="4416" t="s">
        <v>992</v>
      </c>
      <c r="AF452" s="4417"/>
      <c r="AI452" s="1595"/>
    </row>
    <row r="453" spans="1:36" ht="10.5" customHeight="1">
      <c r="A453" s="1945"/>
      <c r="B453" s="2414"/>
      <c r="C453" s="2414"/>
      <c r="D453" s="2433" t="s">
        <v>59</v>
      </c>
      <c r="E453" s="2454" t="s">
        <v>991</v>
      </c>
      <c r="F453" s="2399"/>
      <c r="G453" s="2399"/>
      <c r="H453" s="2399"/>
      <c r="I453" s="2399"/>
      <c r="J453" s="2399"/>
      <c r="K453" s="2399"/>
      <c r="L453" s="2399"/>
      <c r="M453" s="2399"/>
      <c r="N453" s="2399"/>
      <c r="O453" s="2399"/>
      <c r="P453" s="2399"/>
      <c r="Q453" s="2399"/>
      <c r="R453" s="2399"/>
      <c r="S453" s="2399"/>
      <c r="T453" s="2399"/>
      <c r="U453" s="2399"/>
      <c r="V453" s="2399"/>
      <c r="W453" s="2414"/>
      <c r="X453" s="2414"/>
      <c r="Y453" s="2414"/>
      <c r="Z453" s="2414"/>
      <c r="AB453" s="4392">
        <v>68</v>
      </c>
      <c r="AC453" s="4363"/>
      <c r="AD453" s="4364"/>
      <c r="AE453" s="4364"/>
      <c r="AF453" s="4365"/>
      <c r="AG453" s="4362" t="s">
        <v>64</v>
      </c>
      <c r="AI453" s="1595"/>
    </row>
    <row r="454" spans="1:36" ht="10.5" customHeight="1">
      <c r="A454" s="1945"/>
      <c r="B454" s="2414"/>
      <c r="C454" s="2414"/>
      <c r="D454" s="2434"/>
      <c r="E454" s="2483" t="s">
        <v>990</v>
      </c>
      <c r="F454" s="2399"/>
      <c r="G454" s="2399"/>
      <c r="H454" s="2399"/>
      <c r="I454" s="2399"/>
      <c r="J454" s="2399"/>
      <c r="K454" s="2399"/>
      <c r="L454" s="2399"/>
      <c r="M454" s="2399"/>
      <c r="N454" s="2399"/>
      <c r="O454" s="2399"/>
      <c r="P454" s="2399"/>
      <c r="Q454" s="2399"/>
      <c r="R454" s="2399"/>
      <c r="S454" s="2399"/>
      <c r="T454" s="2399"/>
      <c r="U454" s="2399"/>
      <c r="V454" s="2399"/>
      <c r="W454" s="2414"/>
      <c r="X454" s="2414"/>
      <c r="Y454" s="2414"/>
      <c r="Z454" s="2414"/>
      <c r="AB454" s="4392"/>
      <c r="AC454" s="4366"/>
      <c r="AD454" s="4367"/>
      <c r="AE454" s="4367"/>
      <c r="AF454" s="4368"/>
      <c r="AG454" s="4362"/>
      <c r="AI454" s="1595"/>
    </row>
    <row r="455" spans="1:36" ht="7.5" customHeight="1">
      <c r="A455" s="1945"/>
      <c r="B455" s="2414"/>
      <c r="C455" s="2414"/>
      <c r="D455" s="2434"/>
      <c r="E455" s="2399"/>
      <c r="F455" s="2399"/>
      <c r="G455" s="2399"/>
      <c r="H455" s="2399"/>
      <c r="I455" s="2399"/>
      <c r="J455" s="2399"/>
      <c r="K455" s="2399"/>
      <c r="L455" s="2399"/>
      <c r="M455" s="2399"/>
      <c r="N455" s="2399"/>
      <c r="O455" s="2399"/>
      <c r="P455" s="2399"/>
      <c r="Q455" s="2399"/>
      <c r="R455" s="2399"/>
      <c r="S455" s="2399"/>
      <c r="T455" s="2399"/>
      <c r="U455" s="2399"/>
      <c r="V455" s="2399"/>
      <c r="W455" s="2414"/>
      <c r="X455" s="2414"/>
      <c r="Y455" s="2414"/>
      <c r="Z455" s="2414"/>
      <c r="AB455" s="2414"/>
      <c r="AC455" s="2423"/>
      <c r="AD455" s="2423"/>
      <c r="AE455" s="2423"/>
      <c r="AF455" s="2374"/>
      <c r="AG455" s="2414"/>
      <c r="AI455" s="1595"/>
    </row>
    <row r="456" spans="1:36" ht="10.5" customHeight="1">
      <c r="A456" s="1945"/>
      <c r="B456" s="2414"/>
      <c r="C456" s="2414"/>
      <c r="D456" s="2433" t="s">
        <v>62</v>
      </c>
      <c r="E456" s="2384" t="s">
        <v>989</v>
      </c>
      <c r="F456" s="2399"/>
      <c r="G456" s="2487"/>
      <c r="H456" s="2487"/>
      <c r="I456" s="2488"/>
      <c r="J456" s="2488"/>
      <c r="K456" s="2488"/>
      <c r="L456" s="2488"/>
      <c r="M456" s="2488"/>
      <c r="N456" s="2487"/>
      <c r="O456" s="2399"/>
      <c r="P456" s="2399"/>
      <c r="Q456" s="2487"/>
      <c r="R456" s="2487"/>
      <c r="S456" s="2487"/>
      <c r="T456" s="2487"/>
      <c r="U456" s="2487"/>
      <c r="V456" s="2487"/>
      <c r="W456" s="275"/>
      <c r="X456" s="187"/>
      <c r="Y456" s="187"/>
      <c r="Z456" s="187"/>
      <c r="AB456" s="4392">
        <v>69</v>
      </c>
      <c r="AC456" s="4363"/>
      <c r="AD456" s="4364"/>
      <c r="AE456" s="4364"/>
      <c r="AF456" s="4365"/>
      <c r="AG456" s="4362" t="s">
        <v>64</v>
      </c>
      <c r="AI456" s="1595"/>
    </row>
    <row r="457" spans="1:36" ht="10.5" customHeight="1">
      <c r="A457" s="1945"/>
      <c r="B457" s="2414"/>
      <c r="C457" s="2414"/>
      <c r="D457" s="2487"/>
      <c r="E457" s="108" t="s">
        <v>988</v>
      </c>
      <c r="F457" s="187"/>
      <c r="G457" s="2487"/>
      <c r="H457" s="2487"/>
      <c r="I457" s="2399"/>
      <c r="J457" s="2399"/>
      <c r="K457" s="2399"/>
      <c r="L457" s="2399"/>
      <c r="M457" s="2399"/>
      <c r="N457" s="2487"/>
      <c r="O457" s="187"/>
      <c r="P457" s="187"/>
      <c r="Q457" s="2487"/>
      <c r="R457" s="2487"/>
      <c r="S457" s="2487"/>
      <c r="T457" s="2487"/>
      <c r="U457" s="2487"/>
      <c r="V457" s="2487"/>
      <c r="W457" s="227"/>
      <c r="X457" s="108"/>
      <c r="Y457" s="108"/>
      <c r="Z457" s="108"/>
      <c r="AA457" s="2401"/>
      <c r="AB457" s="4392"/>
      <c r="AC457" s="4366"/>
      <c r="AD457" s="4367"/>
      <c r="AE457" s="4367"/>
      <c r="AF457" s="4368"/>
      <c r="AG457" s="4362"/>
      <c r="AI457" s="1595"/>
    </row>
    <row r="458" spans="1:36" ht="7.5" customHeight="1">
      <c r="A458" s="1945"/>
      <c r="B458" s="2399"/>
      <c r="C458" s="2399"/>
      <c r="D458" s="2487"/>
      <c r="E458" s="2399"/>
      <c r="F458" s="2399"/>
      <c r="G458" s="2399"/>
      <c r="H458" s="2399"/>
      <c r="I458" s="2399"/>
      <c r="J458" s="2399"/>
      <c r="K458" s="2399"/>
      <c r="L458" s="2399"/>
      <c r="M458" s="2399"/>
      <c r="N458" s="2399"/>
      <c r="O458" s="2399"/>
      <c r="P458" s="2399"/>
      <c r="Q458" s="2399"/>
      <c r="R458" s="2399"/>
      <c r="S458" s="2399"/>
      <c r="T458" s="2399"/>
      <c r="U458" s="2399"/>
      <c r="V458" s="2399"/>
      <c r="W458" s="2399"/>
      <c r="X458" s="2399"/>
      <c r="Y458" s="2399"/>
      <c r="Z458" s="2399"/>
      <c r="AA458" s="2399"/>
      <c r="AB458" s="2399"/>
      <c r="AC458" s="2502"/>
      <c r="AD458" s="2502"/>
      <c r="AE458" s="2502"/>
      <c r="AF458" s="2374"/>
      <c r="AG458" s="2503"/>
      <c r="AI458" s="1595"/>
    </row>
    <row r="459" spans="1:36" ht="10.5" customHeight="1">
      <c r="A459" s="1945"/>
      <c r="B459" s="2479"/>
      <c r="C459" s="2479"/>
      <c r="E459" s="2434" t="s">
        <v>114</v>
      </c>
      <c r="F459" s="2414"/>
      <c r="G459" s="2399"/>
      <c r="H459" s="2384"/>
      <c r="I459" s="2399"/>
      <c r="J459" s="2399"/>
      <c r="K459" s="2399"/>
      <c r="L459" s="2399"/>
      <c r="M459" s="2399"/>
      <c r="N459" s="2399"/>
      <c r="O459" s="2399"/>
      <c r="P459" s="2399"/>
      <c r="Q459" s="2399"/>
      <c r="R459" s="2399"/>
      <c r="S459" s="2399"/>
      <c r="T459" s="2399"/>
      <c r="U459" s="2399"/>
      <c r="V459" s="2399"/>
      <c r="W459" s="2399"/>
      <c r="X459" s="2399"/>
      <c r="Y459" s="2399"/>
      <c r="Z459" s="2399"/>
      <c r="AA459" s="2399"/>
      <c r="AB459" s="2401"/>
      <c r="AC459" s="4409">
        <v>100</v>
      </c>
      <c r="AD459" s="4410"/>
      <c r="AE459" s="4410"/>
      <c r="AF459" s="4411"/>
      <c r="AG459" s="4362" t="s">
        <v>64</v>
      </c>
      <c r="AI459" s="1595"/>
    </row>
    <row r="460" spans="1:36" ht="10.5" customHeight="1">
      <c r="A460" s="1945"/>
      <c r="B460" s="2399"/>
      <c r="C460" s="2399"/>
      <c r="E460" s="2386" t="s">
        <v>987</v>
      </c>
      <c r="F460" s="2414"/>
      <c r="G460" s="2399"/>
      <c r="H460" s="2385"/>
      <c r="I460" s="2399"/>
      <c r="J460" s="2399"/>
      <c r="K460" s="2399"/>
      <c r="L460" s="2399"/>
      <c r="M460" s="2399"/>
      <c r="N460" s="2399"/>
      <c r="O460" s="2399"/>
      <c r="P460" s="2399"/>
      <c r="Q460" s="2399"/>
      <c r="R460" s="2399"/>
      <c r="S460" s="2399"/>
      <c r="T460" s="2399"/>
      <c r="U460" s="2399"/>
      <c r="V460" s="2399"/>
      <c r="W460" s="2399"/>
      <c r="X460" s="2399"/>
      <c r="Y460" s="2399"/>
      <c r="Z460" s="2399"/>
      <c r="AA460" s="2399"/>
      <c r="AB460" s="2401"/>
      <c r="AC460" s="4412"/>
      <c r="AD460" s="4413"/>
      <c r="AE460" s="4413"/>
      <c r="AF460" s="4414"/>
      <c r="AG460" s="4362"/>
      <c r="AI460" s="1595"/>
    </row>
    <row r="461" spans="1:36" s="901" customFormat="1" ht="7.5" customHeight="1" thickBot="1">
      <c r="A461" s="1991"/>
      <c r="B461" s="1992"/>
      <c r="C461" s="1992"/>
      <c r="D461" s="1992"/>
      <c r="E461" s="1992"/>
      <c r="F461" s="1992"/>
      <c r="G461" s="1992"/>
      <c r="H461" s="1992"/>
      <c r="I461" s="1992"/>
      <c r="J461" s="1992"/>
      <c r="K461" s="1992"/>
      <c r="L461" s="1992"/>
      <c r="M461" s="1992"/>
      <c r="N461" s="1992"/>
      <c r="O461" s="1992"/>
      <c r="P461" s="1992"/>
      <c r="Q461" s="1992"/>
      <c r="R461" s="1992"/>
      <c r="S461" s="1992"/>
      <c r="T461" s="1992"/>
      <c r="U461" s="1992"/>
      <c r="V461" s="1992"/>
      <c r="W461" s="1992"/>
      <c r="X461" s="1992"/>
      <c r="Y461" s="1992"/>
      <c r="Z461" s="1992"/>
      <c r="AA461" s="1992"/>
      <c r="AB461" s="1992"/>
      <c r="AC461" s="1992"/>
      <c r="AD461" s="1992"/>
      <c r="AE461" s="1992"/>
      <c r="AF461" s="1992"/>
      <c r="AG461" s="1992"/>
      <c r="AH461" s="1992"/>
      <c r="AI461" s="2504"/>
      <c r="AJ461" s="187"/>
    </row>
    <row r="462" spans="1:36" s="901" customFormat="1" ht="10.5" customHeight="1">
      <c r="A462" s="891"/>
      <c r="B462" s="891"/>
      <c r="C462" s="891"/>
      <c r="D462" s="891"/>
      <c r="E462" s="891"/>
      <c r="F462" s="891"/>
      <c r="G462" s="891"/>
      <c r="H462" s="891"/>
      <c r="I462" s="891"/>
      <c r="J462" s="891"/>
      <c r="K462" s="891"/>
      <c r="L462" s="891"/>
      <c r="M462" s="891"/>
      <c r="N462" s="891"/>
      <c r="O462" s="891"/>
      <c r="P462" s="891"/>
      <c r="Q462" s="891"/>
      <c r="R462" s="891"/>
      <c r="S462" s="891"/>
      <c r="T462" s="891"/>
      <c r="U462" s="891"/>
      <c r="V462" s="891"/>
      <c r="W462" s="891"/>
      <c r="X462" s="891"/>
      <c r="Y462" s="891"/>
      <c r="Z462" s="891"/>
      <c r="AA462" s="891"/>
      <c r="AB462" s="891"/>
      <c r="AC462" s="891"/>
      <c r="AD462" s="891"/>
      <c r="AE462" s="891"/>
      <c r="AF462" s="891"/>
      <c r="AG462" s="891"/>
      <c r="AH462" s="891"/>
      <c r="AI462" s="891"/>
      <c r="AJ462" s="187"/>
    </row>
    <row r="463" spans="1:36" s="901" customFormat="1" ht="10.5" customHeight="1">
      <c r="A463" s="2946">
        <v>38</v>
      </c>
      <c r="B463" s="2946"/>
      <c r="C463" s="2946"/>
      <c r="D463" s="2946"/>
      <c r="E463" s="2946"/>
      <c r="F463" s="2946"/>
      <c r="G463" s="2946"/>
      <c r="H463" s="2946"/>
      <c r="I463" s="2946"/>
      <c r="J463" s="2946"/>
      <c r="K463" s="2946"/>
      <c r="L463" s="2946"/>
      <c r="M463" s="2946"/>
      <c r="N463" s="2946"/>
      <c r="O463" s="2946"/>
      <c r="P463" s="2946"/>
      <c r="Q463" s="2946"/>
      <c r="R463" s="2946"/>
      <c r="S463" s="2946"/>
      <c r="T463" s="2946"/>
      <c r="U463" s="2946"/>
      <c r="V463" s="2946"/>
      <c r="W463" s="2946"/>
      <c r="X463" s="2946"/>
      <c r="Y463" s="2946"/>
      <c r="Z463" s="2946"/>
      <c r="AA463" s="2946"/>
      <c r="AB463" s="2946"/>
      <c r="AC463" s="2946"/>
      <c r="AD463" s="2946"/>
      <c r="AE463" s="2946"/>
      <c r="AF463" s="2946"/>
      <c r="AG463" s="2946"/>
      <c r="AH463" s="2946"/>
      <c r="AI463" s="2946"/>
      <c r="AJ463" s="187"/>
    </row>
    <row r="464" spans="1:36" s="901" customFormat="1" ht="10.5" customHeight="1">
      <c r="A464" s="1590"/>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133"/>
      <c r="AE464" s="133"/>
      <c r="AF464" s="133"/>
      <c r="AG464" s="133"/>
      <c r="AH464" s="133"/>
      <c r="AI464" s="133"/>
      <c r="AJ464" s="187"/>
    </row>
    <row r="465" spans="1:36" s="901" customFormat="1" ht="10.5" customHeight="1">
      <c r="A465" s="1590"/>
      <c r="B465" s="133"/>
      <c r="C465" s="133"/>
      <c r="D465" s="133"/>
      <c r="E465" s="133"/>
      <c r="F465" s="133"/>
      <c r="G465" s="133"/>
      <c r="H465" s="133"/>
      <c r="I465" s="133"/>
      <c r="J465" s="133"/>
      <c r="K465" s="133"/>
      <c r="L465" s="133"/>
      <c r="M465" s="133"/>
      <c r="N465" s="133"/>
      <c r="O465" s="133"/>
      <c r="P465" s="133" t="s">
        <v>3600</v>
      </c>
      <c r="Q465" s="133"/>
      <c r="R465" s="133"/>
      <c r="S465" s="133"/>
      <c r="T465" s="133"/>
      <c r="U465" s="133"/>
      <c r="V465" s="133"/>
      <c r="W465" s="133"/>
      <c r="X465" s="133"/>
      <c r="Y465" s="133"/>
      <c r="Z465" s="133"/>
      <c r="AA465" s="133"/>
      <c r="AB465" s="133"/>
      <c r="AC465" s="133"/>
      <c r="AD465" s="133"/>
      <c r="AE465" s="133"/>
      <c r="AF465" s="133"/>
      <c r="AG465" s="133"/>
      <c r="AH465" s="133"/>
      <c r="AI465" s="133"/>
      <c r="AJ465" s="187"/>
    </row>
    <row r="466" spans="1:36" s="901" customFormat="1" ht="10.5" customHeight="1">
      <c r="A466" s="1590"/>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c r="AD466" s="133"/>
      <c r="AE466" s="133"/>
      <c r="AF466" s="133"/>
      <c r="AG466" s="133"/>
      <c r="AH466" s="133"/>
      <c r="AI466" s="133"/>
      <c r="AJ466" s="187"/>
    </row>
    <row r="467" spans="1:36" s="901" customFormat="1" ht="10.5" customHeight="1">
      <c r="A467" s="1590"/>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33"/>
      <c r="AH467" s="133"/>
      <c r="AI467" s="133"/>
      <c r="AJ467" s="187"/>
    </row>
    <row r="468" spans="1:36" s="901" customFormat="1" ht="10.5" customHeight="1">
      <c r="A468" s="1590"/>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c r="AD468" s="133"/>
      <c r="AE468" s="133"/>
      <c r="AF468" s="133"/>
      <c r="AG468" s="133"/>
      <c r="AH468" s="133"/>
      <c r="AI468" s="133"/>
      <c r="AJ468" s="187"/>
    </row>
    <row r="469" spans="1:36" s="901" customFormat="1" ht="10.5" customHeight="1">
      <c r="A469" s="1590"/>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87"/>
    </row>
    <row r="470" spans="1:36" s="901" customFormat="1" ht="10.5" customHeight="1">
      <c r="A470" s="1590"/>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c r="AD470" s="133"/>
      <c r="AE470" s="133"/>
      <c r="AF470" s="133"/>
      <c r="AG470" s="133"/>
      <c r="AH470" s="133"/>
      <c r="AI470" s="133"/>
      <c r="AJ470" s="187"/>
    </row>
    <row r="471" spans="1:36" s="901" customFormat="1" ht="10.5" customHeight="1">
      <c r="A471" s="1590"/>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87"/>
    </row>
    <row r="472" spans="1:36" s="901" customFormat="1" ht="10.5" customHeight="1">
      <c r="A472" s="1590"/>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87"/>
    </row>
    <row r="473" spans="1:36" s="901" customFormat="1" ht="10.5" customHeight="1">
      <c r="A473" s="1590"/>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33"/>
      <c r="AH473" s="133"/>
      <c r="AI473" s="133"/>
      <c r="AJ473" s="187"/>
    </row>
    <row r="474" spans="1:36" s="901" customFormat="1" ht="10.5" customHeight="1">
      <c r="A474" s="1590"/>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3"/>
      <c r="AG474" s="133"/>
      <c r="AH474" s="133"/>
      <c r="AI474" s="133"/>
      <c r="AJ474" s="187"/>
    </row>
    <row r="475" spans="1:36" s="901" customFormat="1" ht="10.5" customHeight="1">
      <c r="A475" s="1590"/>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3"/>
      <c r="AG475" s="133"/>
      <c r="AH475" s="133"/>
      <c r="AI475" s="133"/>
      <c r="AJ475" s="187"/>
    </row>
    <row r="476" spans="1:36" s="901" customFormat="1" ht="10.5" customHeight="1">
      <c r="A476" s="1590"/>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c r="AD476" s="133"/>
      <c r="AE476" s="133"/>
      <c r="AF476" s="133"/>
      <c r="AG476" s="133"/>
      <c r="AH476" s="133"/>
      <c r="AI476" s="133"/>
      <c r="AJ476" s="187"/>
    </row>
    <row r="477" spans="1:36" s="901" customFormat="1" ht="10.5" customHeight="1">
      <c r="A477" s="1590"/>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c r="AD477" s="133"/>
      <c r="AE477" s="133"/>
      <c r="AF477" s="133"/>
      <c r="AG477" s="133"/>
      <c r="AH477" s="133"/>
      <c r="AI477" s="133"/>
      <c r="AJ477" s="187"/>
    </row>
    <row r="478" spans="1:36" s="901" customFormat="1" ht="10.5" customHeight="1">
      <c r="A478" s="1590"/>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c r="AD478" s="133"/>
      <c r="AE478" s="133"/>
      <c r="AF478" s="133"/>
      <c r="AG478" s="133"/>
      <c r="AH478" s="133"/>
      <c r="AI478" s="133"/>
      <c r="AJ478" s="187"/>
    </row>
    <row r="479" spans="1:36" s="901" customFormat="1" ht="10.5" customHeight="1">
      <c r="A479" s="1590"/>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c r="AD479" s="133"/>
      <c r="AE479" s="133"/>
      <c r="AF479" s="133"/>
      <c r="AG479" s="133"/>
      <c r="AH479" s="133"/>
      <c r="AI479" s="133"/>
      <c r="AJ479" s="187"/>
    </row>
    <row r="480" spans="1:36" s="901" customFormat="1" ht="10.5" customHeight="1">
      <c r="A480" s="1590"/>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c r="AD480" s="133"/>
      <c r="AE480" s="133"/>
      <c r="AF480" s="133"/>
      <c r="AG480" s="133"/>
      <c r="AH480" s="133"/>
      <c r="AI480" s="133"/>
      <c r="AJ480" s="187"/>
    </row>
    <row r="481" spans="1:36" s="901" customFormat="1" ht="10.5" customHeight="1">
      <c r="A481" s="1590"/>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87"/>
    </row>
    <row r="482" spans="1:36" s="901" customFormat="1" ht="10.5" customHeight="1">
      <c r="A482" s="1590"/>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c r="AD482" s="133"/>
      <c r="AE482" s="133"/>
      <c r="AF482" s="133"/>
      <c r="AG482" s="133"/>
      <c r="AH482" s="133"/>
      <c r="AI482" s="133"/>
      <c r="AJ482" s="187"/>
    </row>
    <row r="483" spans="1:36" s="901" customFormat="1" ht="10.5" customHeight="1">
      <c r="A483" s="4418"/>
      <c r="B483" s="3435"/>
      <c r="C483" s="3435"/>
      <c r="D483" s="3435"/>
      <c r="E483" s="3435"/>
      <c r="F483" s="3435"/>
      <c r="G483" s="3435"/>
      <c r="H483" s="3435"/>
      <c r="I483" s="3435"/>
      <c r="J483" s="3435"/>
      <c r="K483" s="3435"/>
      <c r="L483" s="3435"/>
      <c r="M483" s="3435"/>
      <c r="N483" s="3435"/>
      <c r="O483" s="3435"/>
      <c r="P483" s="3435"/>
      <c r="Q483" s="3435"/>
      <c r="R483" s="3435"/>
      <c r="S483" s="3435"/>
      <c r="T483" s="3435"/>
      <c r="U483" s="3435"/>
      <c r="V483" s="3435"/>
      <c r="W483" s="3435"/>
      <c r="X483" s="3435"/>
      <c r="Y483" s="3435"/>
      <c r="Z483" s="3435"/>
      <c r="AA483" s="3435"/>
      <c r="AB483" s="3435"/>
      <c r="AC483" s="3435"/>
      <c r="AD483" s="3435"/>
      <c r="AE483" s="3435"/>
      <c r="AF483" s="3435"/>
      <c r="AG483" s="3435"/>
      <c r="AH483" s="3435"/>
      <c r="AI483" s="3435"/>
      <c r="AJ483" s="187"/>
    </row>
    <row r="484" spans="1:36" s="901" customFormat="1" ht="10.5" customHeight="1">
      <c r="A484" s="1590"/>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33"/>
      <c r="AH484" s="133"/>
      <c r="AI484" s="133"/>
      <c r="AJ484" s="187"/>
    </row>
  </sheetData>
  <sheetProtection selectLockedCells="1" selectUnlockedCells="1"/>
  <mergeCells count="249">
    <mergeCell ref="B207:L207"/>
    <mergeCell ref="B210:C210"/>
    <mergeCell ref="AC459:AF460"/>
    <mergeCell ref="AG459:AG460"/>
    <mergeCell ref="A463:AI463"/>
    <mergeCell ref="A483:AI483"/>
    <mergeCell ref="AE150:AE151"/>
    <mergeCell ref="AF150:AF151"/>
    <mergeCell ref="E241:AF242"/>
    <mergeCell ref="AE452:AF452"/>
    <mergeCell ref="AB453:AB454"/>
    <mergeCell ref="AC453:AF454"/>
    <mergeCell ref="AG453:AG454"/>
    <mergeCell ref="AB456:AB457"/>
    <mergeCell ref="AC456:AF457"/>
    <mergeCell ref="AG456:AG457"/>
    <mergeCell ref="AB443:AB444"/>
    <mergeCell ref="AC443:AF444"/>
    <mergeCell ref="AG443:AG444"/>
    <mergeCell ref="AC446:AF447"/>
    <mergeCell ref="AG446:AG447"/>
    <mergeCell ref="B450:C450"/>
    <mergeCell ref="AB435:AB436"/>
    <mergeCell ref="AC435:AF436"/>
    <mergeCell ref="AG435:AG436"/>
    <mergeCell ref="AB439:AB440"/>
    <mergeCell ref="AC439:AF440"/>
    <mergeCell ref="AG439:AG440"/>
    <mergeCell ref="AE424:AF424"/>
    <mergeCell ref="AB425:AB426"/>
    <mergeCell ref="AC425:AF426"/>
    <mergeCell ref="AG425:AG426"/>
    <mergeCell ref="B431:C431"/>
    <mergeCell ref="AE434:AF434"/>
    <mergeCell ref="E435:F436"/>
    <mergeCell ref="E439:F440"/>
    <mergeCell ref="AB402:AE403"/>
    <mergeCell ref="AF402:AF403"/>
    <mergeCell ref="B406:C406"/>
    <mergeCell ref="D411:D412"/>
    <mergeCell ref="E411:E412"/>
    <mergeCell ref="F411:H412"/>
    <mergeCell ref="N411:N412"/>
    <mergeCell ref="O411:O412"/>
    <mergeCell ref="P411:R412"/>
    <mergeCell ref="AA396:AA397"/>
    <mergeCell ref="AB396:AE397"/>
    <mergeCell ref="AF396:AF397"/>
    <mergeCell ref="AA399:AA400"/>
    <mergeCell ref="AB399:AE400"/>
    <mergeCell ref="AF399:AF400"/>
    <mergeCell ref="AA386:AA387"/>
    <mergeCell ref="AB386:AE387"/>
    <mergeCell ref="AF386:AF387"/>
    <mergeCell ref="AB389:AE390"/>
    <mergeCell ref="AF389:AF390"/>
    <mergeCell ref="B393:C393"/>
    <mergeCell ref="AA378:AA379"/>
    <mergeCell ref="AB378:AE379"/>
    <mergeCell ref="AF378:AF379"/>
    <mergeCell ref="AA382:AA383"/>
    <mergeCell ref="AB382:AE383"/>
    <mergeCell ref="AF382:AF383"/>
    <mergeCell ref="B367:G368"/>
    <mergeCell ref="H367:I368"/>
    <mergeCell ref="B371:E371"/>
    <mergeCell ref="F371:G372"/>
    <mergeCell ref="B372:E372"/>
    <mergeCell ref="B374:C374"/>
    <mergeCell ref="E378:F379"/>
    <mergeCell ref="E382:F383"/>
    <mergeCell ref="E386:F387"/>
    <mergeCell ref="AC348:AE348"/>
    <mergeCell ref="B349:C349"/>
    <mergeCell ref="AA349:AA350"/>
    <mergeCell ref="AB349:AE350"/>
    <mergeCell ref="AF349:AF350"/>
    <mergeCell ref="A363:AI363"/>
    <mergeCell ref="D329:D330"/>
    <mergeCell ref="E329:E330"/>
    <mergeCell ref="F329:H330"/>
    <mergeCell ref="N329:N330"/>
    <mergeCell ref="O329:O330"/>
    <mergeCell ref="P329:R330"/>
    <mergeCell ref="B312:C312"/>
    <mergeCell ref="AE316:AE317"/>
    <mergeCell ref="AF316:AF317"/>
    <mergeCell ref="AE320:AE321"/>
    <mergeCell ref="AF320:AF321"/>
    <mergeCell ref="B324:C324"/>
    <mergeCell ref="AE302:AE303"/>
    <mergeCell ref="AF302:AF303"/>
    <mergeCell ref="AE305:AE306"/>
    <mergeCell ref="AF305:AF306"/>
    <mergeCell ref="AE308:AE309"/>
    <mergeCell ref="AF308:AF309"/>
    <mergeCell ref="P287:R288"/>
    <mergeCell ref="B291:C291"/>
    <mergeCell ref="AE296:AE297"/>
    <mergeCell ref="AF296:AF297"/>
    <mergeCell ref="AE299:AE300"/>
    <mergeCell ref="AF299:AF300"/>
    <mergeCell ref="B283:C283"/>
    <mergeCell ref="D287:D288"/>
    <mergeCell ref="E287:E288"/>
    <mergeCell ref="F287:H288"/>
    <mergeCell ref="N287:N288"/>
    <mergeCell ref="O287:O288"/>
    <mergeCell ref="A273:AI273"/>
    <mergeCell ref="B276:G277"/>
    <mergeCell ref="H276:I277"/>
    <mergeCell ref="B280:E280"/>
    <mergeCell ref="F280:G281"/>
    <mergeCell ref="B281:E281"/>
    <mergeCell ref="E252:E253"/>
    <mergeCell ref="F252:F253"/>
    <mergeCell ref="G252:I253"/>
    <mergeCell ref="O252:O253"/>
    <mergeCell ref="P252:P253"/>
    <mergeCell ref="Q252:S253"/>
    <mergeCell ref="AE240:AF240"/>
    <mergeCell ref="AE244:AE245"/>
    <mergeCell ref="AF244:AF245"/>
    <mergeCell ref="B248:C248"/>
    <mergeCell ref="E251:F251"/>
    <mergeCell ref="AE231:AE232"/>
    <mergeCell ref="AF231:AF232"/>
    <mergeCell ref="AE234:AE235"/>
    <mergeCell ref="AF234:AF235"/>
    <mergeCell ref="AE237:AE238"/>
    <mergeCell ref="AF237:AF238"/>
    <mergeCell ref="AE222:AE223"/>
    <mergeCell ref="AF222:AF223"/>
    <mergeCell ref="AE225:AE226"/>
    <mergeCell ref="AF225:AF226"/>
    <mergeCell ref="AE228:AE229"/>
    <mergeCell ref="AF228:AF229"/>
    <mergeCell ref="B209:C209"/>
    <mergeCell ref="AE213:AE214"/>
    <mergeCell ref="AF213:AF214"/>
    <mergeCell ref="AE216:AE217"/>
    <mergeCell ref="AF216:AF217"/>
    <mergeCell ref="AE219:AE220"/>
    <mergeCell ref="AF219:AF220"/>
    <mergeCell ref="AE181:AE182"/>
    <mergeCell ref="AF181:AF182"/>
    <mergeCell ref="A196:AI196"/>
    <mergeCell ref="B199:G200"/>
    <mergeCell ref="H199:I200"/>
    <mergeCell ref="B203:E203"/>
    <mergeCell ref="F203:G204"/>
    <mergeCell ref="B204:E204"/>
    <mergeCell ref="P166:R167"/>
    <mergeCell ref="AE172:AE173"/>
    <mergeCell ref="AF172:AF173"/>
    <mergeCell ref="AE175:AE176"/>
    <mergeCell ref="AF175:AF176"/>
    <mergeCell ref="AE178:AE179"/>
    <mergeCell ref="AF178:AF179"/>
    <mergeCell ref="E147:AC147"/>
    <mergeCell ref="AE147:AE148"/>
    <mergeCell ref="AF147:AF148"/>
    <mergeCell ref="AE153:AE154"/>
    <mergeCell ref="AF153:AF154"/>
    <mergeCell ref="D166:D167"/>
    <mergeCell ref="E166:E167"/>
    <mergeCell ref="F166:H167"/>
    <mergeCell ref="N166:N167"/>
    <mergeCell ref="O166:O167"/>
    <mergeCell ref="B159:L159"/>
    <mergeCell ref="AE135:AE136"/>
    <mergeCell ref="AF135:AF136"/>
    <mergeCell ref="AE138:AE139"/>
    <mergeCell ref="AF138:AF139"/>
    <mergeCell ref="AE144:AE145"/>
    <mergeCell ref="AF144:AF145"/>
    <mergeCell ref="AE126:AE127"/>
    <mergeCell ref="AF126:AF127"/>
    <mergeCell ref="AE129:AE130"/>
    <mergeCell ref="AF129:AF130"/>
    <mergeCell ref="AE132:AE133"/>
    <mergeCell ref="AF132:AF133"/>
    <mergeCell ref="AE117:AE118"/>
    <mergeCell ref="AF117:AF118"/>
    <mergeCell ref="AE120:AE121"/>
    <mergeCell ref="AF120:AF121"/>
    <mergeCell ref="AE123:AE124"/>
    <mergeCell ref="AF123:AF124"/>
    <mergeCell ref="B108:C108"/>
    <mergeCell ref="AE111:AE112"/>
    <mergeCell ref="AF111:AF112"/>
    <mergeCell ref="B112:C112"/>
    <mergeCell ref="AE114:AE115"/>
    <mergeCell ref="AF114:AF115"/>
    <mergeCell ref="A96:AI96"/>
    <mergeCell ref="B100:G101"/>
    <mergeCell ref="H100:I101"/>
    <mergeCell ref="B104:E104"/>
    <mergeCell ref="F104:G105"/>
    <mergeCell ref="B105:E105"/>
    <mergeCell ref="AE76:AE77"/>
    <mergeCell ref="AF76:AF77"/>
    <mergeCell ref="AE79:AE80"/>
    <mergeCell ref="AF79:AF80"/>
    <mergeCell ref="AE82:AE83"/>
    <mergeCell ref="AF82:AF83"/>
    <mergeCell ref="B73:C73"/>
    <mergeCell ref="AE73:AE74"/>
    <mergeCell ref="AF73:AF74"/>
    <mergeCell ref="AF56:AF57"/>
    <mergeCell ref="AE56:AE57"/>
    <mergeCell ref="E59:E60"/>
    <mergeCell ref="F59:F60"/>
    <mergeCell ref="G59:I60"/>
    <mergeCell ref="B63:C63"/>
    <mergeCell ref="AG32:AG33"/>
    <mergeCell ref="AE31:AF31"/>
    <mergeCell ref="AD32:AF33"/>
    <mergeCell ref="B37:L37"/>
    <mergeCell ref="B14:L14"/>
    <mergeCell ref="B66:C66"/>
    <mergeCell ref="AE67:AE68"/>
    <mergeCell ref="AF67:AF68"/>
    <mergeCell ref="AE70:AE71"/>
    <mergeCell ref="AF70:AF71"/>
    <mergeCell ref="E443:F444"/>
    <mergeCell ref="A1:AI1"/>
    <mergeCell ref="A2:AI2"/>
    <mergeCell ref="A3:AI3"/>
    <mergeCell ref="AG5:AI5"/>
    <mergeCell ref="B6:G7"/>
    <mergeCell ref="H6:I7"/>
    <mergeCell ref="E26:E27"/>
    <mergeCell ref="F26:F27"/>
    <mergeCell ref="G26:I27"/>
    <mergeCell ref="E44:F44"/>
    <mergeCell ref="E45:E46"/>
    <mergeCell ref="F45:F46"/>
    <mergeCell ref="G45:I46"/>
    <mergeCell ref="AF53:AF54"/>
    <mergeCell ref="AE53:AE54"/>
    <mergeCell ref="AH32:AH33"/>
    <mergeCell ref="B10:E10"/>
    <mergeCell ref="F10:G11"/>
    <mergeCell ref="B11:E11"/>
    <mergeCell ref="E20:F20"/>
    <mergeCell ref="E21:E22"/>
    <mergeCell ref="F21:F22"/>
    <mergeCell ref="G21:I22"/>
  </mergeCells>
  <printOptions horizontalCentered="1"/>
  <pageMargins left="0.15748031496062992" right="0.19685039370078741" top="0.31496062992125984" bottom="0.27559055118110237" header="0.51181102362204722" footer="0.51181102362204722"/>
  <pageSetup paperSize="9" scale="85" firstPageNumber="2" orientation="portrait" useFirstPageNumber="1" horizontalDpi="300" verticalDpi="300" r:id="rId1"/>
  <headerFooter alignWithMargins="0"/>
  <rowBreaks count="4" manualBreakCount="4">
    <brk id="97" max="33" man="1"/>
    <brk id="196" max="33" man="1"/>
    <brk id="274" max="33" man="1"/>
    <brk id="365" max="3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B4AD0-C999-45FA-BF90-0F90B5632CC3}">
  <sheetPr>
    <tabColor theme="7" tint="0.79998168889431442"/>
  </sheetPr>
  <dimension ref="A1:AI101"/>
  <sheetViews>
    <sheetView showGridLines="0" view="pageBreakPreview" zoomScale="130" zoomScaleNormal="100" zoomScaleSheetLayoutView="130" workbookViewId="0">
      <selection activeCell="H5" sqref="H5:I6"/>
    </sheetView>
  </sheetViews>
  <sheetFormatPr defaultColWidth="9.140625" defaultRowHeight="11.25"/>
  <cols>
    <col min="1" max="1" width="3.7109375" style="185" customWidth="1"/>
    <col min="2" max="2" width="0.7109375" style="183" customWidth="1"/>
    <col min="3" max="3" width="4.42578125" style="183" customWidth="1"/>
    <col min="4" max="4" width="3.85546875" style="183" customWidth="1"/>
    <col min="5" max="5" width="4.7109375" style="183" customWidth="1"/>
    <col min="6" max="7" width="2.7109375" style="183" customWidth="1"/>
    <col min="8" max="9" width="3.42578125" style="183" customWidth="1"/>
    <col min="10" max="13" width="3.7109375" style="183" customWidth="1"/>
    <col min="14" max="14" width="4" style="183" customWidth="1"/>
    <col min="15" max="17" width="3.28515625" style="183" customWidth="1"/>
    <col min="18" max="20" width="3.85546875" style="183" customWidth="1"/>
    <col min="21" max="21" width="8.28515625" style="183" customWidth="1"/>
    <col min="22" max="24" width="3.140625" style="183" customWidth="1"/>
    <col min="25" max="25" width="2.140625" style="183" customWidth="1"/>
    <col min="26" max="27" width="2.28515625" style="183" customWidth="1"/>
    <col min="28" max="28" width="4.140625" style="183" customWidth="1"/>
    <col min="29" max="29" width="4.7109375" style="183" customWidth="1"/>
    <col min="30" max="30" width="3.85546875" style="183" customWidth="1"/>
    <col min="31" max="31" width="3.140625" style="183" customWidth="1"/>
    <col min="32" max="33" width="3.85546875" style="183" customWidth="1"/>
    <col min="34" max="34" width="1" style="183" customWidth="1"/>
    <col min="35" max="35" width="3.7109375" style="183" customWidth="1"/>
    <col min="36" max="16384" width="9.140625" style="183"/>
  </cols>
  <sheetData>
    <row r="1" spans="1:35" ht="12">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9"/>
    </row>
    <row r="2" spans="1:35">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4331"/>
    </row>
    <row r="3" spans="1:35">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4332"/>
    </row>
    <row r="4" spans="1:35" ht="26.25" customHeight="1">
      <c r="A4" s="2244"/>
      <c r="B4" s="263"/>
      <c r="C4" s="128"/>
      <c r="D4" s="119"/>
      <c r="E4" s="119"/>
      <c r="F4" s="119"/>
      <c r="G4" s="119"/>
      <c r="H4" s="119"/>
      <c r="I4" s="119"/>
      <c r="J4" s="119"/>
      <c r="K4" s="119"/>
      <c r="L4" s="119"/>
      <c r="M4" s="119"/>
      <c r="N4" s="119"/>
      <c r="O4" s="119"/>
      <c r="P4" s="119"/>
      <c r="Q4" s="119"/>
      <c r="R4" s="223"/>
      <c r="S4" s="223"/>
      <c r="T4" s="223"/>
      <c r="U4" s="223"/>
      <c r="V4" s="223"/>
      <c r="W4" s="223"/>
      <c r="X4" s="223"/>
      <c r="Y4" s="223"/>
      <c r="Z4" s="223"/>
      <c r="AA4" s="223"/>
      <c r="AB4" s="223"/>
      <c r="AC4" s="223"/>
      <c r="AD4" s="223"/>
      <c r="AE4" s="223"/>
      <c r="AF4" s="223"/>
      <c r="AG4" s="223"/>
      <c r="AH4" s="2282"/>
    </row>
    <row r="5" spans="1:35" ht="15" customHeight="1">
      <c r="A5" s="2244"/>
      <c r="B5" s="4335" t="s">
        <v>1009</v>
      </c>
      <c r="C5" s="4336"/>
      <c r="D5" s="4336"/>
      <c r="E5" s="4336"/>
      <c r="F5" s="4336"/>
      <c r="G5" s="4337"/>
      <c r="H5" s="4381" t="s">
        <v>1143</v>
      </c>
      <c r="I5" s="4342"/>
      <c r="J5" s="2245"/>
      <c r="K5" s="2246" t="s">
        <v>1380</v>
      </c>
      <c r="L5" s="2245"/>
      <c r="M5" s="2245"/>
      <c r="O5" s="119"/>
      <c r="P5" s="119"/>
      <c r="Q5" s="119"/>
      <c r="R5" s="223"/>
      <c r="S5" s="223"/>
      <c r="T5" s="223"/>
      <c r="U5" s="223"/>
      <c r="V5" s="223"/>
      <c r="W5" s="223"/>
      <c r="X5" s="223"/>
      <c r="Y5" s="223"/>
      <c r="Z5" s="223"/>
      <c r="AA5" s="223"/>
      <c r="AB5" s="223"/>
      <c r="AC5" s="223"/>
      <c r="AD5" s="223"/>
      <c r="AE5" s="223"/>
      <c r="AF5" s="223"/>
      <c r="AG5" s="223"/>
      <c r="AH5" s="2282"/>
    </row>
    <row r="6" spans="1:35" ht="15" customHeight="1">
      <c r="A6" s="2244"/>
      <c r="B6" s="4338"/>
      <c r="C6" s="4339"/>
      <c r="D6" s="4339"/>
      <c r="E6" s="4339"/>
      <c r="F6" s="4339"/>
      <c r="G6" s="4340"/>
      <c r="H6" s="4382"/>
      <c r="I6" s="4344"/>
      <c r="J6" s="2249"/>
      <c r="K6" s="2201" t="s">
        <v>1381</v>
      </c>
      <c r="L6" s="2249"/>
      <c r="M6" s="2249"/>
      <c r="O6" s="119"/>
      <c r="P6" s="119"/>
      <c r="Q6" s="119"/>
      <c r="R6" s="223"/>
      <c r="S6" s="223"/>
      <c r="T6" s="223"/>
      <c r="U6" s="223"/>
      <c r="V6" s="223"/>
      <c r="W6" s="223"/>
      <c r="X6" s="223"/>
      <c r="Y6" s="223"/>
      <c r="Z6" s="223"/>
      <c r="AA6" s="223"/>
      <c r="AB6" s="223"/>
      <c r="AC6" s="223"/>
      <c r="AD6" s="223"/>
      <c r="AE6" s="223"/>
      <c r="AF6" s="223"/>
      <c r="AG6" s="223"/>
      <c r="AH6" s="2282"/>
    </row>
    <row r="7" spans="1:35" ht="18" customHeight="1">
      <c r="A7" s="2244"/>
      <c r="B7" s="263"/>
      <c r="C7" s="128"/>
      <c r="D7" s="119"/>
      <c r="E7" s="119"/>
      <c r="F7" s="119"/>
      <c r="G7" s="119"/>
      <c r="H7" s="119"/>
      <c r="I7" s="119"/>
      <c r="J7" s="119"/>
      <c r="K7" s="119"/>
      <c r="L7" s="119"/>
      <c r="M7" s="119"/>
      <c r="N7" s="119"/>
      <c r="O7" s="119"/>
      <c r="P7" s="119"/>
      <c r="Q7" s="119"/>
      <c r="R7" s="223"/>
      <c r="S7" s="223"/>
      <c r="T7" s="223"/>
      <c r="U7" s="223"/>
      <c r="V7" s="223"/>
      <c r="W7" s="223"/>
      <c r="X7" s="223"/>
      <c r="Y7" s="223"/>
      <c r="Z7" s="223"/>
      <c r="AA7" s="223"/>
      <c r="AB7" s="223"/>
      <c r="AC7" s="223"/>
      <c r="AD7" s="223"/>
      <c r="AE7" s="223"/>
      <c r="AF7" s="223"/>
      <c r="AG7" s="223"/>
      <c r="AH7" s="2282"/>
    </row>
    <row r="8" spans="1:35" ht="12" customHeight="1">
      <c r="A8" s="2252" t="s">
        <v>1168</v>
      </c>
      <c r="C8" s="20" t="s">
        <v>1383</v>
      </c>
      <c r="D8" s="20"/>
      <c r="E8" s="839"/>
      <c r="F8" s="2288"/>
      <c r="G8" s="2197"/>
      <c r="H8" s="2197"/>
      <c r="I8" s="2197"/>
      <c r="J8" s="132"/>
      <c r="K8" s="132"/>
      <c r="L8" s="132"/>
      <c r="M8" s="132"/>
      <c r="N8" s="2287"/>
      <c r="O8" s="2197"/>
      <c r="P8" s="2197"/>
      <c r="R8" s="132"/>
      <c r="S8" s="136"/>
      <c r="T8" s="263"/>
      <c r="U8" s="263"/>
      <c r="V8" s="263"/>
      <c r="W8" s="263"/>
      <c r="X8" s="263"/>
      <c r="Y8" s="263"/>
      <c r="Z8" s="263"/>
      <c r="AA8" s="132"/>
      <c r="AB8" s="132"/>
      <c r="AC8" s="132"/>
      <c r="AD8" s="132"/>
      <c r="AE8" s="132"/>
      <c r="AH8" s="1887"/>
    </row>
    <row r="9" spans="1:35" ht="12" customHeight="1">
      <c r="A9" s="2244"/>
      <c r="C9" s="184" t="s">
        <v>3601</v>
      </c>
      <c r="D9" s="184"/>
      <c r="E9" s="839"/>
      <c r="F9" s="2288"/>
      <c r="G9" s="2197"/>
      <c r="H9" s="2197"/>
      <c r="I9" s="2197"/>
      <c r="J9" s="132"/>
      <c r="K9" s="132"/>
      <c r="L9" s="132"/>
      <c r="M9" s="132"/>
      <c r="N9" s="2287"/>
      <c r="O9" s="2197"/>
      <c r="P9" s="2197"/>
      <c r="R9" s="132"/>
      <c r="S9" s="136"/>
      <c r="T9" s="263"/>
      <c r="U9" s="263"/>
      <c r="V9" s="263"/>
      <c r="W9" s="263"/>
      <c r="X9" s="263"/>
      <c r="Y9" s="263"/>
      <c r="Z9" s="263"/>
      <c r="AA9" s="132"/>
      <c r="AB9" s="132"/>
      <c r="AC9" s="132"/>
      <c r="AD9" s="132"/>
      <c r="AE9" s="132"/>
      <c r="AH9" s="1887"/>
    </row>
    <row r="10" spans="1:35" ht="11.25" customHeight="1">
      <c r="A10" s="2244"/>
      <c r="B10" s="263"/>
      <c r="C10" s="128"/>
      <c r="D10" s="119"/>
      <c r="E10" s="119"/>
      <c r="F10" s="119"/>
      <c r="G10" s="119"/>
      <c r="H10" s="119"/>
      <c r="I10" s="119"/>
      <c r="J10" s="119"/>
      <c r="K10" s="119"/>
      <c r="L10" s="119"/>
      <c r="M10" s="119"/>
      <c r="N10" s="119"/>
      <c r="O10" s="119"/>
      <c r="P10" s="119"/>
      <c r="Q10" s="119"/>
      <c r="R10" s="223"/>
      <c r="S10" s="223"/>
      <c r="T10" s="223"/>
      <c r="U10" s="223"/>
      <c r="V10" s="223"/>
      <c r="W10" s="223"/>
      <c r="X10" s="223"/>
      <c r="Y10" s="223"/>
      <c r="Z10" s="223"/>
      <c r="AA10" s="223"/>
      <c r="AB10" s="223"/>
      <c r="AC10" s="223"/>
      <c r="AD10" s="223"/>
      <c r="AE10" s="223"/>
      <c r="AF10" s="223"/>
      <c r="AG10" s="223"/>
      <c r="AH10" s="2282"/>
    </row>
    <row r="11" spans="1:35" s="20" customFormat="1">
      <c r="A11" s="2244"/>
      <c r="B11" s="184"/>
      <c r="C11" s="2910">
        <v>410001</v>
      </c>
      <c r="D11" s="2910"/>
      <c r="E11" s="2208"/>
      <c r="F11" s="2197"/>
      <c r="G11" s="839"/>
      <c r="H11" s="839"/>
      <c r="I11" s="839"/>
      <c r="J11" s="128"/>
      <c r="K11" s="128"/>
      <c r="L11" s="128"/>
      <c r="M11" s="128"/>
      <c r="N11" s="128"/>
      <c r="O11" s="839"/>
      <c r="P11" s="839"/>
      <c r="Q11" s="183"/>
      <c r="R11" s="183"/>
      <c r="S11" s="183"/>
      <c r="T11" s="183"/>
      <c r="U11" s="183"/>
      <c r="V11" s="183"/>
      <c r="W11" s="183"/>
      <c r="X11" s="183"/>
      <c r="Y11" s="183"/>
      <c r="Z11" s="183"/>
      <c r="AA11" s="128"/>
      <c r="AB11" s="128"/>
      <c r="AC11" s="128"/>
      <c r="AD11" s="128"/>
      <c r="AE11" s="128"/>
      <c r="AF11" s="183"/>
      <c r="AG11" s="183"/>
      <c r="AH11" s="1887"/>
      <c r="AI11" s="183"/>
    </row>
    <row r="12" spans="1:35" s="20" customFormat="1" ht="11.25" customHeight="1">
      <c r="A12" s="2244"/>
      <c r="B12" s="184"/>
      <c r="C12" s="2963">
        <v>1</v>
      </c>
      <c r="D12" s="4426"/>
      <c r="E12" s="4429" t="s">
        <v>1100</v>
      </c>
      <c r="F12" s="4430"/>
      <c r="G12" s="839"/>
      <c r="H12" s="839"/>
      <c r="I12" s="2963">
        <v>2</v>
      </c>
      <c r="J12" s="4426"/>
      <c r="K12" s="2911" t="s">
        <v>1238</v>
      </c>
      <c r="L12" s="2877"/>
      <c r="M12" s="2877"/>
      <c r="N12" s="2161"/>
      <c r="P12" s="2157" t="s">
        <v>3839</v>
      </c>
      <c r="Q12" s="2158"/>
      <c r="R12" s="2158"/>
      <c r="S12" s="2158"/>
      <c r="T12" s="2158"/>
      <c r="U12" s="2184"/>
      <c r="V12" s="183"/>
      <c r="W12" s="183"/>
      <c r="X12" s="183"/>
      <c r="Y12" s="183"/>
      <c r="Z12" s="183"/>
      <c r="AA12" s="128"/>
      <c r="AB12" s="128"/>
      <c r="AC12" s="128"/>
      <c r="AD12" s="128"/>
      <c r="AE12" s="128"/>
      <c r="AF12" s="183"/>
      <c r="AG12" s="183"/>
      <c r="AH12" s="1887"/>
      <c r="AI12" s="183"/>
    </row>
    <row r="13" spans="1:35" s="20" customFormat="1" ht="11.25" customHeight="1">
      <c r="A13" s="2244"/>
      <c r="B13" s="184"/>
      <c r="C13" s="2963"/>
      <c r="D13" s="4346"/>
      <c r="E13" s="4429"/>
      <c r="F13" s="4430"/>
      <c r="G13" s="839"/>
      <c r="H13" s="839"/>
      <c r="I13" s="2963"/>
      <c r="J13" s="4346"/>
      <c r="K13" s="2911"/>
      <c r="L13" s="2877"/>
      <c r="M13" s="2877"/>
      <c r="N13" s="2161"/>
      <c r="O13" s="183"/>
      <c r="P13" s="2185" t="s">
        <v>3840</v>
      </c>
      <c r="Q13" s="2159"/>
      <c r="R13" s="2159"/>
      <c r="S13" s="2159"/>
      <c r="T13" s="2159"/>
      <c r="U13" s="2160"/>
      <c r="V13" s="183"/>
      <c r="W13" s="183"/>
      <c r="X13" s="183"/>
      <c r="Y13" s="183"/>
      <c r="Z13" s="183"/>
      <c r="AA13" s="183"/>
      <c r="AB13" s="183"/>
      <c r="AC13" s="183"/>
      <c r="AD13" s="183"/>
      <c r="AE13" s="183"/>
      <c r="AF13" s="183"/>
      <c r="AG13" s="183"/>
      <c r="AH13" s="1887"/>
      <c r="AI13" s="183"/>
    </row>
    <row r="14" spans="1:35" ht="11.25" customHeight="1">
      <c r="A14" s="2292"/>
      <c r="B14" s="2226"/>
      <c r="C14" s="2224"/>
      <c r="D14" s="2257"/>
      <c r="E14" s="2257"/>
      <c r="F14" s="2257"/>
      <c r="G14" s="2257"/>
      <c r="H14" s="2257"/>
      <c r="I14" s="2257"/>
      <c r="J14" s="2257"/>
      <c r="K14" s="2257"/>
      <c r="L14" s="2257"/>
      <c r="M14" s="2257"/>
      <c r="N14" s="2257"/>
      <c r="O14" s="2257"/>
      <c r="P14" s="2257"/>
      <c r="Q14" s="2257"/>
      <c r="R14" s="2380"/>
      <c r="S14" s="2380"/>
      <c r="T14" s="2380"/>
      <c r="U14" s="2380"/>
      <c r="V14" s="2380"/>
      <c r="W14" s="2380"/>
      <c r="X14" s="2380"/>
      <c r="Y14" s="2380"/>
      <c r="Z14" s="2380"/>
      <c r="AA14" s="2380"/>
      <c r="AB14" s="2380"/>
      <c r="AC14" s="2380"/>
      <c r="AD14" s="2380"/>
      <c r="AE14" s="2380"/>
      <c r="AF14" s="2380"/>
      <c r="AG14" s="2380"/>
      <c r="AH14" s="2381"/>
    </row>
    <row r="15" spans="1:35" ht="11.25" customHeight="1">
      <c r="A15" s="2244"/>
      <c r="B15" s="263"/>
      <c r="C15" s="128"/>
      <c r="D15" s="119"/>
      <c r="E15" s="119"/>
      <c r="F15" s="119"/>
      <c r="G15" s="119"/>
      <c r="H15" s="119"/>
      <c r="I15" s="119"/>
      <c r="J15" s="119"/>
      <c r="K15" s="119"/>
      <c r="L15" s="119"/>
      <c r="M15" s="119"/>
      <c r="N15" s="119"/>
      <c r="O15" s="119"/>
      <c r="P15" s="119"/>
      <c r="Q15" s="119"/>
      <c r="R15" s="223"/>
      <c r="S15" s="223"/>
      <c r="T15" s="223"/>
      <c r="U15" s="223"/>
      <c r="V15" s="223"/>
      <c r="W15" s="223"/>
      <c r="X15" s="223"/>
      <c r="Y15" s="223"/>
      <c r="Z15" s="223"/>
      <c r="AA15" s="223"/>
      <c r="AB15" s="223"/>
      <c r="AC15" s="223"/>
      <c r="AD15" s="223"/>
      <c r="AE15" s="223"/>
      <c r="AF15" s="223"/>
      <c r="AG15" s="223"/>
      <c r="AH15" s="2282"/>
    </row>
    <row r="16" spans="1:35" ht="12" customHeight="1">
      <c r="A16" s="2252" t="s">
        <v>1161</v>
      </c>
      <c r="C16" s="20" t="s">
        <v>1385</v>
      </c>
      <c r="D16" s="20"/>
      <c r="E16" s="839"/>
      <c r="F16" s="2288"/>
      <c r="G16" s="2197"/>
      <c r="H16" s="2197"/>
      <c r="I16" s="2197"/>
      <c r="J16" s="132"/>
      <c r="K16" s="132"/>
      <c r="L16" s="132"/>
      <c r="M16" s="132"/>
      <c r="N16" s="2287"/>
      <c r="O16" s="2197"/>
      <c r="P16" s="2197"/>
      <c r="R16" s="132"/>
      <c r="S16" s="136"/>
      <c r="T16" s="263"/>
      <c r="U16" s="263"/>
      <c r="V16" s="263"/>
      <c r="W16" s="263"/>
      <c r="X16" s="263"/>
      <c r="Y16" s="263"/>
      <c r="Z16" s="263"/>
      <c r="AA16" s="132"/>
      <c r="AB16" s="132"/>
      <c r="AC16" s="132"/>
      <c r="AD16" s="132"/>
      <c r="AE16" s="132"/>
      <c r="AH16" s="1887"/>
    </row>
    <row r="17" spans="1:34" ht="12" customHeight="1">
      <c r="A17" s="2244"/>
      <c r="C17" s="184" t="s">
        <v>1386</v>
      </c>
      <c r="D17" s="184"/>
      <c r="E17" s="839"/>
      <c r="F17" s="2288"/>
      <c r="G17" s="2197"/>
      <c r="H17" s="2197"/>
      <c r="I17" s="2197"/>
      <c r="J17" s="132"/>
      <c r="K17" s="132"/>
      <c r="L17" s="132"/>
      <c r="M17" s="132"/>
      <c r="N17" s="2287"/>
      <c r="O17" s="2197"/>
      <c r="P17" s="2197"/>
      <c r="R17" s="132"/>
      <c r="S17" s="136"/>
      <c r="T17" s="263"/>
      <c r="U17" s="263"/>
      <c r="V17" s="263"/>
      <c r="W17" s="263"/>
      <c r="X17" s="263"/>
      <c r="Y17" s="263"/>
      <c r="Z17" s="263"/>
      <c r="AA17" s="132"/>
      <c r="AB17" s="132"/>
      <c r="AC17" s="132"/>
      <c r="AD17" s="132"/>
      <c r="AE17" s="132"/>
      <c r="AH17" s="1887"/>
    </row>
    <row r="18" spans="1:34" s="841" customFormat="1" ht="8.25" customHeight="1">
      <c r="A18" s="1945"/>
      <c r="B18" s="2210"/>
      <c r="C18" s="98"/>
      <c r="D18" s="2217"/>
      <c r="E18" s="2214"/>
      <c r="F18" s="2217"/>
      <c r="G18" s="2214"/>
      <c r="H18" s="2214"/>
      <c r="I18" s="2214"/>
      <c r="J18" s="2214"/>
      <c r="K18" s="2214"/>
      <c r="L18" s="128"/>
      <c r="M18" s="128"/>
      <c r="N18" s="128"/>
      <c r="O18" s="128"/>
      <c r="P18" s="128"/>
      <c r="Q18" s="253"/>
      <c r="R18" s="128"/>
      <c r="S18" s="187"/>
      <c r="T18" s="187"/>
      <c r="U18" s="2220"/>
      <c r="V18" s="2338"/>
      <c r="W18" s="2338"/>
      <c r="X18" s="2338"/>
      <c r="Y18" s="2338"/>
      <c r="Z18" s="2338"/>
      <c r="AA18" s="2338"/>
      <c r="AB18" s="2338"/>
      <c r="AC18" s="2169"/>
      <c r="AD18" s="2170"/>
      <c r="AE18" s="1824"/>
      <c r="AF18" s="2171"/>
      <c r="AG18" s="2172"/>
      <c r="AH18" s="1595"/>
    </row>
    <row r="19" spans="1:34" s="841" customFormat="1" ht="11.25" customHeight="1">
      <c r="A19" s="1945"/>
      <c r="B19" s="2210"/>
      <c r="C19" s="128"/>
      <c r="D19" s="128"/>
      <c r="E19" s="128"/>
      <c r="F19" s="128"/>
      <c r="G19" s="128"/>
      <c r="H19" s="128"/>
      <c r="I19" s="128"/>
      <c r="J19" s="128"/>
      <c r="K19" s="128"/>
      <c r="L19" s="128"/>
      <c r="M19" s="128"/>
      <c r="N19" s="128"/>
      <c r="O19" s="128"/>
      <c r="P19" s="128"/>
      <c r="Q19" s="253"/>
      <c r="R19" s="128"/>
      <c r="S19" s="187"/>
      <c r="T19" s="187"/>
      <c r="U19" s="2220"/>
      <c r="V19" s="2338"/>
      <c r="W19" s="2338"/>
      <c r="X19" s="2338"/>
      <c r="Y19" s="2338"/>
      <c r="Z19" s="2338"/>
      <c r="AA19" s="2338"/>
      <c r="AB19" s="2338"/>
      <c r="AC19" s="4431" t="s">
        <v>116</v>
      </c>
      <c r="AD19" s="4432"/>
      <c r="AE19" s="4432"/>
      <c r="AF19" s="4432"/>
      <c r="AG19" s="4433"/>
      <c r="AH19" s="2382"/>
    </row>
    <row r="20" spans="1:34" s="841" customFormat="1" ht="11.25" customHeight="1">
      <c r="A20" s="1945"/>
      <c r="B20" s="2210"/>
      <c r="C20" s="188"/>
      <c r="D20" s="188"/>
      <c r="E20" s="188"/>
      <c r="F20" s="188"/>
      <c r="G20" s="188"/>
      <c r="H20" s="188"/>
      <c r="I20" s="188"/>
      <c r="J20" s="188"/>
      <c r="K20" s="188"/>
      <c r="L20" s="188"/>
      <c r="M20" s="128"/>
      <c r="N20" s="128"/>
      <c r="O20" s="128"/>
      <c r="P20" s="128"/>
      <c r="Q20" s="253"/>
      <c r="R20" s="128"/>
      <c r="S20" s="187"/>
      <c r="T20" s="187"/>
      <c r="U20" s="2220"/>
      <c r="V20" s="2338"/>
      <c r="W20" s="2338"/>
      <c r="X20" s="2338"/>
      <c r="Y20" s="2338"/>
      <c r="Z20" s="2338"/>
      <c r="AA20" s="2338"/>
      <c r="AB20" s="2338"/>
      <c r="AC20" s="4434" t="s">
        <v>117</v>
      </c>
      <c r="AD20" s="4435"/>
      <c r="AE20" s="4435"/>
      <c r="AF20" s="4435"/>
      <c r="AG20" s="4436"/>
      <c r="AH20" s="2383"/>
    </row>
    <row r="21" spans="1:34" s="841" customFormat="1" ht="15" customHeight="1">
      <c r="A21" s="1945"/>
      <c r="B21" s="2210"/>
      <c r="C21" s="132"/>
      <c r="D21" s="2217"/>
      <c r="E21" s="2214"/>
      <c r="F21" s="2217"/>
      <c r="G21" s="2214"/>
      <c r="H21" s="2214"/>
      <c r="I21" s="2214"/>
      <c r="J21" s="2214"/>
      <c r="K21" s="2214"/>
      <c r="L21" s="128"/>
      <c r="M21" s="128"/>
      <c r="N21" s="128"/>
      <c r="O21" s="128"/>
      <c r="P21" s="128"/>
      <c r="Q21" s="253"/>
      <c r="R21" s="128"/>
      <c r="S21" s="187"/>
      <c r="T21" s="187"/>
      <c r="U21" s="2220"/>
      <c r="V21" s="2338"/>
      <c r="W21" s="2338"/>
      <c r="X21" s="2338"/>
      <c r="Y21" s="2338"/>
      <c r="Z21" s="2338"/>
      <c r="AA21" s="2338"/>
      <c r="AB21" s="2338"/>
      <c r="AC21" s="2173"/>
      <c r="AD21" s="2174"/>
      <c r="AE21" s="4437">
        <v>4100</v>
      </c>
      <c r="AF21" s="4437"/>
      <c r="AG21" s="2175"/>
      <c r="AH21" s="1595"/>
    </row>
    <row r="22" spans="1:34" s="841" customFormat="1" ht="12.75" customHeight="1">
      <c r="A22" s="1945"/>
      <c r="B22" s="2210"/>
      <c r="C22" s="132"/>
      <c r="D22" s="4427"/>
      <c r="E22" s="4427"/>
      <c r="F22" s="4427"/>
      <c r="G22" s="4427"/>
      <c r="H22" s="4427"/>
      <c r="I22" s="4427"/>
      <c r="J22" s="4427"/>
      <c r="K22" s="4427"/>
      <c r="L22" s="128"/>
      <c r="M22" s="128"/>
      <c r="N22" s="128"/>
      <c r="O22" s="128"/>
      <c r="P22" s="128"/>
      <c r="Q22" s="128"/>
      <c r="R22" s="128"/>
      <c r="S22" s="128"/>
      <c r="T22" s="128"/>
      <c r="U22" s="128"/>
      <c r="V22" s="128"/>
      <c r="W22" s="128"/>
      <c r="X22" s="2338"/>
      <c r="Y22" s="2338"/>
      <c r="Z22" s="2338"/>
      <c r="AA22" s="2338"/>
      <c r="AB22" s="2338"/>
      <c r="AC22" s="4438" t="s">
        <v>87</v>
      </c>
      <c r="AD22" s="4440"/>
      <c r="AE22" s="4441"/>
      <c r="AF22" s="4442"/>
      <c r="AG22" s="2176"/>
      <c r="AH22" s="1595"/>
    </row>
    <row r="23" spans="1:34" s="841" customFormat="1" ht="12.75" customHeight="1">
      <c r="A23" s="1945"/>
      <c r="B23" s="2210"/>
      <c r="C23" s="132" t="s">
        <v>59</v>
      </c>
      <c r="D23" s="4428"/>
      <c r="E23" s="4428"/>
      <c r="F23" s="4428"/>
      <c r="G23" s="4428"/>
      <c r="H23" s="4428"/>
      <c r="I23" s="4428"/>
      <c r="J23" s="4428"/>
      <c r="K23" s="4428"/>
      <c r="L23" s="128"/>
      <c r="M23" s="128"/>
      <c r="N23" s="128"/>
      <c r="O23" s="128"/>
      <c r="P23" s="128"/>
      <c r="Q23" s="128"/>
      <c r="R23" s="128"/>
      <c r="S23" s="128"/>
      <c r="T23" s="128"/>
      <c r="U23" s="128"/>
      <c r="V23" s="128"/>
      <c r="W23" s="128"/>
      <c r="X23" s="2338"/>
      <c r="Y23" s="2338"/>
      <c r="Z23" s="2338"/>
      <c r="AA23" s="2338"/>
      <c r="AB23" s="2338"/>
      <c r="AC23" s="4439"/>
      <c r="AD23" s="4443"/>
      <c r="AE23" s="4444"/>
      <c r="AF23" s="4445"/>
      <c r="AG23" s="2176"/>
      <c r="AH23" s="1595"/>
    </row>
    <row r="24" spans="1:34" s="841" customFormat="1" ht="9.75" customHeight="1">
      <c r="A24" s="1945"/>
      <c r="B24" s="2210"/>
      <c r="C24" s="132"/>
      <c r="D24" s="2217"/>
      <c r="E24" s="2214"/>
      <c r="F24" s="2217"/>
      <c r="G24" s="2214"/>
      <c r="H24" s="2214"/>
      <c r="I24" s="2214"/>
      <c r="J24" s="2214"/>
      <c r="K24" s="2214"/>
      <c r="L24" s="128"/>
      <c r="M24" s="128"/>
      <c r="N24" s="128"/>
      <c r="O24" s="132"/>
      <c r="P24" s="128"/>
      <c r="Q24" s="253"/>
      <c r="R24" s="128"/>
      <c r="S24" s="187"/>
      <c r="T24" s="132"/>
      <c r="U24" s="128"/>
      <c r="V24" s="253"/>
      <c r="W24" s="2338"/>
      <c r="X24" s="2338"/>
      <c r="Y24" s="2338"/>
      <c r="Z24" s="2338"/>
      <c r="AA24" s="2338"/>
      <c r="AB24" s="2338"/>
      <c r="AC24" s="2173"/>
      <c r="AD24" s="2177"/>
      <c r="AE24" s="2177"/>
      <c r="AF24" s="2178"/>
      <c r="AG24" s="2176"/>
      <c r="AH24" s="1595"/>
    </row>
    <row r="25" spans="1:34" s="841" customFormat="1" ht="12.75" customHeight="1">
      <c r="A25" s="1945"/>
      <c r="B25" s="2210"/>
      <c r="C25" s="132"/>
      <c r="D25" s="4427"/>
      <c r="E25" s="4427"/>
      <c r="F25" s="4427"/>
      <c r="G25" s="4427"/>
      <c r="H25" s="4427"/>
      <c r="I25" s="4427"/>
      <c r="J25" s="4427"/>
      <c r="K25" s="4427"/>
      <c r="L25" s="128"/>
      <c r="M25" s="128"/>
      <c r="N25" s="128"/>
      <c r="O25" s="128"/>
      <c r="P25" s="128"/>
      <c r="Q25" s="128"/>
      <c r="R25" s="128"/>
      <c r="S25" s="128"/>
      <c r="T25" s="128"/>
      <c r="U25" s="128"/>
      <c r="V25" s="128"/>
      <c r="W25" s="128"/>
      <c r="X25" s="2338"/>
      <c r="Y25" s="2338"/>
      <c r="Z25" s="2338"/>
      <c r="AA25" s="2338"/>
      <c r="AB25" s="2338"/>
      <c r="AC25" s="4438" t="s">
        <v>94</v>
      </c>
      <c r="AD25" s="4440"/>
      <c r="AE25" s="4441"/>
      <c r="AF25" s="4442"/>
      <c r="AG25" s="2175"/>
      <c r="AH25" s="1595"/>
    </row>
    <row r="26" spans="1:34" s="841" customFormat="1" ht="12.75" customHeight="1">
      <c r="A26" s="1945"/>
      <c r="B26" s="2210"/>
      <c r="C26" s="132" t="s">
        <v>62</v>
      </c>
      <c r="D26" s="4428"/>
      <c r="E26" s="4428"/>
      <c r="F26" s="4428"/>
      <c r="G26" s="4428"/>
      <c r="H26" s="4428"/>
      <c r="I26" s="4428"/>
      <c r="J26" s="4428"/>
      <c r="K26" s="4428"/>
      <c r="L26" s="128"/>
      <c r="M26" s="128"/>
      <c r="N26" s="128"/>
      <c r="O26" s="128"/>
      <c r="P26" s="128"/>
      <c r="Q26" s="128"/>
      <c r="R26" s="128"/>
      <c r="S26" s="128"/>
      <c r="T26" s="128"/>
      <c r="U26" s="128"/>
      <c r="V26" s="128"/>
      <c r="W26" s="128"/>
      <c r="X26" s="2338"/>
      <c r="Y26" s="2338"/>
      <c r="Z26" s="2338"/>
      <c r="AA26" s="2338"/>
      <c r="AB26" s="2338"/>
      <c r="AC26" s="4439"/>
      <c r="AD26" s="4443"/>
      <c r="AE26" s="4444"/>
      <c r="AF26" s="4445"/>
      <c r="AG26" s="2175"/>
      <c r="AH26" s="1595"/>
    </row>
    <row r="27" spans="1:34" s="841" customFormat="1" ht="9.75" customHeight="1">
      <c r="A27" s="1945"/>
      <c r="B27" s="2210"/>
      <c r="C27" s="132"/>
      <c r="D27" s="2217"/>
      <c r="E27" s="2214"/>
      <c r="F27" s="2217"/>
      <c r="G27" s="2214"/>
      <c r="H27" s="2214"/>
      <c r="I27" s="2214"/>
      <c r="J27" s="2214"/>
      <c r="K27" s="2214"/>
      <c r="L27" s="128"/>
      <c r="M27" s="128"/>
      <c r="N27" s="128"/>
      <c r="O27" s="132"/>
      <c r="P27" s="128"/>
      <c r="Q27" s="253"/>
      <c r="R27" s="128"/>
      <c r="S27" s="187"/>
      <c r="T27" s="132"/>
      <c r="U27" s="128"/>
      <c r="V27" s="253"/>
      <c r="W27" s="2338"/>
      <c r="X27" s="2338"/>
      <c r="Y27" s="2338"/>
      <c r="Z27" s="2338"/>
      <c r="AA27" s="2338"/>
      <c r="AB27" s="2338"/>
      <c r="AC27" s="2173"/>
      <c r="AD27" s="2177"/>
      <c r="AE27" s="2177"/>
      <c r="AF27" s="2179"/>
      <c r="AG27" s="2175"/>
      <c r="AH27" s="1595"/>
    </row>
    <row r="28" spans="1:34" s="841" customFormat="1" ht="12.75" customHeight="1">
      <c r="A28" s="1945"/>
      <c r="B28" s="2210"/>
      <c r="C28" s="132"/>
      <c r="D28" s="4427"/>
      <c r="E28" s="4427"/>
      <c r="F28" s="4427"/>
      <c r="G28" s="4427"/>
      <c r="H28" s="4427"/>
      <c r="I28" s="4427"/>
      <c r="J28" s="4427"/>
      <c r="K28" s="4427"/>
      <c r="L28" s="128"/>
      <c r="M28" s="128"/>
      <c r="N28" s="128"/>
      <c r="O28" s="128"/>
      <c r="P28" s="128"/>
      <c r="Q28" s="128"/>
      <c r="R28" s="128"/>
      <c r="S28" s="128"/>
      <c r="T28" s="128"/>
      <c r="U28" s="128"/>
      <c r="V28" s="128"/>
      <c r="W28" s="128"/>
      <c r="X28" s="2338"/>
      <c r="Y28" s="2338"/>
      <c r="Z28" s="2338"/>
      <c r="AA28" s="2338"/>
      <c r="AB28" s="2338"/>
      <c r="AC28" s="4438" t="s">
        <v>99</v>
      </c>
      <c r="AD28" s="4440"/>
      <c r="AE28" s="4441"/>
      <c r="AF28" s="4442"/>
      <c r="AG28" s="2175"/>
      <c r="AH28" s="1595"/>
    </row>
    <row r="29" spans="1:34" s="841" customFormat="1" ht="12.75" customHeight="1">
      <c r="A29" s="1945"/>
      <c r="B29" s="2210"/>
      <c r="C29" s="259" t="s">
        <v>72</v>
      </c>
      <c r="D29" s="4428"/>
      <c r="E29" s="4428"/>
      <c r="F29" s="4428"/>
      <c r="G29" s="4428"/>
      <c r="H29" s="4428"/>
      <c r="I29" s="4428"/>
      <c r="J29" s="4428"/>
      <c r="K29" s="4428"/>
      <c r="L29" s="128"/>
      <c r="M29" s="128"/>
      <c r="N29" s="128"/>
      <c r="O29" s="128"/>
      <c r="P29" s="128"/>
      <c r="Q29" s="128"/>
      <c r="R29" s="128"/>
      <c r="S29" s="128"/>
      <c r="T29" s="128"/>
      <c r="U29" s="128"/>
      <c r="V29" s="128"/>
      <c r="W29" s="128"/>
      <c r="X29" s="2338"/>
      <c r="Y29" s="2338"/>
      <c r="Z29" s="2338"/>
      <c r="AA29" s="2338"/>
      <c r="AB29" s="2338"/>
      <c r="AC29" s="4439"/>
      <c r="AD29" s="4443"/>
      <c r="AE29" s="4444"/>
      <c r="AF29" s="4445"/>
      <c r="AG29" s="2175"/>
      <c r="AH29" s="1595"/>
    </row>
    <row r="30" spans="1:34" s="841" customFormat="1" ht="9.75" customHeight="1">
      <c r="A30" s="1945"/>
      <c r="B30" s="2210"/>
      <c r="C30" s="132"/>
      <c r="D30" s="2217"/>
      <c r="E30" s="2214"/>
      <c r="F30" s="2217"/>
      <c r="G30" s="2214"/>
      <c r="H30" s="2214"/>
      <c r="I30" s="2214"/>
      <c r="J30" s="2214"/>
      <c r="K30" s="2214"/>
      <c r="L30" s="128"/>
      <c r="M30" s="128"/>
      <c r="N30" s="128"/>
      <c r="O30" s="128"/>
      <c r="P30" s="128"/>
      <c r="Q30" s="253"/>
      <c r="R30" s="128"/>
      <c r="S30" s="187"/>
      <c r="T30" s="187"/>
      <c r="U30" s="2220"/>
      <c r="V30" s="2338"/>
      <c r="W30" s="2338"/>
      <c r="X30" s="2338"/>
      <c r="Y30" s="2338"/>
      <c r="Z30" s="2338"/>
      <c r="AA30" s="2338"/>
      <c r="AB30" s="2338"/>
      <c r="AC30" s="2173"/>
      <c r="AD30" s="2177"/>
      <c r="AE30" s="2177"/>
      <c r="AF30" s="2178"/>
      <c r="AG30" s="2176"/>
      <c r="AH30" s="1595"/>
    </row>
    <row r="31" spans="1:34" s="841" customFormat="1" ht="12.75" customHeight="1">
      <c r="A31" s="1945"/>
      <c r="B31" s="2210"/>
      <c r="C31" s="132"/>
      <c r="D31" s="4427"/>
      <c r="E31" s="4427"/>
      <c r="F31" s="4427"/>
      <c r="G31" s="4427"/>
      <c r="H31" s="4427"/>
      <c r="I31" s="4427"/>
      <c r="J31" s="4427"/>
      <c r="K31" s="4427"/>
      <c r="L31" s="128"/>
      <c r="M31" s="128"/>
      <c r="N31" s="128"/>
      <c r="O31" s="128"/>
      <c r="P31" s="128"/>
      <c r="Q31" s="128"/>
      <c r="R31" s="128"/>
      <c r="S31" s="128"/>
      <c r="T31" s="128"/>
      <c r="U31" s="128"/>
      <c r="V31" s="128"/>
      <c r="W31" s="128"/>
      <c r="X31" s="2338"/>
      <c r="Y31" s="2338"/>
      <c r="Z31" s="2338"/>
      <c r="AA31" s="2338"/>
      <c r="AB31" s="2338"/>
      <c r="AC31" s="4438" t="s">
        <v>100</v>
      </c>
      <c r="AD31" s="4440"/>
      <c r="AE31" s="4441"/>
      <c r="AF31" s="4442"/>
      <c r="AG31" s="2176"/>
      <c r="AH31" s="1595"/>
    </row>
    <row r="32" spans="1:34" s="841" customFormat="1" ht="12.75" customHeight="1">
      <c r="A32" s="1945"/>
      <c r="B32" s="2210"/>
      <c r="C32" s="132" t="s">
        <v>73</v>
      </c>
      <c r="D32" s="4428"/>
      <c r="E32" s="4428"/>
      <c r="F32" s="4428"/>
      <c r="G32" s="4428"/>
      <c r="H32" s="4428"/>
      <c r="I32" s="4428"/>
      <c r="J32" s="4428"/>
      <c r="K32" s="4428"/>
      <c r="L32" s="128"/>
      <c r="M32" s="128"/>
      <c r="N32" s="128"/>
      <c r="O32" s="128"/>
      <c r="P32" s="128"/>
      <c r="Q32" s="128"/>
      <c r="R32" s="128"/>
      <c r="S32" s="128"/>
      <c r="T32" s="128"/>
      <c r="U32" s="128"/>
      <c r="V32" s="128"/>
      <c r="W32" s="128"/>
      <c r="X32" s="2338"/>
      <c r="Y32" s="2338"/>
      <c r="Z32" s="2338"/>
      <c r="AA32" s="2338"/>
      <c r="AB32" s="2338"/>
      <c r="AC32" s="4439"/>
      <c r="AD32" s="4443"/>
      <c r="AE32" s="4444"/>
      <c r="AF32" s="4445"/>
      <c r="AG32" s="2176"/>
      <c r="AH32" s="1595"/>
    </row>
    <row r="33" spans="1:35" s="841" customFormat="1" ht="9.75" customHeight="1">
      <c r="A33" s="1945"/>
      <c r="B33" s="2210"/>
      <c r="C33" s="132"/>
      <c r="D33" s="2217"/>
      <c r="E33" s="2214"/>
      <c r="F33" s="2217"/>
      <c r="G33" s="2214"/>
      <c r="H33" s="2214"/>
      <c r="I33" s="2214"/>
      <c r="J33" s="2214"/>
      <c r="K33" s="2214"/>
      <c r="L33" s="128"/>
      <c r="M33" s="128"/>
      <c r="N33" s="128"/>
      <c r="O33" s="132"/>
      <c r="P33" s="128"/>
      <c r="Q33" s="253"/>
      <c r="R33" s="128"/>
      <c r="S33" s="187"/>
      <c r="T33" s="132"/>
      <c r="U33" s="128"/>
      <c r="V33" s="253"/>
      <c r="W33" s="2338"/>
      <c r="X33" s="2338"/>
      <c r="Y33" s="2338"/>
      <c r="Z33" s="2338"/>
      <c r="AA33" s="2338"/>
      <c r="AB33" s="2338"/>
      <c r="AC33" s="2173"/>
      <c r="AD33" s="2177"/>
      <c r="AE33" s="2177"/>
      <c r="AF33" s="2178"/>
      <c r="AG33" s="2176"/>
      <c r="AH33" s="1595"/>
    </row>
    <row r="34" spans="1:35" s="841" customFormat="1" ht="12.75" customHeight="1">
      <c r="A34" s="1945"/>
      <c r="B34" s="2210"/>
      <c r="C34" s="132"/>
      <c r="D34" s="4427"/>
      <c r="E34" s="4427"/>
      <c r="F34" s="4427"/>
      <c r="G34" s="4427"/>
      <c r="H34" s="4427"/>
      <c r="I34" s="4427"/>
      <c r="J34" s="4427"/>
      <c r="K34" s="4427"/>
      <c r="L34" s="128"/>
      <c r="M34" s="128"/>
      <c r="N34" s="128"/>
      <c r="O34" s="128"/>
      <c r="P34" s="128"/>
      <c r="Q34" s="128"/>
      <c r="R34" s="128"/>
      <c r="S34" s="128"/>
      <c r="T34" s="128"/>
      <c r="U34" s="128"/>
      <c r="V34" s="128"/>
      <c r="W34" s="128"/>
      <c r="X34" s="2338"/>
      <c r="Y34" s="2338"/>
      <c r="Z34" s="2338"/>
      <c r="AA34" s="2338"/>
      <c r="AB34" s="2338"/>
      <c r="AC34" s="4438" t="s">
        <v>102</v>
      </c>
      <c r="AD34" s="4440"/>
      <c r="AE34" s="4441"/>
      <c r="AF34" s="4442"/>
      <c r="AG34" s="2175"/>
      <c r="AH34" s="1595"/>
    </row>
    <row r="35" spans="1:35" s="841" customFormat="1" ht="12.75" customHeight="1">
      <c r="A35" s="1945"/>
      <c r="B35" s="2210"/>
      <c r="C35" s="132" t="s">
        <v>3602</v>
      </c>
      <c r="D35" s="4428"/>
      <c r="E35" s="4428"/>
      <c r="F35" s="4428"/>
      <c r="G35" s="4428"/>
      <c r="H35" s="4428"/>
      <c r="I35" s="4428"/>
      <c r="J35" s="4428"/>
      <c r="K35" s="4428"/>
      <c r="L35" s="128"/>
      <c r="M35" s="128"/>
      <c r="N35" s="128"/>
      <c r="O35" s="128"/>
      <c r="P35" s="128"/>
      <c r="Q35" s="128"/>
      <c r="R35" s="128"/>
      <c r="S35" s="128"/>
      <c r="T35" s="128"/>
      <c r="U35" s="128"/>
      <c r="V35" s="128"/>
      <c r="W35" s="128"/>
      <c r="X35" s="2338"/>
      <c r="Y35" s="2338"/>
      <c r="Z35" s="2338"/>
      <c r="AA35" s="2338"/>
      <c r="AB35" s="2338"/>
      <c r="AC35" s="4439"/>
      <c r="AD35" s="4443"/>
      <c r="AE35" s="4444"/>
      <c r="AF35" s="4445"/>
      <c r="AG35" s="2175"/>
      <c r="AH35" s="1595"/>
    </row>
    <row r="36" spans="1:35" s="841" customFormat="1" ht="8.25" customHeight="1">
      <c r="A36" s="1945"/>
      <c r="B36" s="2210"/>
      <c r="C36" s="132"/>
      <c r="D36" s="2217"/>
      <c r="E36" s="2214"/>
      <c r="F36" s="2217"/>
      <c r="G36" s="2214"/>
      <c r="H36" s="2214"/>
      <c r="I36" s="2214"/>
      <c r="J36" s="2214"/>
      <c r="K36" s="2214"/>
      <c r="L36" s="128"/>
      <c r="M36" s="128"/>
      <c r="N36" s="128"/>
      <c r="O36" s="132"/>
      <c r="P36" s="128"/>
      <c r="Q36" s="253"/>
      <c r="R36" s="128"/>
      <c r="S36" s="187"/>
      <c r="T36" s="132"/>
      <c r="U36" s="128"/>
      <c r="V36" s="253"/>
      <c r="W36" s="2338"/>
      <c r="X36" s="2338"/>
      <c r="Y36" s="2338"/>
      <c r="Z36" s="2338"/>
      <c r="AA36" s="2338"/>
      <c r="AB36" s="2338"/>
      <c r="AC36" s="2180"/>
      <c r="AD36" s="2181"/>
      <c r="AE36" s="2155"/>
      <c r="AF36" s="2182"/>
      <c r="AG36" s="2183"/>
      <c r="AH36" s="1595"/>
    </row>
    <row r="37" spans="1:35" ht="11.25" customHeight="1">
      <c r="A37" s="2292"/>
      <c r="B37" s="2226"/>
      <c r="C37" s="2224"/>
      <c r="D37" s="2257"/>
      <c r="E37" s="2257"/>
      <c r="F37" s="2257"/>
      <c r="G37" s="2257"/>
      <c r="H37" s="2257"/>
      <c r="I37" s="2257"/>
      <c r="J37" s="2257"/>
      <c r="K37" s="2257"/>
      <c r="L37" s="2257"/>
      <c r="M37" s="2257"/>
      <c r="N37" s="2257"/>
      <c r="O37" s="2257"/>
      <c r="P37" s="2257"/>
      <c r="Q37" s="2257"/>
      <c r="R37" s="2380"/>
      <c r="S37" s="2380"/>
      <c r="T37" s="2380"/>
      <c r="U37" s="2380"/>
      <c r="V37" s="2380"/>
      <c r="W37" s="2380"/>
      <c r="X37" s="2380"/>
      <c r="Y37" s="2380"/>
      <c r="Z37" s="2380"/>
      <c r="AA37" s="2380"/>
      <c r="AB37" s="2380"/>
      <c r="AC37" s="2380"/>
      <c r="AD37" s="2380"/>
      <c r="AE37" s="2380"/>
      <c r="AF37" s="2380"/>
      <c r="AG37" s="2380"/>
      <c r="AH37" s="2381"/>
    </row>
    <row r="38" spans="1:35" ht="11.25" customHeight="1">
      <c r="A38" s="2244"/>
      <c r="B38" s="263"/>
      <c r="C38" s="128"/>
      <c r="D38" s="119"/>
      <c r="E38" s="119"/>
      <c r="F38" s="119"/>
      <c r="G38" s="119"/>
      <c r="H38" s="119"/>
      <c r="I38" s="119"/>
      <c r="J38" s="119"/>
      <c r="K38" s="119"/>
      <c r="L38" s="119"/>
      <c r="M38" s="119"/>
      <c r="N38" s="119"/>
      <c r="O38" s="119"/>
      <c r="P38" s="119"/>
      <c r="Q38" s="119"/>
      <c r="R38" s="223"/>
      <c r="S38" s="223"/>
      <c r="T38" s="223"/>
      <c r="U38" s="223"/>
      <c r="V38" s="223"/>
      <c r="W38" s="223"/>
      <c r="X38" s="223"/>
      <c r="Y38" s="223"/>
      <c r="Z38" s="223"/>
      <c r="AA38" s="223"/>
      <c r="AB38" s="223"/>
      <c r="AC38" s="223"/>
      <c r="AD38" s="223"/>
      <c r="AE38" s="223"/>
      <c r="AF38" s="223"/>
      <c r="AG38" s="223"/>
      <c r="AH38" s="2282"/>
    </row>
    <row r="39" spans="1:35" ht="11.25" customHeight="1">
      <c r="A39" s="2244"/>
      <c r="B39" s="263"/>
      <c r="C39" s="128"/>
      <c r="D39" s="119"/>
      <c r="E39" s="119"/>
      <c r="F39" s="119"/>
      <c r="G39" s="119"/>
      <c r="H39" s="119"/>
      <c r="I39" s="119"/>
      <c r="J39" s="119"/>
      <c r="K39" s="119"/>
      <c r="L39" s="119"/>
      <c r="M39" s="119"/>
      <c r="N39" s="119"/>
      <c r="O39" s="119"/>
      <c r="P39" s="119"/>
      <c r="Q39" s="119"/>
      <c r="R39" s="223"/>
      <c r="S39" s="223"/>
      <c r="T39" s="223"/>
      <c r="U39" s="223"/>
      <c r="V39" s="223"/>
      <c r="W39" s="223"/>
      <c r="X39" s="223"/>
      <c r="Y39" s="2946" t="s">
        <v>235</v>
      </c>
      <c r="Z39" s="2946"/>
      <c r="AA39" s="2946"/>
      <c r="AB39" s="2946"/>
      <c r="AC39" s="2946"/>
      <c r="AD39" s="2946"/>
      <c r="AE39" s="2946"/>
      <c r="AF39" s="2946"/>
      <c r="AG39" s="223"/>
      <c r="AH39" s="2282"/>
    </row>
    <row r="40" spans="1:35" ht="11.25" customHeight="1">
      <c r="A40" s="2244"/>
      <c r="B40" s="263"/>
      <c r="C40" s="128"/>
      <c r="D40" s="119"/>
      <c r="E40" s="119"/>
      <c r="F40" s="119"/>
      <c r="G40" s="119"/>
      <c r="H40" s="119"/>
      <c r="I40" s="119"/>
      <c r="J40" s="119"/>
      <c r="K40" s="119"/>
      <c r="L40" s="119"/>
      <c r="M40" s="119"/>
      <c r="N40" s="119"/>
      <c r="O40" s="119"/>
      <c r="P40" s="119"/>
      <c r="Q40" s="119"/>
      <c r="R40" s="223"/>
      <c r="S40" s="223"/>
      <c r="T40" s="223"/>
      <c r="U40" s="223"/>
      <c r="V40" s="223"/>
      <c r="W40" s="223"/>
      <c r="X40" s="223"/>
      <c r="Y40" s="2877" t="s">
        <v>84</v>
      </c>
      <c r="Z40" s="2877"/>
      <c r="AA40" s="2877"/>
      <c r="AB40" s="2877"/>
      <c r="AC40" s="2877"/>
      <c r="AD40" s="2877"/>
      <c r="AE40" s="2877"/>
      <c r="AF40" s="2877"/>
      <c r="AG40" s="223"/>
      <c r="AH40" s="2282"/>
    </row>
    <row r="41" spans="1:35" ht="16.5" customHeight="1">
      <c r="A41" s="2244"/>
      <c r="B41" s="263"/>
      <c r="C41" s="128"/>
      <c r="D41" s="119"/>
      <c r="E41" s="119"/>
      <c r="F41" s="119"/>
      <c r="G41" s="119"/>
      <c r="H41" s="119"/>
      <c r="I41" s="119"/>
      <c r="J41" s="119"/>
      <c r="K41" s="119"/>
      <c r="L41" s="119"/>
      <c r="M41" s="119"/>
      <c r="N41" s="119"/>
      <c r="O41" s="119"/>
      <c r="P41" s="119"/>
      <c r="Q41" s="119"/>
      <c r="R41" s="223"/>
      <c r="S41" s="223"/>
      <c r="T41" s="223"/>
      <c r="U41" s="223"/>
      <c r="V41" s="223"/>
      <c r="W41" s="223"/>
      <c r="X41" s="223"/>
      <c r="Y41" s="223"/>
      <c r="Z41" s="223"/>
      <c r="AA41" s="223"/>
      <c r="AB41" s="223"/>
      <c r="AC41" s="223"/>
      <c r="AD41" s="223"/>
      <c r="AE41" s="2881">
        <v>410007</v>
      </c>
      <c r="AF41" s="2881"/>
      <c r="AG41" s="223"/>
      <c r="AH41" s="2282"/>
    </row>
    <row r="42" spans="1:35" s="901" customFormat="1" ht="11.25" customHeight="1">
      <c r="A42" s="2252" t="s">
        <v>1160</v>
      </c>
      <c r="B42" s="183"/>
      <c r="C42" s="20" t="s">
        <v>1387</v>
      </c>
      <c r="D42" s="2384"/>
      <c r="E42" s="2384"/>
      <c r="F42" s="2384"/>
      <c r="G42" s="2384"/>
      <c r="H42" s="2384"/>
      <c r="I42" s="2384"/>
      <c r="J42" s="2384"/>
      <c r="K42" s="2384"/>
      <c r="L42" s="2384"/>
      <c r="M42" s="2384"/>
      <c r="N42" s="2384"/>
      <c r="O42" s="2384"/>
      <c r="P42" s="2384"/>
      <c r="Q42" s="2384"/>
      <c r="R42" s="2384"/>
      <c r="S42" s="2384"/>
      <c r="T42" s="2384"/>
      <c r="U42" s="2384"/>
      <c r="V42" s="2384"/>
      <c r="W42" s="2384"/>
      <c r="X42" s="112"/>
      <c r="Y42" s="4449"/>
      <c r="Z42" s="4450"/>
      <c r="AA42" s="4450"/>
      <c r="AB42" s="4450"/>
      <c r="AC42" s="4450"/>
      <c r="AD42" s="4450"/>
      <c r="AE42" s="4450"/>
      <c r="AF42" s="4451"/>
      <c r="AG42" s="240"/>
      <c r="AH42" s="1209"/>
      <c r="AI42" s="187"/>
    </row>
    <row r="43" spans="1:35" s="901" customFormat="1" ht="11.25" customHeight="1">
      <c r="A43" s="2244"/>
      <c r="B43" s="183"/>
      <c r="C43" s="184" t="s">
        <v>3603</v>
      </c>
      <c r="D43" s="2385"/>
      <c r="E43" s="2384"/>
      <c r="F43" s="2384"/>
      <c r="G43" s="2384"/>
      <c r="H43" s="2384"/>
      <c r="I43" s="2384"/>
      <c r="J43" s="2384"/>
      <c r="K43" s="2384"/>
      <c r="L43" s="2384"/>
      <c r="M43" s="2384"/>
      <c r="N43" s="2384"/>
      <c r="O43" s="2384"/>
      <c r="P43" s="2384"/>
      <c r="Q43" s="2384"/>
      <c r="R43" s="2384"/>
      <c r="S43" s="2384"/>
      <c r="T43" s="2384"/>
      <c r="U43" s="2384"/>
      <c r="V43" s="2384"/>
      <c r="W43" s="2384"/>
      <c r="X43" s="187"/>
      <c r="Y43" s="4452"/>
      <c r="Z43" s="4453"/>
      <c r="AA43" s="4453"/>
      <c r="AB43" s="4453"/>
      <c r="AC43" s="4453"/>
      <c r="AD43" s="4453"/>
      <c r="AE43" s="4453"/>
      <c r="AF43" s="4454"/>
      <c r="AG43" s="263"/>
      <c r="AH43" s="1209"/>
      <c r="AI43" s="187"/>
    </row>
    <row r="44" spans="1:35" s="901" customFormat="1" ht="6.75" customHeight="1">
      <c r="A44" s="566"/>
      <c r="B44" s="112"/>
      <c r="C44" s="128"/>
      <c r="D44" s="2386"/>
      <c r="E44" s="112"/>
      <c r="F44" s="255"/>
      <c r="G44" s="255"/>
      <c r="H44" s="255"/>
      <c r="I44" s="255"/>
      <c r="J44" s="255"/>
      <c r="K44" s="255"/>
      <c r="L44" s="255"/>
      <c r="M44" s="255"/>
      <c r="N44" s="255"/>
      <c r="O44" s="255"/>
      <c r="P44" s="255"/>
      <c r="Q44" s="255"/>
      <c r="R44" s="187"/>
      <c r="S44" s="187"/>
      <c r="T44" s="187"/>
      <c r="U44" s="187"/>
      <c r="V44" s="187"/>
      <c r="W44" s="187"/>
      <c r="X44" s="187"/>
      <c r="Y44" s="187"/>
      <c r="Z44" s="187"/>
      <c r="AA44" s="187"/>
      <c r="AB44" s="187"/>
      <c r="AC44" s="112"/>
      <c r="AD44" s="2881"/>
      <c r="AE44" s="2881"/>
      <c r="AF44" s="255"/>
      <c r="AG44" s="263"/>
      <c r="AH44" s="1209"/>
      <c r="AI44" s="187"/>
    </row>
    <row r="45" spans="1:35" s="901" customFormat="1" ht="13.5" customHeight="1">
      <c r="A45" s="566"/>
      <c r="B45" s="112"/>
      <c r="C45" s="128"/>
      <c r="D45" s="108"/>
      <c r="E45" s="187"/>
      <c r="F45" s="187"/>
      <c r="G45" s="187"/>
      <c r="H45" s="187"/>
      <c r="I45" s="255"/>
      <c r="J45" s="255"/>
      <c r="K45" s="255"/>
      <c r="L45" s="255"/>
      <c r="M45" s="255"/>
      <c r="N45" s="255"/>
      <c r="O45" s="255"/>
      <c r="P45" s="255"/>
      <c r="Q45" s="255"/>
      <c r="R45" s="187"/>
      <c r="S45" s="187"/>
      <c r="T45" s="187"/>
      <c r="U45" s="187"/>
      <c r="V45" s="187"/>
      <c r="W45" s="187"/>
      <c r="X45" s="187"/>
      <c r="Y45" s="187"/>
      <c r="Z45" s="187"/>
      <c r="AA45" s="187"/>
      <c r="AB45" s="187"/>
      <c r="AC45" s="128"/>
      <c r="AD45" s="128"/>
      <c r="AE45" s="2881">
        <v>410008</v>
      </c>
      <c r="AF45" s="2881"/>
      <c r="AG45" s="263"/>
      <c r="AH45" s="1209"/>
      <c r="AI45" s="187"/>
    </row>
    <row r="46" spans="1:35" s="901" customFormat="1" ht="11.25" customHeight="1">
      <c r="A46" s="566"/>
      <c r="B46" s="112"/>
      <c r="C46" s="2384" t="s">
        <v>4317</v>
      </c>
      <c r="D46" s="187"/>
      <c r="E46" s="2384"/>
      <c r="F46" s="2384"/>
      <c r="G46" s="2384"/>
      <c r="H46" s="2384"/>
      <c r="I46" s="2384"/>
      <c r="J46" s="2384"/>
      <c r="K46" s="2384"/>
      <c r="L46" s="2384"/>
      <c r="M46" s="2384"/>
      <c r="N46" s="2384"/>
      <c r="O46" s="2384"/>
      <c r="P46" s="2384"/>
      <c r="Q46" s="2384"/>
      <c r="R46" s="2384"/>
      <c r="S46" s="2384"/>
      <c r="T46" s="2384"/>
      <c r="U46" s="2384"/>
      <c r="V46" s="2384"/>
      <c r="W46" s="2384"/>
      <c r="X46" s="2384"/>
      <c r="Y46" s="2384"/>
      <c r="Z46" s="187"/>
      <c r="AA46" s="187"/>
      <c r="AB46" s="187"/>
      <c r="AC46" s="128"/>
      <c r="AD46" s="4447"/>
      <c r="AE46" s="4364"/>
      <c r="AF46" s="4365"/>
      <c r="AG46" s="2965" t="s">
        <v>64</v>
      </c>
      <c r="AH46" s="1209"/>
      <c r="AI46" s="187"/>
    </row>
    <row r="47" spans="1:35" s="187" customFormat="1" ht="11.25" customHeight="1">
      <c r="A47" s="566"/>
      <c r="B47" s="112"/>
      <c r="C47" s="2384" t="s">
        <v>4318</v>
      </c>
      <c r="E47" s="2384"/>
      <c r="F47" s="2384"/>
      <c r="G47" s="2384"/>
      <c r="H47" s="2384"/>
      <c r="I47" s="2384"/>
      <c r="J47" s="2384"/>
      <c r="K47" s="2384"/>
      <c r="L47" s="2384"/>
      <c r="M47" s="2384"/>
      <c r="N47" s="2384"/>
      <c r="O47" s="2384"/>
      <c r="P47" s="2384"/>
      <c r="Q47" s="2384"/>
      <c r="R47" s="2384"/>
      <c r="S47" s="2384"/>
      <c r="T47" s="2384"/>
      <c r="U47" s="2384"/>
      <c r="V47" s="2384"/>
      <c r="W47" s="2384"/>
      <c r="X47" s="2384"/>
      <c r="Y47" s="2384"/>
      <c r="AD47" s="4448"/>
      <c r="AE47" s="4367"/>
      <c r="AF47" s="4368"/>
      <c r="AG47" s="2965"/>
      <c r="AH47" s="1209"/>
    </row>
    <row r="48" spans="1:35" ht="11.25" customHeight="1">
      <c r="A48" s="2244"/>
      <c r="B48" s="263"/>
      <c r="C48" s="2385" t="s">
        <v>3604</v>
      </c>
      <c r="D48" s="119"/>
      <c r="E48" s="119"/>
      <c r="F48" s="119"/>
      <c r="G48" s="119"/>
      <c r="H48" s="119"/>
      <c r="I48" s="119"/>
      <c r="J48" s="119"/>
      <c r="K48" s="119"/>
      <c r="L48" s="119"/>
      <c r="M48" s="119"/>
      <c r="N48" s="119"/>
      <c r="O48" s="119"/>
      <c r="P48" s="119"/>
      <c r="Q48" s="119"/>
      <c r="R48" s="223"/>
      <c r="S48" s="223"/>
      <c r="T48" s="223"/>
      <c r="U48" s="223"/>
      <c r="V48" s="223"/>
      <c r="W48" s="223"/>
      <c r="X48" s="223"/>
      <c r="Y48" s="223"/>
      <c r="Z48" s="223"/>
      <c r="AA48" s="223"/>
      <c r="AB48" s="223"/>
      <c r="AC48" s="223"/>
      <c r="AD48" s="223"/>
      <c r="AE48" s="223"/>
      <c r="AF48" s="223"/>
      <c r="AG48" s="223"/>
      <c r="AH48" s="2282"/>
    </row>
    <row r="49" spans="1:34" ht="11.25" customHeight="1" thickBot="1">
      <c r="A49" s="2283"/>
      <c r="B49" s="1983"/>
      <c r="C49" s="1984"/>
      <c r="D49" s="2000"/>
      <c r="E49" s="2000"/>
      <c r="F49" s="2000"/>
      <c r="G49" s="2000"/>
      <c r="H49" s="2000"/>
      <c r="I49" s="2000"/>
      <c r="J49" s="2000"/>
      <c r="K49" s="2000"/>
      <c r="L49" s="2000"/>
      <c r="M49" s="2000"/>
      <c r="N49" s="2000"/>
      <c r="O49" s="2000"/>
      <c r="P49" s="2000"/>
      <c r="Q49" s="2000"/>
      <c r="R49" s="2001"/>
      <c r="S49" s="2001"/>
      <c r="T49" s="2001"/>
      <c r="U49" s="2001"/>
      <c r="V49" s="2001"/>
      <c r="W49" s="2001"/>
      <c r="X49" s="2001"/>
      <c r="Y49" s="2001"/>
      <c r="Z49" s="2001"/>
      <c r="AA49" s="2001"/>
      <c r="AB49" s="2001"/>
      <c r="AC49" s="2001"/>
      <c r="AD49" s="2001"/>
      <c r="AE49" s="2001"/>
      <c r="AF49" s="2001"/>
      <c r="AG49" s="2001"/>
      <c r="AH49" s="2299"/>
    </row>
    <row r="50" spans="1:34" ht="11.25" customHeight="1">
      <c r="B50" s="263"/>
      <c r="C50" s="128"/>
      <c r="D50" s="119"/>
      <c r="E50" s="119"/>
      <c r="F50" s="119"/>
      <c r="G50" s="119"/>
      <c r="H50" s="119"/>
      <c r="I50" s="119"/>
      <c r="J50" s="119"/>
      <c r="K50" s="119"/>
      <c r="L50" s="119"/>
      <c r="M50" s="119"/>
      <c r="N50" s="119"/>
      <c r="O50" s="119"/>
      <c r="P50" s="119"/>
      <c r="Q50" s="119"/>
      <c r="R50" s="223"/>
      <c r="S50" s="223"/>
      <c r="T50" s="223"/>
      <c r="U50" s="223"/>
      <c r="V50" s="223"/>
      <c r="W50" s="223"/>
      <c r="X50" s="223"/>
      <c r="Y50" s="223"/>
      <c r="Z50" s="223"/>
      <c r="AA50" s="223"/>
      <c r="AB50" s="223"/>
      <c r="AC50" s="223"/>
      <c r="AD50" s="223"/>
      <c r="AE50" s="223"/>
      <c r="AF50" s="223"/>
      <c r="AG50" s="223"/>
      <c r="AH50" s="223"/>
    </row>
    <row r="51" spans="1:34" ht="11.25" customHeight="1">
      <c r="A51" s="4446">
        <v>39</v>
      </c>
      <c r="B51" s="4446"/>
      <c r="C51" s="4446"/>
      <c r="D51" s="4446"/>
      <c r="E51" s="4446"/>
      <c r="F51" s="4446"/>
      <c r="G51" s="4446"/>
      <c r="H51" s="4446"/>
      <c r="I51" s="4446"/>
      <c r="J51" s="4446"/>
      <c r="K51" s="4446"/>
      <c r="L51" s="4446"/>
      <c r="M51" s="4446"/>
      <c r="N51" s="4446"/>
      <c r="O51" s="4446"/>
      <c r="P51" s="4446"/>
      <c r="Q51" s="4446"/>
      <c r="R51" s="4446"/>
      <c r="S51" s="4446"/>
      <c r="T51" s="4446"/>
      <c r="U51" s="4446"/>
      <c r="V51" s="4446"/>
      <c r="W51" s="4446"/>
      <c r="X51" s="4446"/>
      <c r="Y51" s="4446"/>
      <c r="Z51" s="4446"/>
      <c r="AA51" s="4446"/>
      <c r="AB51" s="4446"/>
      <c r="AC51" s="4446"/>
      <c r="AD51" s="4446"/>
      <c r="AE51" s="4446"/>
      <c r="AF51" s="4446"/>
      <c r="AG51" s="4446"/>
      <c r="AH51" s="4446"/>
    </row>
    <row r="52" spans="1:34" ht="11.25" customHeight="1">
      <c r="B52" s="263"/>
      <c r="C52" s="128"/>
      <c r="D52" s="119"/>
      <c r="E52" s="119"/>
      <c r="F52" s="119"/>
      <c r="G52" s="119"/>
      <c r="H52" s="119"/>
      <c r="I52" s="119"/>
      <c r="J52" s="119"/>
      <c r="K52" s="119"/>
      <c r="L52" s="119"/>
      <c r="M52" s="119"/>
      <c r="N52" s="119"/>
      <c r="O52" s="119"/>
      <c r="P52" s="119"/>
      <c r="Q52" s="119"/>
      <c r="R52" s="223"/>
      <c r="S52" s="223"/>
      <c r="T52" s="223"/>
      <c r="U52" s="223"/>
      <c r="V52" s="223"/>
      <c r="W52" s="223"/>
      <c r="X52" s="223"/>
      <c r="Y52" s="223"/>
      <c r="Z52" s="223"/>
      <c r="AA52" s="223"/>
      <c r="AB52" s="223"/>
      <c r="AC52" s="223"/>
      <c r="AD52" s="223"/>
      <c r="AE52" s="223"/>
      <c r="AF52" s="223"/>
      <c r="AG52" s="223"/>
      <c r="AH52" s="223"/>
    </row>
    <row r="100" spans="14:14" ht="123.75">
      <c r="N100" s="843" t="s">
        <v>3605</v>
      </c>
    </row>
    <row r="101" spans="14:14" ht="123.75">
      <c r="N101" s="842" t="s">
        <v>3606</v>
      </c>
    </row>
  </sheetData>
  <sheetProtection selectLockedCells="1" selectUnlockedCells="1"/>
  <mergeCells count="39">
    <mergeCell ref="A51:AH51"/>
    <mergeCell ref="AD46:AF47"/>
    <mergeCell ref="AG46:AG47"/>
    <mergeCell ref="Y39:AF39"/>
    <mergeCell ref="Y40:AF40"/>
    <mergeCell ref="AE41:AF41"/>
    <mergeCell ref="Y42:AF43"/>
    <mergeCell ref="AD44:AE44"/>
    <mergeCell ref="AE45:AF45"/>
    <mergeCell ref="AC31:AC32"/>
    <mergeCell ref="AD31:AF32"/>
    <mergeCell ref="AC34:AC35"/>
    <mergeCell ref="AD34:AF35"/>
    <mergeCell ref="D31:K32"/>
    <mergeCell ref="D34:K35"/>
    <mergeCell ref="AC25:AC26"/>
    <mergeCell ref="AD25:AF26"/>
    <mergeCell ref="AC28:AC29"/>
    <mergeCell ref="AD28:AF29"/>
    <mergeCell ref="D25:K26"/>
    <mergeCell ref="D28:K29"/>
    <mergeCell ref="AC19:AG19"/>
    <mergeCell ref="AC20:AG20"/>
    <mergeCell ref="AE21:AF21"/>
    <mergeCell ref="AC22:AC23"/>
    <mergeCell ref="AD22:AF23"/>
    <mergeCell ref="J12:J13"/>
    <mergeCell ref="D22:K23"/>
    <mergeCell ref="C11:D11"/>
    <mergeCell ref="C12:C13"/>
    <mergeCell ref="D12:D13"/>
    <mergeCell ref="E12:F13"/>
    <mergeCell ref="I12:I13"/>
    <mergeCell ref="K12:M13"/>
    <mergeCell ref="A1:AH1"/>
    <mergeCell ref="A2:AH2"/>
    <mergeCell ref="A3:AH3"/>
    <mergeCell ref="B5:G6"/>
    <mergeCell ref="H5:I6"/>
  </mergeCells>
  <printOptions horizontalCentered="1"/>
  <pageMargins left="0.27559055118110237" right="0" top="0.55118110236220474" bottom="0.15748031496062992" header="0.51181102362204722" footer="0.51181102362204722"/>
  <pageSetup paperSize="9" scale="85" firstPageNumber="0" orientation="portrait" useFirstPageNumber="1" horizontalDpi="300" verticalDpi="300"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C75E0-0CF2-46A3-8A7B-8CE1887E17EF}">
  <sheetPr>
    <tabColor theme="7" tint="0.79998168889431442"/>
  </sheetPr>
  <dimension ref="A1:AJ175"/>
  <sheetViews>
    <sheetView showGridLines="0" view="pageBreakPreview" zoomScale="130" zoomScaleNormal="100" zoomScaleSheetLayoutView="130" workbookViewId="0">
      <selection activeCell="H5" sqref="H5:I6"/>
    </sheetView>
  </sheetViews>
  <sheetFormatPr defaultColWidth="9.140625" defaultRowHeight="12.75" customHeight="1"/>
  <cols>
    <col min="1" max="1" width="1" style="98" customWidth="1"/>
    <col min="2" max="2" width="5.5703125" style="840" customWidth="1"/>
    <col min="3" max="3" width="0.7109375" style="98" customWidth="1"/>
    <col min="4" max="20" width="3.85546875" style="98" customWidth="1"/>
    <col min="21" max="22" width="2.7109375" style="98" customWidth="1"/>
    <col min="23" max="23" width="3.85546875" style="98" customWidth="1"/>
    <col min="24" max="31" width="1.85546875" style="98" customWidth="1"/>
    <col min="32" max="32" width="3.7109375" style="840" customWidth="1"/>
    <col min="33" max="34" width="3.85546875" style="98" customWidth="1"/>
    <col min="35" max="35" width="4.140625" style="98" customWidth="1"/>
    <col min="36" max="36" width="5.7109375" style="98" customWidth="1"/>
    <col min="37" max="16384" width="9.140625" style="98"/>
  </cols>
  <sheetData>
    <row r="1" spans="1:36" ht="12.75" customHeight="1">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8"/>
      <c r="AJ1" s="4329"/>
    </row>
    <row r="2" spans="1:36" ht="12.75" customHeight="1">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3089"/>
      <c r="AJ2" s="4331"/>
    </row>
    <row r="3" spans="1:36" ht="12.75" customHeight="1">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2792"/>
      <c r="AJ3" s="4332"/>
    </row>
    <row r="4" spans="1:36" ht="12.75" customHeight="1">
      <c r="A4" s="1945"/>
      <c r="AJ4" s="1595"/>
    </row>
    <row r="5" spans="1:36" ht="15" customHeight="1">
      <c r="A5" s="1939"/>
      <c r="B5" s="4335" t="s">
        <v>1009</v>
      </c>
      <c r="C5" s="4336"/>
      <c r="D5" s="4336"/>
      <c r="E5" s="4336"/>
      <c r="F5" s="4336"/>
      <c r="G5" s="4337"/>
      <c r="H5" s="4381" t="s">
        <v>1186</v>
      </c>
      <c r="I5" s="4342"/>
      <c r="J5" s="140"/>
      <c r="K5" s="2199" t="s">
        <v>3607</v>
      </c>
      <c r="L5" s="290"/>
      <c r="O5" s="2200"/>
      <c r="P5" s="2200"/>
      <c r="Q5" s="2200"/>
      <c r="R5" s="2200"/>
      <c r="S5" s="2200"/>
      <c r="T5" s="2200"/>
      <c r="U5" s="2200"/>
      <c r="V5" s="2200"/>
      <c r="W5" s="2200"/>
      <c r="X5" s="2200"/>
      <c r="Y5" s="2200"/>
      <c r="Z5" s="2200"/>
      <c r="AA5" s="2200"/>
      <c r="AB5" s="2200"/>
      <c r="AC5" s="2200"/>
      <c r="AD5" s="2200"/>
      <c r="AE5" s="2200"/>
      <c r="AF5" s="2200"/>
      <c r="AG5" s="2200"/>
      <c r="AJ5" s="1595"/>
    </row>
    <row r="6" spans="1:36" ht="15" customHeight="1">
      <c r="A6" s="1939"/>
      <c r="B6" s="4338"/>
      <c r="C6" s="4339"/>
      <c r="D6" s="4339"/>
      <c r="E6" s="4339"/>
      <c r="F6" s="4339"/>
      <c r="G6" s="4340"/>
      <c r="H6" s="4382"/>
      <c r="I6" s="4344"/>
      <c r="J6" s="140"/>
      <c r="K6" s="2201" t="s">
        <v>3608</v>
      </c>
      <c r="L6" s="290"/>
      <c r="O6" s="2200"/>
      <c r="P6" s="2200"/>
      <c r="Q6" s="2200"/>
      <c r="R6" s="2200"/>
      <c r="S6" s="2200"/>
      <c r="T6" s="2200"/>
      <c r="U6" s="2200"/>
      <c r="V6" s="2200"/>
      <c r="W6" s="2200"/>
      <c r="X6" s="2200"/>
      <c r="Y6" s="2200"/>
      <c r="Z6" s="2200"/>
      <c r="AA6" s="2200"/>
      <c r="AB6" s="2200"/>
      <c r="AC6" s="2200"/>
      <c r="AD6" s="2200"/>
      <c r="AE6" s="2200"/>
      <c r="AF6" s="2200"/>
      <c r="AG6" s="2200"/>
      <c r="AJ6" s="1595"/>
    </row>
    <row r="7" spans="1:36" ht="12.75" customHeight="1">
      <c r="A7" s="1945"/>
      <c r="D7" s="2216"/>
      <c r="E7" s="2217"/>
      <c r="F7" s="2214"/>
      <c r="G7" s="2217"/>
      <c r="H7" s="2213"/>
      <c r="I7" s="2213"/>
      <c r="J7" s="2213"/>
      <c r="K7" s="2213"/>
      <c r="L7" s="2213"/>
      <c r="M7" s="2213"/>
      <c r="N7" s="2213"/>
      <c r="O7" s="2213"/>
      <c r="P7" s="2214"/>
      <c r="Q7" s="2214"/>
      <c r="R7" s="2214"/>
      <c r="S7" s="2214"/>
      <c r="T7" s="2214"/>
      <c r="U7" s="2214"/>
      <c r="V7" s="2214"/>
      <c r="W7" s="2214"/>
      <c r="X7" s="2214"/>
      <c r="Y7" s="2214"/>
      <c r="Z7" s="2214"/>
      <c r="AA7" s="2214"/>
      <c r="AB7" s="2214"/>
      <c r="AC7" s="2214"/>
      <c r="AD7" s="187"/>
      <c r="AE7" s="187"/>
      <c r="AF7" s="263"/>
      <c r="AG7" s="187"/>
      <c r="AH7" s="128"/>
      <c r="AI7" s="2229"/>
      <c r="AJ7" s="1595"/>
    </row>
    <row r="8" spans="1:36" s="901" customFormat="1" ht="11.25" customHeight="1">
      <c r="A8" s="566"/>
      <c r="B8" s="2207" t="s">
        <v>1235</v>
      </c>
      <c r="C8" s="112"/>
      <c r="D8" s="2208" t="s">
        <v>3609</v>
      </c>
      <c r="E8" s="187"/>
      <c r="F8" s="2209"/>
      <c r="G8" s="2210"/>
      <c r="H8" s="13"/>
      <c r="I8" s="13"/>
      <c r="J8" s="13"/>
      <c r="K8" s="13"/>
      <c r="L8" s="13"/>
      <c r="M8" s="13"/>
      <c r="N8" s="13"/>
      <c r="O8" s="13"/>
      <c r="P8" s="13"/>
      <c r="Q8" s="13"/>
      <c r="R8" s="13"/>
      <c r="S8" s="13"/>
      <c r="T8" s="13"/>
      <c r="U8" s="13"/>
      <c r="V8" s="13"/>
      <c r="W8" s="13"/>
      <c r="X8" s="13"/>
      <c r="Y8" s="13"/>
      <c r="Z8" s="13"/>
      <c r="AA8" s="13"/>
      <c r="AB8" s="13"/>
      <c r="AC8" s="13"/>
      <c r="AD8" s="13"/>
      <c r="AE8" s="13"/>
      <c r="AF8" s="13"/>
      <c r="AG8" s="263"/>
      <c r="AH8" s="187"/>
      <c r="AI8" s="187"/>
      <c r="AJ8" s="1209"/>
    </row>
    <row r="9" spans="1:36" s="901" customFormat="1" ht="9.75" customHeight="1">
      <c r="A9" s="566"/>
      <c r="B9" s="2210"/>
      <c r="C9" s="2211"/>
      <c r="D9" s="2212" t="s">
        <v>3610</v>
      </c>
      <c r="E9" s="187"/>
      <c r="F9" s="2209"/>
      <c r="G9" s="2213"/>
      <c r="H9" s="2214"/>
      <c r="I9" s="2214"/>
      <c r="J9" s="2214"/>
      <c r="K9" s="2214"/>
      <c r="L9" s="2214"/>
      <c r="M9" s="2214"/>
      <c r="N9" s="2214"/>
      <c r="O9" s="2214"/>
      <c r="P9" s="2214"/>
      <c r="Q9" s="2214"/>
      <c r="R9" s="2214"/>
      <c r="S9" s="2214"/>
      <c r="T9" s="2214"/>
      <c r="U9" s="2214"/>
      <c r="V9" s="2214"/>
      <c r="W9" s="2214"/>
      <c r="X9" s="2214"/>
      <c r="Y9" s="2214"/>
      <c r="Z9" s="2214"/>
      <c r="AA9" s="2214"/>
      <c r="AB9" s="2214"/>
      <c r="AC9" s="2214"/>
      <c r="AD9" s="2214"/>
      <c r="AE9" s="2214"/>
      <c r="AF9" s="187"/>
      <c r="AG9" s="263"/>
      <c r="AH9" s="187"/>
      <c r="AI9" s="187"/>
      <c r="AJ9" s="1209"/>
    </row>
    <row r="10" spans="1:36" s="901" customFormat="1" ht="9.75" customHeight="1">
      <c r="A10" s="566"/>
      <c r="B10" s="2210"/>
      <c r="C10" s="2211"/>
      <c r="D10" s="2212"/>
      <c r="E10" s="187"/>
      <c r="F10" s="2209"/>
      <c r="G10" s="2213"/>
      <c r="H10" s="2214"/>
      <c r="I10" s="2214"/>
      <c r="J10" s="2214"/>
      <c r="K10" s="2214"/>
      <c r="L10" s="2214"/>
      <c r="M10" s="2214"/>
      <c r="N10" s="2214"/>
      <c r="O10" s="2214"/>
      <c r="P10" s="2214"/>
      <c r="Q10" s="2214"/>
      <c r="R10" s="2214"/>
      <c r="S10" s="2214"/>
      <c r="T10" s="2214"/>
      <c r="U10" s="2214"/>
      <c r="V10" s="2214"/>
      <c r="W10" s="2214"/>
      <c r="X10" s="2214"/>
      <c r="Y10" s="2214"/>
      <c r="Z10" s="2214"/>
      <c r="AA10" s="2214"/>
      <c r="AB10" s="2214"/>
      <c r="AC10" s="2214"/>
      <c r="AD10" s="187"/>
      <c r="AE10" s="187"/>
      <c r="AF10" s="263"/>
      <c r="AG10" s="187"/>
      <c r="AH10" s="2881">
        <v>3300</v>
      </c>
      <c r="AI10" s="2881"/>
      <c r="AJ10" s="1209"/>
    </row>
    <row r="11" spans="1:36" s="901" customFormat="1" ht="11.25" customHeight="1">
      <c r="A11" s="566"/>
      <c r="B11" s="128"/>
      <c r="C11" s="2215"/>
      <c r="D11" s="132" t="s">
        <v>59</v>
      </c>
      <c r="E11" s="128" t="s">
        <v>3611</v>
      </c>
      <c r="F11" s="187"/>
      <c r="G11" s="263"/>
      <c r="H11" s="263"/>
      <c r="I11" s="263"/>
      <c r="J11" s="263"/>
      <c r="K11" s="263"/>
      <c r="L11" s="263"/>
      <c r="M11" s="263"/>
      <c r="N11" s="263"/>
      <c r="O11" s="263"/>
      <c r="P11" s="839"/>
      <c r="Q11" s="839"/>
      <c r="R11" s="839"/>
      <c r="S11" s="839"/>
      <c r="T11" s="839"/>
      <c r="U11" s="839"/>
      <c r="V11" s="839"/>
      <c r="W11" s="839"/>
      <c r="X11" s="839"/>
      <c r="Y11" s="839"/>
      <c r="Z11" s="839"/>
      <c r="AA11" s="839"/>
      <c r="AB11" s="839"/>
      <c r="AC11" s="839"/>
      <c r="AD11" s="187"/>
      <c r="AE11" s="187"/>
      <c r="AF11" s="263"/>
      <c r="AG11" s="187"/>
      <c r="AH11" s="4456" t="s">
        <v>86</v>
      </c>
      <c r="AI11" s="3040"/>
      <c r="AJ11" s="1209"/>
    </row>
    <row r="12" spans="1:36" s="901" customFormat="1" ht="11.25" customHeight="1">
      <c r="A12" s="566"/>
      <c r="B12" s="2210"/>
      <c r="C12" s="2216"/>
      <c r="D12" s="128"/>
      <c r="E12" s="112" t="s">
        <v>3612</v>
      </c>
      <c r="F12" s="2214"/>
      <c r="G12" s="2217"/>
      <c r="H12" s="2213"/>
      <c r="I12" s="2213"/>
      <c r="J12" s="2213"/>
      <c r="K12" s="2213"/>
      <c r="L12" s="2213"/>
      <c r="M12" s="2213"/>
      <c r="N12" s="2213"/>
      <c r="O12" s="2213"/>
      <c r="P12" s="2214"/>
      <c r="Q12" s="2214"/>
      <c r="R12" s="2214"/>
      <c r="S12" s="2214"/>
      <c r="T12" s="2214"/>
      <c r="U12" s="2214"/>
      <c r="V12" s="2214"/>
      <c r="W12" s="2214"/>
      <c r="X12" s="2214"/>
      <c r="Y12" s="2214"/>
      <c r="Z12" s="2214"/>
      <c r="AA12" s="2214"/>
      <c r="AB12" s="2214"/>
      <c r="AC12" s="2214"/>
      <c r="AD12" s="187"/>
      <c r="AE12" s="187"/>
      <c r="AF12" s="263"/>
      <c r="AG12" s="187"/>
      <c r="AH12" s="2963"/>
      <c r="AI12" s="3030"/>
      <c r="AJ12" s="1209"/>
    </row>
    <row r="13" spans="1:36" s="901" customFormat="1" ht="11.25" customHeight="1">
      <c r="A13" s="566"/>
      <c r="B13" s="2210"/>
      <c r="C13" s="2216"/>
      <c r="D13" s="128"/>
      <c r="E13" s="2217" t="s">
        <v>3613</v>
      </c>
      <c r="F13" s="2214"/>
      <c r="G13" s="2217"/>
      <c r="H13" s="2213"/>
      <c r="I13" s="2213"/>
      <c r="J13" s="2213"/>
      <c r="K13" s="2213"/>
      <c r="L13" s="2213"/>
      <c r="M13" s="2213"/>
      <c r="N13" s="2213"/>
      <c r="O13" s="2213"/>
      <c r="P13" s="2214"/>
      <c r="Q13" s="2214"/>
      <c r="R13" s="2214"/>
      <c r="S13" s="2214"/>
      <c r="T13" s="2214"/>
      <c r="U13" s="2214"/>
      <c r="V13" s="2214"/>
      <c r="W13" s="2214"/>
      <c r="X13" s="2214"/>
      <c r="Y13" s="2214"/>
      <c r="Z13" s="2214"/>
      <c r="AA13" s="2214"/>
      <c r="AB13" s="2214"/>
      <c r="AC13" s="2214"/>
      <c r="AD13" s="187"/>
      <c r="AE13" s="187"/>
      <c r="AF13" s="263"/>
      <c r="AG13" s="187"/>
      <c r="AH13" s="132"/>
      <c r="AI13" s="2231"/>
      <c r="AJ13" s="1209"/>
    </row>
    <row r="14" spans="1:36" s="901" customFormat="1" ht="11.25" customHeight="1">
      <c r="A14" s="566"/>
      <c r="B14" s="2210"/>
      <c r="C14" s="2216"/>
      <c r="D14" s="128"/>
      <c r="E14" s="2217" t="s">
        <v>3614</v>
      </c>
      <c r="F14" s="2214"/>
      <c r="G14" s="2217"/>
      <c r="H14" s="2213"/>
      <c r="I14" s="2213"/>
      <c r="J14" s="2213"/>
      <c r="K14" s="2213"/>
      <c r="L14" s="2213"/>
      <c r="M14" s="2213"/>
      <c r="N14" s="2213"/>
      <c r="O14" s="2213"/>
      <c r="P14" s="2214"/>
      <c r="Q14" s="2214"/>
      <c r="R14" s="2214"/>
      <c r="S14" s="2214"/>
      <c r="T14" s="2214"/>
      <c r="U14" s="2214"/>
      <c r="V14" s="2214"/>
      <c r="W14" s="2214"/>
      <c r="X14" s="2214"/>
      <c r="Y14" s="2214"/>
      <c r="Z14" s="2214"/>
      <c r="AA14" s="2214"/>
      <c r="AB14" s="2214"/>
      <c r="AC14" s="2214"/>
      <c r="AD14" s="187"/>
      <c r="AE14" s="187"/>
      <c r="AF14" s="263"/>
      <c r="AG14" s="187"/>
      <c r="AH14" s="132"/>
      <c r="AI14" s="2231"/>
      <c r="AJ14" s="1209"/>
    </row>
    <row r="15" spans="1:36" s="901" customFormat="1" ht="6.75" customHeight="1">
      <c r="A15" s="566"/>
      <c r="B15" s="2210"/>
      <c r="C15" s="2216"/>
      <c r="D15" s="2216"/>
      <c r="E15" s="13"/>
      <c r="F15" s="2214"/>
      <c r="G15" s="2217"/>
      <c r="H15" s="2213"/>
      <c r="I15" s="2213"/>
      <c r="J15" s="2213"/>
      <c r="K15" s="2213"/>
      <c r="L15" s="2213"/>
      <c r="M15" s="2213"/>
      <c r="N15" s="2213"/>
      <c r="O15" s="2213"/>
      <c r="P15" s="2214"/>
      <c r="Q15" s="2214"/>
      <c r="R15" s="2214"/>
      <c r="S15" s="2214"/>
      <c r="T15" s="2214"/>
      <c r="U15" s="2214"/>
      <c r="V15" s="2214"/>
      <c r="W15" s="2214"/>
      <c r="X15" s="2214"/>
      <c r="Y15" s="2214"/>
      <c r="Z15" s="2214"/>
      <c r="AA15" s="2214"/>
      <c r="AB15" s="2214"/>
      <c r="AC15" s="2214"/>
      <c r="AD15" s="187"/>
      <c r="AE15" s="187"/>
      <c r="AF15" s="263"/>
      <c r="AG15" s="187"/>
      <c r="AH15" s="128"/>
      <c r="AI15" s="13"/>
      <c r="AJ15" s="1209"/>
    </row>
    <row r="16" spans="1:36" s="901" customFormat="1" ht="11.25" customHeight="1">
      <c r="A16" s="566"/>
      <c r="B16" s="112"/>
      <c r="C16" s="133"/>
      <c r="D16" s="132" t="s">
        <v>62</v>
      </c>
      <c r="E16" s="2208" t="s">
        <v>3615</v>
      </c>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263"/>
      <c r="AG16" s="187"/>
      <c r="AH16" s="4456" t="s">
        <v>87</v>
      </c>
      <c r="AI16" s="3040"/>
      <c r="AJ16" s="1209"/>
    </row>
    <row r="17" spans="1:36" s="901" customFormat="1" ht="11.25" customHeight="1">
      <c r="A17" s="566"/>
      <c r="B17" s="112"/>
      <c r="C17" s="133"/>
      <c r="D17" s="128"/>
      <c r="E17" s="2212"/>
      <c r="F17" s="187"/>
      <c r="G17" s="187" t="s">
        <v>25</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263"/>
      <c r="AG17" s="187"/>
      <c r="AH17" s="2963"/>
      <c r="AI17" s="3030"/>
      <c r="AJ17" s="1209"/>
    </row>
    <row r="18" spans="1:36" s="901" customFormat="1" ht="6.75" customHeight="1">
      <c r="A18" s="566"/>
      <c r="B18" s="2210"/>
      <c r="C18" s="13"/>
      <c r="D18" s="13"/>
      <c r="E18" s="2218"/>
      <c r="F18" s="2209"/>
      <c r="G18" s="2213"/>
      <c r="H18" s="2219"/>
      <c r="I18" s="2219"/>
      <c r="J18" s="2219"/>
      <c r="K18" s="2219"/>
      <c r="L18" s="2219"/>
      <c r="M18" s="2219"/>
      <c r="N18" s="2219"/>
      <c r="O18" s="2219"/>
      <c r="P18" s="2214"/>
      <c r="Q18" s="2214"/>
      <c r="R18" s="2214"/>
      <c r="S18" s="2214"/>
      <c r="T18" s="2214"/>
      <c r="U18" s="2214"/>
      <c r="V18" s="2214"/>
      <c r="W18" s="2214"/>
      <c r="X18" s="2214"/>
      <c r="Y18" s="2214"/>
      <c r="Z18" s="2214"/>
      <c r="AA18" s="2214"/>
      <c r="AB18" s="2214"/>
      <c r="AC18" s="2214"/>
      <c r="AD18" s="187"/>
      <c r="AE18" s="187"/>
      <c r="AF18" s="263"/>
      <c r="AG18" s="187"/>
      <c r="AH18" s="2214"/>
      <c r="AI18" s="13"/>
      <c r="AJ18" s="1209"/>
    </row>
    <row r="19" spans="1:36" s="901" customFormat="1" ht="11.25" customHeight="1">
      <c r="A19" s="566"/>
      <c r="B19" s="128"/>
      <c r="C19" s="2192"/>
      <c r="D19" s="132" t="s">
        <v>72</v>
      </c>
      <c r="E19" s="128" t="s">
        <v>1234</v>
      </c>
      <c r="F19" s="187"/>
      <c r="G19" s="263"/>
      <c r="H19" s="263"/>
      <c r="I19" s="263"/>
      <c r="J19" s="263"/>
      <c r="K19" s="263"/>
      <c r="L19" s="263"/>
      <c r="M19" s="263"/>
      <c r="N19" s="263"/>
      <c r="O19" s="263"/>
      <c r="P19" s="839"/>
      <c r="Q19" s="839"/>
      <c r="R19" s="839"/>
      <c r="S19" s="839"/>
      <c r="T19" s="839"/>
      <c r="U19" s="839"/>
      <c r="V19" s="839"/>
      <c r="W19" s="839"/>
      <c r="X19" s="839"/>
      <c r="Y19" s="839"/>
      <c r="Z19" s="839"/>
      <c r="AA19" s="839"/>
      <c r="AB19" s="839"/>
      <c r="AC19" s="839"/>
      <c r="AD19" s="187"/>
      <c r="AE19" s="187"/>
      <c r="AF19" s="263"/>
      <c r="AG19" s="187"/>
      <c r="AH19" s="4456" t="s">
        <v>94</v>
      </c>
      <c r="AI19" s="3040"/>
      <c r="AJ19" s="1209"/>
    </row>
    <row r="20" spans="1:36" s="901" customFormat="1" ht="11.25" customHeight="1">
      <c r="A20" s="566"/>
      <c r="B20" s="128"/>
      <c r="C20" s="2192"/>
      <c r="D20" s="2220"/>
      <c r="E20" s="188"/>
      <c r="F20" s="187"/>
      <c r="G20" s="263"/>
      <c r="H20" s="263"/>
      <c r="I20" s="263"/>
      <c r="J20" s="263"/>
      <c r="K20" s="263"/>
      <c r="L20" s="263"/>
      <c r="M20" s="263"/>
      <c r="N20" s="263"/>
      <c r="O20" s="263"/>
      <c r="P20" s="839"/>
      <c r="Q20" s="839"/>
      <c r="R20" s="839"/>
      <c r="S20" s="839"/>
      <c r="T20" s="839"/>
      <c r="U20" s="839"/>
      <c r="V20" s="839"/>
      <c r="W20" s="839"/>
      <c r="X20" s="839"/>
      <c r="Y20" s="839"/>
      <c r="Z20" s="839"/>
      <c r="AA20" s="839"/>
      <c r="AB20" s="839"/>
      <c r="AC20" s="839"/>
      <c r="AD20" s="187"/>
      <c r="AE20" s="187"/>
      <c r="AF20" s="263"/>
      <c r="AG20" s="187"/>
      <c r="AH20" s="2963"/>
      <c r="AI20" s="3030"/>
      <c r="AJ20" s="1209"/>
    </row>
    <row r="21" spans="1:36" s="187" customFormat="1" ht="6.75" customHeight="1">
      <c r="A21" s="1943"/>
      <c r="B21" s="112"/>
      <c r="E21" s="253"/>
      <c r="F21" s="253"/>
      <c r="G21" s="253"/>
      <c r="H21" s="253"/>
      <c r="I21" s="253"/>
      <c r="J21" s="253"/>
      <c r="K21" s="253"/>
      <c r="L21" s="253"/>
      <c r="M21" s="253"/>
      <c r="N21" s="253"/>
      <c r="O21" s="253"/>
      <c r="P21" s="253"/>
      <c r="Q21" s="253"/>
      <c r="R21" s="253"/>
      <c r="S21" s="253"/>
      <c r="T21" s="133"/>
      <c r="U21" s="133"/>
      <c r="V21" s="133"/>
      <c r="W21" s="254"/>
      <c r="X21" s="254"/>
      <c r="Y21" s="254"/>
      <c r="Z21" s="254"/>
      <c r="AA21" s="254"/>
      <c r="AB21" s="254"/>
      <c r="AC21" s="254"/>
      <c r="AF21" s="219"/>
      <c r="AG21" s="248"/>
      <c r="AH21" s="247"/>
      <c r="AI21" s="2202"/>
      <c r="AJ21" s="1209"/>
    </row>
    <row r="22" spans="1:36" s="901" customFormat="1" ht="11.25" customHeight="1">
      <c r="A22" s="566"/>
      <c r="B22" s="128"/>
      <c r="C22" s="2215"/>
      <c r="D22" s="132" t="s">
        <v>73</v>
      </c>
      <c r="E22" s="128" t="s">
        <v>1233</v>
      </c>
      <c r="F22" s="187"/>
      <c r="G22" s="263"/>
      <c r="H22" s="263"/>
      <c r="I22" s="263"/>
      <c r="J22" s="263"/>
      <c r="K22" s="263"/>
      <c r="L22" s="263"/>
      <c r="M22" s="263"/>
      <c r="N22" s="263"/>
      <c r="O22" s="263"/>
      <c r="P22" s="839"/>
      <c r="Q22" s="839"/>
      <c r="R22" s="839"/>
      <c r="S22" s="839"/>
      <c r="T22" s="839"/>
      <c r="U22" s="839"/>
      <c r="V22" s="839"/>
      <c r="W22" s="839"/>
      <c r="X22" s="839"/>
      <c r="Y22" s="839"/>
      <c r="Z22" s="839"/>
      <c r="AA22" s="839"/>
      <c r="AB22" s="839"/>
      <c r="AC22" s="839"/>
      <c r="AD22" s="187"/>
      <c r="AE22" s="187"/>
      <c r="AF22" s="263"/>
      <c r="AG22" s="187"/>
      <c r="AH22" s="4456" t="s">
        <v>99</v>
      </c>
      <c r="AI22" s="3040"/>
      <c r="AJ22" s="1209"/>
    </row>
    <row r="23" spans="1:36" s="901" customFormat="1" ht="11.25" customHeight="1">
      <c r="A23" s="566"/>
      <c r="B23" s="2210"/>
      <c r="C23" s="2216"/>
      <c r="D23" s="2216"/>
      <c r="E23" s="2217"/>
      <c r="F23" s="2214"/>
      <c r="G23" s="2217"/>
      <c r="H23" s="2213"/>
      <c r="I23" s="2213"/>
      <c r="J23" s="2213"/>
      <c r="K23" s="2213"/>
      <c r="L23" s="2213"/>
      <c r="M23" s="2213"/>
      <c r="N23" s="2213"/>
      <c r="O23" s="2213"/>
      <c r="P23" s="2214"/>
      <c r="Q23" s="2214"/>
      <c r="R23" s="2214"/>
      <c r="S23" s="2214"/>
      <c r="T23" s="2214"/>
      <c r="U23" s="2214"/>
      <c r="V23" s="2214"/>
      <c r="W23" s="2214"/>
      <c r="X23" s="2214"/>
      <c r="Y23" s="2214"/>
      <c r="Z23" s="2214"/>
      <c r="AA23" s="2214"/>
      <c r="AB23" s="2214"/>
      <c r="AC23" s="2214"/>
      <c r="AD23" s="187"/>
      <c r="AE23" s="187"/>
      <c r="AF23" s="263"/>
      <c r="AG23" s="187"/>
      <c r="AH23" s="2963"/>
      <c r="AI23" s="3030"/>
      <c r="AJ23" s="1209"/>
    </row>
    <row r="24" spans="1:36" s="901" customFormat="1" ht="11.25" customHeight="1">
      <c r="A24" s="2344"/>
      <c r="B24" s="2345"/>
      <c r="C24" s="2346"/>
      <c r="D24" s="2346"/>
      <c r="E24" s="2347"/>
      <c r="F24" s="2348"/>
      <c r="G24" s="2347"/>
      <c r="H24" s="2349"/>
      <c r="I24" s="2349"/>
      <c r="J24" s="2349"/>
      <c r="K24" s="2349"/>
      <c r="L24" s="2349"/>
      <c r="M24" s="2349"/>
      <c r="N24" s="2349"/>
      <c r="O24" s="2349"/>
      <c r="P24" s="2348"/>
      <c r="Q24" s="2348"/>
      <c r="R24" s="2348"/>
      <c r="S24" s="2348"/>
      <c r="T24" s="2348"/>
      <c r="U24" s="2348"/>
      <c r="V24" s="2348"/>
      <c r="W24" s="2348"/>
      <c r="X24" s="2348"/>
      <c r="Y24" s="2348"/>
      <c r="Z24" s="2348"/>
      <c r="AA24" s="2348"/>
      <c r="AB24" s="2348"/>
      <c r="AC24" s="2348"/>
      <c r="AD24" s="2225"/>
      <c r="AE24" s="2225"/>
      <c r="AF24" s="2226"/>
      <c r="AG24" s="2225"/>
      <c r="AH24" s="2223"/>
      <c r="AI24" s="2350"/>
      <c r="AJ24" s="2351"/>
    </row>
    <row r="25" spans="1:36" s="187" customFormat="1" ht="6.75" customHeight="1">
      <c r="A25" s="1943"/>
      <c r="B25" s="112"/>
      <c r="E25" s="253"/>
      <c r="F25" s="253"/>
      <c r="G25" s="253"/>
      <c r="H25" s="253"/>
      <c r="I25" s="253"/>
      <c r="J25" s="253"/>
      <c r="K25" s="253"/>
      <c r="L25" s="253"/>
      <c r="M25" s="253"/>
      <c r="N25" s="253"/>
      <c r="O25" s="253"/>
      <c r="P25" s="253"/>
      <c r="Q25" s="253"/>
      <c r="R25" s="253"/>
      <c r="S25" s="253"/>
      <c r="T25" s="133"/>
      <c r="U25" s="133"/>
      <c r="V25" s="133"/>
      <c r="W25" s="254"/>
      <c r="X25" s="254"/>
      <c r="Y25" s="254"/>
      <c r="Z25" s="254"/>
      <c r="AA25" s="254"/>
      <c r="AB25" s="254"/>
      <c r="AC25" s="254"/>
      <c r="AD25" s="247"/>
      <c r="AE25" s="2202"/>
      <c r="AF25" s="219"/>
      <c r="AG25" s="248"/>
      <c r="AJ25" s="1209"/>
    </row>
    <row r="26" spans="1:36" s="901" customFormat="1" ht="11.25" customHeight="1">
      <c r="A26" s="566"/>
      <c r="B26" s="2207" t="s">
        <v>1232</v>
      </c>
      <c r="C26" s="112"/>
      <c r="D26" s="2208" t="s">
        <v>1231</v>
      </c>
      <c r="E26" s="187"/>
      <c r="F26" s="2209"/>
      <c r="G26" s="2210"/>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263"/>
      <c r="AH26" s="187"/>
      <c r="AI26" s="187"/>
      <c r="AJ26" s="1209"/>
    </row>
    <row r="27" spans="1:36" s="901" customFormat="1" ht="9.75" customHeight="1">
      <c r="A27" s="566"/>
      <c r="B27" s="2210"/>
      <c r="C27" s="2211"/>
      <c r="D27" s="2212" t="s">
        <v>3616</v>
      </c>
      <c r="E27" s="187"/>
      <c r="F27" s="2209"/>
      <c r="G27" s="2213"/>
      <c r="H27" s="2214"/>
      <c r="I27" s="2214"/>
      <c r="J27" s="2214"/>
      <c r="K27" s="2214"/>
      <c r="L27" s="2214"/>
      <c r="M27" s="2214"/>
      <c r="N27" s="2214"/>
      <c r="O27" s="2214"/>
      <c r="P27" s="2214"/>
      <c r="Q27" s="2214"/>
      <c r="R27" s="2214"/>
      <c r="S27" s="2214"/>
      <c r="T27" s="2214"/>
      <c r="U27" s="2214"/>
      <c r="V27" s="2214"/>
      <c r="W27" s="2214"/>
      <c r="X27" s="2214"/>
      <c r="Y27" s="2214"/>
      <c r="Z27" s="2214"/>
      <c r="AA27" s="2214"/>
      <c r="AB27" s="2214"/>
      <c r="AC27" s="2214"/>
      <c r="AD27" s="2214"/>
      <c r="AE27" s="2214"/>
      <c r="AF27" s="187"/>
      <c r="AG27" s="263"/>
      <c r="AH27" s="187"/>
      <c r="AI27" s="187"/>
      <c r="AJ27" s="1209"/>
    </row>
    <row r="28" spans="1:36" s="901" customFormat="1" ht="9.75" customHeight="1">
      <c r="A28" s="566"/>
      <c r="B28" s="2210"/>
      <c r="C28" s="2211"/>
      <c r="D28" s="2212"/>
      <c r="E28" s="187"/>
      <c r="F28" s="2209"/>
      <c r="G28" s="2213"/>
      <c r="H28" s="2214"/>
      <c r="I28" s="2214"/>
      <c r="J28" s="2214"/>
      <c r="K28" s="2214"/>
      <c r="L28" s="2214"/>
      <c r="M28" s="2214"/>
      <c r="N28" s="2214"/>
      <c r="O28" s="2214"/>
      <c r="P28" s="2214"/>
      <c r="Q28" s="2214"/>
      <c r="R28" s="2214"/>
      <c r="S28" s="2214"/>
      <c r="T28" s="2214"/>
      <c r="U28" s="2214"/>
      <c r="V28" s="2214"/>
      <c r="W28" s="2214"/>
      <c r="X28" s="2214"/>
      <c r="Y28" s="2214"/>
      <c r="Z28" s="2214"/>
      <c r="AA28" s="2214"/>
      <c r="AB28" s="2214"/>
      <c r="AC28" s="2214"/>
      <c r="AD28" s="187"/>
      <c r="AE28" s="187"/>
      <c r="AF28" s="263"/>
      <c r="AG28" s="187"/>
      <c r="AH28" s="2881">
        <v>3300</v>
      </c>
      <c r="AI28" s="2881"/>
      <c r="AJ28" s="1209"/>
    </row>
    <row r="29" spans="1:36" s="901" customFormat="1" ht="11.25" customHeight="1">
      <c r="A29" s="566"/>
      <c r="B29" s="128"/>
      <c r="C29" s="2215"/>
      <c r="D29" s="132" t="s">
        <v>59</v>
      </c>
      <c r="E29" s="128" t="s">
        <v>1230</v>
      </c>
      <c r="F29" s="187"/>
      <c r="G29" s="263"/>
      <c r="H29" s="263"/>
      <c r="I29" s="263"/>
      <c r="J29" s="263"/>
      <c r="K29" s="263"/>
      <c r="L29" s="263"/>
      <c r="M29" s="263"/>
      <c r="N29" s="263"/>
      <c r="O29" s="263"/>
      <c r="P29" s="839"/>
      <c r="Q29" s="839"/>
      <c r="R29" s="839"/>
      <c r="S29" s="839"/>
      <c r="T29" s="839"/>
      <c r="U29" s="839"/>
      <c r="V29" s="839"/>
      <c r="W29" s="839"/>
      <c r="X29" s="839"/>
      <c r="Y29" s="839"/>
      <c r="Z29" s="839"/>
      <c r="AA29" s="839"/>
      <c r="AB29" s="839"/>
      <c r="AC29" s="839"/>
      <c r="AD29" s="187"/>
      <c r="AE29" s="187"/>
      <c r="AF29" s="263"/>
      <c r="AG29" s="187"/>
      <c r="AH29" s="4456" t="s">
        <v>100</v>
      </c>
      <c r="AI29" s="3040"/>
      <c r="AJ29" s="1209"/>
    </row>
    <row r="30" spans="1:36" s="901" customFormat="1" ht="11.25" customHeight="1">
      <c r="A30" s="566"/>
      <c r="B30" s="2210"/>
      <c r="C30" s="2216"/>
      <c r="D30" s="2216"/>
      <c r="E30" s="2217" t="s">
        <v>169</v>
      </c>
      <c r="F30" s="2214"/>
      <c r="G30" s="2217"/>
      <c r="H30" s="2213"/>
      <c r="I30" s="2213"/>
      <c r="J30" s="2213"/>
      <c r="K30" s="2213"/>
      <c r="L30" s="2213"/>
      <c r="M30" s="2213"/>
      <c r="N30" s="2213"/>
      <c r="O30" s="2213"/>
      <c r="P30" s="2214"/>
      <c r="Q30" s="2214"/>
      <c r="R30" s="2214"/>
      <c r="S30" s="2214"/>
      <c r="T30" s="2214"/>
      <c r="U30" s="2214"/>
      <c r="V30" s="2214"/>
      <c r="W30" s="2214"/>
      <c r="X30" s="2214"/>
      <c r="Y30" s="2214"/>
      <c r="Z30" s="2214"/>
      <c r="AA30" s="2214"/>
      <c r="AB30" s="2214"/>
      <c r="AC30" s="2214"/>
      <c r="AD30" s="187"/>
      <c r="AE30" s="187"/>
      <c r="AF30" s="263"/>
      <c r="AG30" s="187"/>
      <c r="AH30" s="2963"/>
      <c r="AI30" s="3030"/>
      <c r="AJ30" s="1209"/>
    </row>
    <row r="31" spans="1:36" s="901" customFormat="1" ht="6.75" customHeight="1">
      <c r="A31" s="566"/>
      <c r="B31" s="2210"/>
      <c r="C31" s="2216"/>
      <c r="D31" s="2216"/>
      <c r="E31" s="13"/>
      <c r="F31" s="2214"/>
      <c r="G31" s="2217"/>
      <c r="H31" s="2213"/>
      <c r="I31" s="2213"/>
      <c r="J31" s="2213"/>
      <c r="K31" s="2213"/>
      <c r="L31" s="2213"/>
      <c r="M31" s="2213"/>
      <c r="N31" s="2213"/>
      <c r="O31" s="2213"/>
      <c r="P31" s="2214"/>
      <c r="Q31" s="2214"/>
      <c r="R31" s="2214"/>
      <c r="S31" s="2214"/>
      <c r="T31" s="2214"/>
      <c r="U31" s="2214"/>
      <c r="V31" s="2214"/>
      <c r="W31" s="2214"/>
      <c r="X31" s="2214"/>
      <c r="Y31" s="2214"/>
      <c r="Z31" s="2214"/>
      <c r="AA31" s="2214"/>
      <c r="AB31" s="2214"/>
      <c r="AC31" s="2214"/>
      <c r="AD31" s="187"/>
      <c r="AE31" s="187"/>
      <c r="AF31" s="263"/>
      <c r="AG31" s="187"/>
      <c r="AH31" s="128"/>
      <c r="AI31" s="13"/>
      <c r="AJ31" s="1209"/>
    </row>
    <row r="32" spans="1:36" s="901" customFormat="1" ht="11.25" customHeight="1">
      <c r="A32" s="566"/>
      <c r="B32" s="112"/>
      <c r="C32" s="133"/>
      <c r="D32" s="4455" t="s">
        <v>62</v>
      </c>
      <c r="E32" s="2208" t="s">
        <v>1229</v>
      </c>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263"/>
      <c r="AG32" s="187"/>
      <c r="AH32" s="4456" t="s">
        <v>102</v>
      </c>
      <c r="AI32" s="3040"/>
      <c r="AJ32" s="1209"/>
    </row>
    <row r="33" spans="1:36" s="901" customFormat="1" ht="11.25" customHeight="1">
      <c r="A33" s="566"/>
      <c r="B33" s="112"/>
      <c r="C33" s="133"/>
      <c r="D33" s="4455"/>
      <c r="E33" s="2212" t="s">
        <v>1228</v>
      </c>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263"/>
      <c r="AG33" s="187"/>
      <c r="AH33" s="2963"/>
      <c r="AI33" s="3030"/>
      <c r="AJ33" s="1209"/>
    </row>
    <row r="34" spans="1:36" s="901" customFormat="1" ht="6.75" customHeight="1">
      <c r="A34" s="566"/>
      <c r="B34" s="2210"/>
      <c r="C34" s="4458"/>
      <c r="D34" s="4458"/>
      <c r="E34" s="2218"/>
      <c r="F34" s="2209"/>
      <c r="G34" s="2213"/>
      <c r="H34" s="2219"/>
      <c r="I34" s="2219"/>
      <c r="J34" s="2219"/>
      <c r="K34" s="2219"/>
      <c r="L34" s="2219"/>
      <c r="M34" s="2219"/>
      <c r="N34" s="2219"/>
      <c r="O34" s="2219"/>
      <c r="P34" s="2214"/>
      <c r="Q34" s="2214"/>
      <c r="R34" s="2214"/>
      <c r="S34" s="2214"/>
      <c r="T34" s="2214"/>
      <c r="U34" s="2214"/>
      <c r="V34" s="2214"/>
      <c r="W34" s="2214"/>
      <c r="X34" s="2214"/>
      <c r="Y34" s="2214"/>
      <c r="Z34" s="2214"/>
      <c r="AA34" s="2214"/>
      <c r="AB34" s="2214"/>
      <c r="AC34" s="2214"/>
      <c r="AD34" s="187"/>
      <c r="AE34" s="187"/>
      <c r="AF34" s="263"/>
      <c r="AG34" s="187"/>
      <c r="AH34" s="2214"/>
      <c r="AI34" s="13"/>
      <c r="AJ34" s="1209"/>
    </row>
    <row r="35" spans="1:36" s="901" customFormat="1" ht="11.25" customHeight="1">
      <c r="A35" s="566"/>
      <c r="B35" s="128"/>
      <c r="C35" s="2192"/>
      <c r="D35" s="132" t="s">
        <v>72</v>
      </c>
      <c r="E35" s="128" t="s">
        <v>1227</v>
      </c>
      <c r="F35" s="187"/>
      <c r="G35" s="263"/>
      <c r="H35" s="263"/>
      <c r="I35" s="263"/>
      <c r="J35" s="263"/>
      <c r="K35" s="263"/>
      <c r="L35" s="263"/>
      <c r="M35" s="263"/>
      <c r="N35" s="263"/>
      <c r="O35" s="263"/>
      <c r="P35" s="839"/>
      <c r="Q35" s="839"/>
      <c r="R35" s="839"/>
      <c r="S35" s="839"/>
      <c r="T35" s="839"/>
      <c r="U35" s="839"/>
      <c r="V35" s="839"/>
      <c r="W35" s="839"/>
      <c r="X35" s="839"/>
      <c r="Y35" s="839"/>
      <c r="Z35" s="839"/>
      <c r="AA35" s="839"/>
      <c r="AB35" s="839"/>
      <c r="AC35" s="839"/>
      <c r="AD35" s="187"/>
      <c r="AE35" s="187"/>
      <c r="AF35" s="263"/>
      <c r="AG35" s="187"/>
      <c r="AH35" s="4456" t="s">
        <v>103</v>
      </c>
      <c r="AI35" s="3040"/>
      <c r="AJ35" s="1209"/>
    </row>
    <row r="36" spans="1:36" s="901" customFormat="1" ht="11.25" customHeight="1">
      <c r="A36" s="566"/>
      <c r="B36" s="128"/>
      <c r="C36" s="2192"/>
      <c r="D36" s="2220"/>
      <c r="E36" s="188" t="s">
        <v>1226</v>
      </c>
      <c r="F36" s="187"/>
      <c r="G36" s="263"/>
      <c r="H36" s="263"/>
      <c r="I36" s="263"/>
      <c r="J36" s="263"/>
      <c r="K36" s="263"/>
      <c r="L36" s="263"/>
      <c r="M36" s="263"/>
      <c r="N36" s="263"/>
      <c r="O36" s="263"/>
      <c r="P36" s="839"/>
      <c r="Q36" s="839"/>
      <c r="R36" s="839"/>
      <c r="S36" s="839"/>
      <c r="T36" s="839"/>
      <c r="U36" s="839"/>
      <c r="V36" s="839"/>
      <c r="W36" s="839"/>
      <c r="X36" s="839"/>
      <c r="Y36" s="839"/>
      <c r="Z36" s="839"/>
      <c r="AA36" s="839"/>
      <c r="AB36" s="839"/>
      <c r="AC36" s="839"/>
      <c r="AD36" s="187"/>
      <c r="AE36" s="187"/>
      <c r="AF36" s="263"/>
      <c r="AG36" s="187"/>
      <c r="AH36" s="2963"/>
      <c r="AI36" s="3030"/>
      <c r="AJ36" s="1209"/>
    </row>
    <row r="37" spans="1:36" s="187" customFormat="1" ht="6.75" customHeight="1">
      <c r="A37" s="1943"/>
      <c r="B37" s="112"/>
      <c r="E37" s="253"/>
      <c r="F37" s="253"/>
      <c r="G37" s="253"/>
      <c r="H37" s="253"/>
      <c r="I37" s="253"/>
      <c r="J37" s="253"/>
      <c r="K37" s="253"/>
      <c r="L37" s="253"/>
      <c r="M37" s="253"/>
      <c r="N37" s="253"/>
      <c r="O37" s="253"/>
      <c r="P37" s="253"/>
      <c r="Q37" s="253"/>
      <c r="R37" s="253"/>
      <c r="S37" s="253"/>
      <c r="T37" s="133"/>
      <c r="U37" s="133"/>
      <c r="V37" s="133"/>
      <c r="W37" s="254"/>
      <c r="X37" s="254"/>
      <c r="Y37" s="254"/>
      <c r="Z37" s="254"/>
      <c r="AA37" s="254"/>
      <c r="AB37" s="254"/>
      <c r="AC37" s="254"/>
      <c r="AF37" s="219"/>
      <c r="AG37" s="248"/>
      <c r="AH37" s="247"/>
      <c r="AI37" s="2202"/>
      <c r="AJ37" s="1209"/>
    </row>
    <row r="38" spans="1:36" s="901" customFormat="1" ht="11.25" customHeight="1">
      <c r="A38" s="566"/>
      <c r="B38" s="128"/>
      <c r="C38" s="2215"/>
      <c r="D38" s="132" t="s">
        <v>73</v>
      </c>
      <c r="E38" s="128" t="s">
        <v>3617</v>
      </c>
      <c r="F38" s="187"/>
      <c r="G38" s="263"/>
      <c r="H38" s="263"/>
      <c r="I38" s="263"/>
      <c r="J38" s="263"/>
      <c r="K38" s="263"/>
      <c r="L38" s="263"/>
      <c r="M38" s="263"/>
      <c r="N38" s="263"/>
      <c r="O38" s="263"/>
      <c r="P38" s="839"/>
      <c r="Q38" s="839"/>
      <c r="R38" s="839"/>
      <c r="S38" s="839"/>
      <c r="T38" s="839"/>
      <c r="U38" s="839"/>
      <c r="V38" s="839"/>
      <c r="W38" s="839"/>
      <c r="X38" s="839"/>
      <c r="Y38" s="839"/>
      <c r="Z38" s="839"/>
      <c r="AA38" s="839"/>
      <c r="AB38" s="839"/>
      <c r="AC38" s="839"/>
      <c r="AD38" s="187"/>
      <c r="AE38" s="187"/>
      <c r="AF38" s="263"/>
      <c r="AG38" s="187"/>
      <c r="AH38" s="4456" t="s">
        <v>106</v>
      </c>
      <c r="AI38" s="3040"/>
      <c r="AJ38" s="1209"/>
    </row>
    <row r="39" spans="1:36" s="187" customFormat="1" ht="11.25" customHeight="1">
      <c r="A39" s="1943"/>
      <c r="B39" s="112"/>
      <c r="E39" s="253" t="s">
        <v>3618</v>
      </c>
      <c r="F39" s="253"/>
      <c r="G39" s="253"/>
      <c r="H39" s="253"/>
      <c r="I39" s="253"/>
      <c r="J39" s="253"/>
      <c r="K39" s="253"/>
      <c r="L39" s="253"/>
      <c r="M39" s="253"/>
      <c r="N39" s="253"/>
      <c r="O39" s="253"/>
      <c r="P39" s="253"/>
      <c r="Q39" s="253"/>
      <c r="R39" s="253"/>
      <c r="S39" s="253"/>
      <c r="T39" s="133"/>
      <c r="U39" s="133"/>
      <c r="V39" s="133"/>
      <c r="W39" s="254"/>
      <c r="X39" s="254"/>
      <c r="Y39" s="254"/>
      <c r="Z39" s="254"/>
      <c r="AA39" s="254"/>
      <c r="AB39" s="254"/>
      <c r="AC39" s="254"/>
      <c r="AF39" s="219"/>
      <c r="AG39" s="248"/>
      <c r="AH39" s="2963"/>
      <c r="AI39" s="3030"/>
      <c r="AJ39" s="1209"/>
    </row>
    <row r="40" spans="1:36" s="187" customFormat="1" ht="6.75" customHeight="1">
      <c r="A40" s="1943"/>
      <c r="B40" s="112"/>
      <c r="E40" s="253"/>
      <c r="F40" s="253"/>
      <c r="G40" s="253"/>
      <c r="H40" s="253"/>
      <c r="I40" s="253"/>
      <c r="J40" s="253"/>
      <c r="K40" s="253"/>
      <c r="L40" s="253"/>
      <c r="M40" s="253"/>
      <c r="N40" s="253"/>
      <c r="O40" s="253"/>
      <c r="P40" s="253"/>
      <c r="Q40" s="253"/>
      <c r="R40" s="253"/>
      <c r="S40" s="253"/>
      <c r="T40" s="133"/>
      <c r="U40" s="133"/>
      <c r="V40" s="133"/>
      <c r="W40" s="254"/>
      <c r="X40" s="254"/>
      <c r="Y40" s="254"/>
      <c r="Z40" s="254"/>
      <c r="AA40" s="254"/>
      <c r="AB40" s="254"/>
      <c r="AC40" s="254"/>
      <c r="AF40" s="219"/>
      <c r="AG40" s="248"/>
      <c r="AH40" s="132"/>
      <c r="AI40" s="132"/>
      <c r="AJ40" s="1209"/>
    </row>
    <row r="41" spans="1:36" s="901" customFormat="1" ht="11.25" customHeight="1">
      <c r="A41" s="566"/>
      <c r="B41" s="128"/>
      <c r="C41" s="2215"/>
      <c r="D41" s="132" t="s">
        <v>74</v>
      </c>
      <c r="E41" s="128" t="s">
        <v>1221</v>
      </c>
      <c r="F41" s="187"/>
      <c r="G41" s="263"/>
      <c r="H41" s="263"/>
      <c r="I41" s="263"/>
      <c r="J41" s="263"/>
      <c r="K41" s="263"/>
      <c r="L41" s="263"/>
      <c r="M41" s="263"/>
      <c r="N41" s="263"/>
      <c r="O41" s="263"/>
      <c r="P41" s="839"/>
      <c r="Q41" s="839"/>
      <c r="R41" s="839"/>
      <c r="S41" s="839"/>
      <c r="T41" s="839"/>
      <c r="U41" s="839"/>
      <c r="V41" s="839"/>
      <c r="W41" s="839"/>
      <c r="X41" s="839"/>
      <c r="Y41" s="839"/>
      <c r="Z41" s="839"/>
      <c r="AA41" s="839"/>
      <c r="AB41" s="839"/>
      <c r="AC41" s="839"/>
      <c r="AD41" s="187"/>
      <c r="AE41" s="187"/>
      <c r="AF41" s="263"/>
      <c r="AG41" s="187"/>
      <c r="AH41" s="4456" t="s">
        <v>107</v>
      </c>
      <c r="AI41" s="3040"/>
      <c r="AJ41" s="1209"/>
    </row>
    <row r="42" spans="1:36" s="187" customFormat="1" ht="11.25" customHeight="1">
      <c r="A42" s="1943"/>
      <c r="B42" s="112"/>
      <c r="E42" s="253" t="s">
        <v>1220</v>
      </c>
      <c r="F42" s="253"/>
      <c r="G42" s="253"/>
      <c r="H42" s="253"/>
      <c r="I42" s="253"/>
      <c r="J42" s="253"/>
      <c r="K42" s="253"/>
      <c r="L42" s="253"/>
      <c r="M42" s="253"/>
      <c r="N42" s="253"/>
      <c r="O42" s="253"/>
      <c r="P42" s="253"/>
      <c r="Q42" s="253"/>
      <c r="R42" s="253"/>
      <c r="S42" s="253"/>
      <c r="T42" s="133"/>
      <c r="U42" s="133"/>
      <c r="V42" s="133"/>
      <c r="W42" s="254"/>
      <c r="X42" s="254"/>
      <c r="Y42" s="254"/>
      <c r="Z42" s="254"/>
      <c r="AA42" s="254"/>
      <c r="AB42" s="254"/>
      <c r="AC42" s="254"/>
      <c r="AF42" s="219"/>
      <c r="AG42" s="248"/>
      <c r="AH42" s="2963"/>
      <c r="AI42" s="3030"/>
      <c r="AJ42" s="1209"/>
    </row>
    <row r="43" spans="1:36" s="187" customFormat="1" ht="6" customHeight="1">
      <c r="A43" s="2187"/>
      <c r="B43" s="2188"/>
      <c r="C43" s="2225"/>
      <c r="D43" s="2225"/>
      <c r="E43" s="2321"/>
      <c r="F43" s="2321"/>
      <c r="G43" s="2321"/>
      <c r="H43" s="2321"/>
      <c r="I43" s="2321"/>
      <c r="J43" s="2321"/>
      <c r="K43" s="2321"/>
      <c r="L43" s="2321"/>
      <c r="M43" s="2321"/>
      <c r="N43" s="2321"/>
      <c r="O43" s="2321"/>
      <c r="P43" s="2321"/>
      <c r="Q43" s="2321"/>
      <c r="R43" s="2321"/>
      <c r="S43" s="2321"/>
      <c r="T43" s="2332"/>
      <c r="U43" s="2332"/>
      <c r="V43" s="2332"/>
      <c r="W43" s="2333"/>
      <c r="X43" s="2333"/>
      <c r="Y43" s="2333"/>
      <c r="Z43" s="2333"/>
      <c r="AA43" s="2333"/>
      <c r="AB43" s="2333"/>
      <c r="AC43" s="2333"/>
      <c r="AD43" s="2225"/>
      <c r="AE43" s="2225"/>
      <c r="AF43" s="2186"/>
      <c r="AG43" s="2204"/>
      <c r="AH43" s="2223"/>
      <c r="AI43" s="2223"/>
      <c r="AJ43" s="2351"/>
    </row>
    <row r="44" spans="1:36" s="187" customFormat="1" ht="11.25" customHeight="1">
      <c r="A44" s="1943"/>
      <c r="B44" s="112"/>
      <c r="E44" s="253"/>
      <c r="F44" s="253"/>
      <c r="G44" s="253"/>
      <c r="H44" s="253"/>
      <c r="I44" s="253"/>
      <c r="J44" s="253"/>
      <c r="K44" s="253"/>
      <c r="L44" s="253"/>
      <c r="M44" s="253"/>
      <c r="N44" s="253"/>
      <c r="O44" s="253"/>
      <c r="P44" s="253"/>
      <c r="Q44" s="253"/>
      <c r="R44" s="253"/>
      <c r="S44" s="253"/>
      <c r="T44" s="133"/>
      <c r="U44" s="133"/>
      <c r="V44" s="133"/>
      <c r="W44" s="254"/>
      <c r="X44" s="254"/>
      <c r="Y44" s="254"/>
      <c r="Z44" s="254"/>
      <c r="AA44" s="254"/>
      <c r="AB44" s="254"/>
      <c r="AC44" s="254"/>
      <c r="AF44" s="219"/>
      <c r="AG44" s="248"/>
      <c r="AH44" s="132"/>
      <c r="AI44" s="132"/>
      <c r="AJ44" s="1209"/>
    </row>
    <row r="45" spans="1:36" s="187" customFormat="1" ht="11.25" customHeight="1">
      <c r="A45" s="566"/>
      <c r="D45" s="2083" t="s">
        <v>4292</v>
      </c>
      <c r="E45" s="2084"/>
      <c r="F45" s="1826"/>
      <c r="G45" s="1826"/>
      <c r="H45" s="1826"/>
      <c r="I45" s="1826"/>
      <c r="J45" s="1826"/>
      <c r="K45" s="1823"/>
      <c r="L45" s="1815"/>
      <c r="M45" s="1823"/>
      <c r="N45" s="1823"/>
      <c r="O45" s="1823"/>
      <c r="P45" s="1823"/>
      <c r="Q45" s="1823"/>
      <c r="R45" s="1823"/>
      <c r="S45" s="2092"/>
      <c r="T45" s="112"/>
      <c r="U45" s="112"/>
      <c r="W45" s="132"/>
      <c r="X45" s="132"/>
      <c r="Y45" s="132"/>
      <c r="Z45" s="132"/>
      <c r="AA45" s="132"/>
      <c r="AB45" s="132"/>
      <c r="AC45" s="132"/>
      <c r="AD45" s="132"/>
      <c r="AE45" s="132"/>
      <c r="AF45" s="132"/>
      <c r="AG45" s="132"/>
      <c r="AH45" s="132"/>
      <c r="AI45" s="132"/>
      <c r="AJ45" s="1209"/>
    </row>
    <row r="46" spans="1:36" s="187" customFormat="1" ht="11.25" customHeight="1">
      <c r="A46" s="566"/>
      <c r="D46" s="2086" t="s">
        <v>4293</v>
      </c>
      <c r="E46" s="2087"/>
      <c r="F46" s="2080"/>
      <c r="G46" s="2088"/>
      <c r="H46" s="2088"/>
      <c r="I46" s="2088"/>
      <c r="J46" s="2088"/>
      <c r="K46" s="2094"/>
      <c r="L46" s="2080"/>
      <c r="M46" s="2164"/>
      <c r="N46" s="2164"/>
      <c r="O46" s="2164"/>
      <c r="P46" s="2164"/>
      <c r="Q46" s="2164"/>
      <c r="R46" s="2164"/>
      <c r="S46" s="2156"/>
      <c r="T46" s="112"/>
      <c r="U46" s="112"/>
      <c r="W46" s="132"/>
      <c r="X46" s="132"/>
      <c r="Y46" s="132"/>
      <c r="Z46" s="132"/>
      <c r="AA46" s="132"/>
      <c r="AB46" s="132"/>
      <c r="AC46" s="132"/>
      <c r="AD46" s="132"/>
      <c r="AE46" s="132"/>
      <c r="AF46" s="132"/>
      <c r="AG46" s="132"/>
      <c r="AH46" s="132"/>
      <c r="AI46" s="132"/>
      <c r="AJ46" s="1209"/>
    </row>
    <row r="47" spans="1:36" s="187" customFormat="1" ht="11.25" customHeight="1">
      <c r="A47" s="566"/>
      <c r="D47" s="128"/>
      <c r="E47" s="128"/>
      <c r="F47" s="112"/>
      <c r="G47" s="112"/>
      <c r="H47" s="112"/>
      <c r="I47" s="112"/>
      <c r="J47" s="112"/>
      <c r="K47" s="112"/>
      <c r="L47" s="112"/>
      <c r="M47" s="112"/>
      <c r="N47" s="112"/>
      <c r="O47" s="112"/>
      <c r="P47" s="112"/>
      <c r="Q47" s="112"/>
      <c r="R47" s="112"/>
      <c r="S47" s="112"/>
      <c r="T47" s="112"/>
      <c r="U47" s="112"/>
      <c r="W47" s="132"/>
      <c r="X47" s="132"/>
      <c r="Y47" s="132"/>
      <c r="Z47" s="132"/>
      <c r="AA47" s="132"/>
      <c r="AB47" s="132"/>
      <c r="AC47" s="132"/>
      <c r="AD47" s="132"/>
      <c r="AE47" s="132"/>
      <c r="AF47" s="132"/>
      <c r="AG47" s="132"/>
      <c r="AH47" s="132"/>
      <c r="AI47" s="132"/>
      <c r="AJ47" s="1209"/>
    </row>
    <row r="48" spans="1:36" s="901" customFormat="1" ht="11.25" customHeight="1">
      <c r="A48" s="566"/>
      <c r="B48" s="2207" t="s">
        <v>1225</v>
      </c>
      <c r="C48" s="112"/>
      <c r="D48" s="2208" t="s">
        <v>3841</v>
      </c>
      <c r="E48" s="187"/>
      <c r="F48" s="2209"/>
      <c r="G48" s="2210"/>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263"/>
      <c r="AH48" s="187"/>
      <c r="AI48" s="187"/>
      <c r="AJ48" s="1209"/>
    </row>
    <row r="49" spans="1:36" s="901" customFormat="1" ht="11.25" customHeight="1">
      <c r="A49" s="566"/>
      <c r="B49" s="2207"/>
      <c r="C49" s="112"/>
      <c r="D49" s="2212" t="s">
        <v>3842</v>
      </c>
      <c r="E49" s="187"/>
      <c r="F49" s="2209"/>
      <c r="G49" s="2210"/>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263"/>
      <c r="AH49" s="187"/>
      <c r="AI49" s="187"/>
      <c r="AJ49" s="1209"/>
    </row>
    <row r="50" spans="1:36" s="901" customFormat="1" ht="6" customHeight="1">
      <c r="A50" s="566"/>
      <c r="B50" s="2210"/>
      <c r="C50" s="2211"/>
      <c r="D50" s="2212"/>
      <c r="E50" s="187"/>
      <c r="F50" s="2209"/>
      <c r="G50" s="2213"/>
      <c r="H50" s="2214"/>
      <c r="I50" s="2214"/>
      <c r="J50" s="2214"/>
      <c r="K50" s="2214"/>
      <c r="L50" s="2214"/>
      <c r="M50" s="2214"/>
      <c r="N50" s="2214"/>
      <c r="O50" s="112"/>
      <c r="P50" s="112"/>
      <c r="Q50" s="112"/>
      <c r="R50" s="2214"/>
      <c r="S50" s="2214"/>
      <c r="T50" s="2214"/>
      <c r="U50" s="2214"/>
      <c r="V50" s="2214"/>
      <c r="W50" s="254"/>
      <c r="X50" s="254"/>
      <c r="Y50" s="254"/>
      <c r="Z50" s="254"/>
      <c r="AA50" s="254"/>
      <c r="AB50" s="254"/>
      <c r="AC50" s="254"/>
      <c r="AD50" s="254"/>
      <c r="AE50" s="254"/>
      <c r="AF50" s="254"/>
      <c r="AG50" s="254"/>
      <c r="AH50" s="254"/>
      <c r="AI50" s="254"/>
      <c r="AJ50" s="1209"/>
    </row>
    <row r="51" spans="1:36" s="901" customFormat="1" ht="11.25" customHeight="1">
      <c r="A51" s="566"/>
      <c r="B51" s="128"/>
      <c r="C51" s="2215"/>
      <c r="D51" s="2910">
        <v>330035</v>
      </c>
      <c r="E51" s="2910"/>
      <c r="F51" s="481"/>
      <c r="G51" s="128"/>
      <c r="H51" s="128"/>
      <c r="I51" s="263"/>
      <c r="J51" s="263"/>
      <c r="K51" s="263"/>
      <c r="L51" s="263"/>
      <c r="M51" s="263"/>
      <c r="N51" s="263"/>
      <c r="O51" s="112"/>
      <c r="P51" s="112"/>
      <c r="Q51" s="112"/>
      <c r="R51" s="839"/>
      <c r="S51" s="839"/>
      <c r="T51" s="839"/>
      <c r="U51" s="839"/>
      <c r="V51" s="2161"/>
      <c r="W51" s="254"/>
      <c r="X51" s="254"/>
      <c r="Y51" s="254"/>
      <c r="Z51" s="254"/>
      <c r="AA51" s="254"/>
      <c r="AB51" s="254"/>
      <c r="AC51" s="254"/>
      <c r="AD51" s="254"/>
      <c r="AE51" s="254"/>
      <c r="AF51" s="254"/>
      <c r="AG51" s="254"/>
      <c r="AH51" s="254"/>
      <c r="AI51" s="254"/>
      <c r="AJ51" s="1209"/>
    </row>
    <row r="52" spans="1:36" s="901" customFormat="1" ht="11.25" customHeight="1">
      <c r="A52" s="566"/>
      <c r="B52" s="2210"/>
      <c r="C52" s="2216"/>
      <c r="D52" s="2877">
        <v>1</v>
      </c>
      <c r="E52" s="4426"/>
      <c r="F52" s="2911" t="s">
        <v>1100</v>
      </c>
      <c r="G52" s="2877"/>
      <c r="H52" s="128"/>
      <c r="I52" s="2213"/>
      <c r="J52" s="2083" t="s">
        <v>3843</v>
      </c>
      <c r="K52" s="2084"/>
      <c r="L52" s="1826"/>
      <c r="M52" s="1826"/>
      <c r="N52" s="1826"/>
      <c r="O52" s="1826"/>
      <c r="P52" s="1826"/>
      <c r="Q52" s="1823"/>
      <c r="R52" s="2162"/>
      <c r="S52" s="2165"/>
      <c r="T52" s="2214"/>
      <c r="U52" s="2214"/>
      <c r="V52" s="2161"/>
      <c r="W52" s="254"/>
      <c r="X52" s="254"/>
      <c r="Y52" s="254"/>
      <c r="Z52" s="254"/>
      <c r="AA52" s="254"/>
      <c r="AB52" s="254"/>
      <c r="AC52" s="254"/>
      <c r="AD52" s="254"/>
      <c r="AE52" s="254"/>
      <c r="AF52" s="254"/>
      <c r="AG52" s="254"/>
      <c r="AH52" s="254"/>
      <c r="AI52" s="254"/>
      <c r="AJ52" s="1209"/>
    </row>
    <row r="53" spans="1:36" s="187" customFormat="1" ht="11.25" customHeight="1">
      <c r="A53" s="566"/>
      <c r="D53" s="2877"/>
      <c r="E53" s="4346"/>
      <c r="F53" s="2911"/>
      <c r="G53" s="2877"/>
      <c r="H53" s="128"/>
      <c r="J53" s="2086" t="s">
        <v>3844</v>
      </c>
      <c r="K53" s="2087"/>
      <c r="L53" s="2080"/>
      <c r="M53" s="2088"/>
      <c r="N53" s="2088"/>
      <c r="O53" s="2088"/>
      <c r="P53" s="2088"/>
      <c r="Q53" s="2094"/>
      <c r="R53" s="2080"/>
      <c r="S53" s="2154"/>
      <c r="W53" s="254"/>
      <c r="X53" s="254"/>
      <c r="Y53" s="254"/>
      <c r="Z53" s="254"/>
      <c r="AA53" s="254"/>
      <c r="AB53" s="254"/>
      <c r="AC53" s="254"/>
      <c r="AD53" s="254"/>
      <c r="AE53" s="254"/>
      <c r="AF53" s="254"/>
      <c r="AG53" s="254"/>
      <c r="AH53" s="254"/>
      <c r="AI53" s="254"/>
      <c r="AJ53" s="1209"/>
    </row>
    <row r="54" spans="1:36" s="901" customFormat="1" ht="6.75" customHeight="1">
      <c r="A54" s="566"/>
      <c r="B54" s="128"/>
      <c r="C54" s="2215"/>
      <c r="D54" s="254"/>
      <c r="E54" s="187"/>
      <c r="F54" s="254"/>
      <c r="G54" s="254"/>
      <c r="H54" s="254"/>
      <c r="I54" s="263"/>
      <c r="J54" s="263"/>
      <c r="K54" s="263"/>
      <c r="L54" s="263"/>
      <c r="M54" s="263"/>
      <c r="N54" s="263"/>
      <c r="O54" s="112"/>
      <c r="P54" s="112"/>
      <c r="Q54" s="112"/>
      <c r="R54" s="839"/>
      <c r="S54" s="839"/>
      <c r="T54" s="839"/>
      <c r="U54" s="839"/>
      <c r="V54" s="2161"/>
      <c r="W54" s="254"/>
      <c r="X54" s="254"/>
      <c r="Y54" s="254"/>
      <c r="Z54" s="254"/>
      <c r="AA54" s="254"/>
      <c r="AB54" s="254"/>
      <c r="AC54" s="254"/>
      <c r="AD54" s="254"/>
      <c r="AE54" s="254"/>
      <c r="AF54" s="254"/>
      <c r="AG54" s="254"/>
      <c r="AH54" s="254"/>
      <c r="AI54" s="254"/>
      <c r="AJ54" s="1209"/>
    </row>
    <row r="55" spans="1:36" s="901" customFormat="1" ht="11.25" customHeight="1">
      <c r="A55" s="566"/>
      <c r="B55" s="2210"/>
      <c r="C55" s="2216"/>
      <c r="D55" s="3048">
        <v>2</v>
      </c>
      <c r="E55" s="4426"/>
      <c r="F55" s="4457" t="s">
        <v>3619</v>
      </c>
      <c r="G55" s="3057"/>
      <c r="H55" s="3057"/>
      <c r="I55" s="2213"/>
      <c r="J55" s="2083" t="s">
        <v>3845</v>
      </c>
      <c r="K55" s="2084"/>
      <c r="L55" s="1826"/>
      <c r="M55" s="1826"/>
      <c r="N55" s="1826"/>
      <c r="O55" s="1826"/>
      <c r="P55" s="1826"/>
      <c r="Q55" s="1823"/>
      <c r="R55" s="1470"/>
      <c r="S55" s="2166"/>
      <c r="T55" s="2214"/>
      <c r="U55" s="2214"/>
      <c r="V55" s="2161"/>
      <c r="W55" s="254"/>
      <c r="X55" s="254"/>
      <c r="Y55" s="254"/>
      <c r="Z55" s="254"/>
      <c r="AA55" s="254"/>
      <c r="AB55" s="254"/>
      <c r="AC55" s="254"/>
      <c r="AD55" s="254"/>
      <c r="AE55" s="254"/>
      <c r="AF55" s="254"/>
      <c r="AG55" s="254"/>
      <c r="AH55" s="254"/>
      <c r="AI55" s="254"/>
      <c r="AJ55" s="1209"/>
    </row>
    <row r="56" spans="1:36" s="187" customFormat="1" ht="11.25" customHeight="1">
      <c r="A56" s="566"/>
      <c r="D56" s="3048"/>
      <c r="E56" s="4346"/>
      <c r="F56" s="4457"/>
      <c r="G56" s="3057"/>
      <c r="H56" s="3057"/>
      <c r="J56" s="2086" t="s">
        <v>3846</v>
      </c>
      <c r="K56" s="2087"/>
      <c r="L56" s="2080"/>
      <c r="M56" s="2088"/>
      <c r="N56" s="2088"/>
      <c r="O56" s="2088"/>
      <c r="P56" s="2088"/>
      <c r="Q56" s="2094"/>
      <c r="R56" s="2167"/>
      <c r="S56" s="2168"/>
      <c r="W56" s="254"/>
      <c r="X56" s="254"/>
      <c r="Y56" s="254"/>
      <c r="Z56" s="254"/>
      <c r="AA56" s="254"/>
      <c r="AB56" s="254"/>
      <c r="AC56" s="254"/>
      <c r="AD56" s="254"/>
      <c r="AE56" s="254"/>
      <c r="AF56" s="254"/>
      <c r="AG56" s="254"/>
      <c r="AH56" s="254"/>
      <c r="AI56" s="254"/>
      <c r="AJ56" s="1209"/>
    </row>
    <row r="57" spans="1:36" s="187" customFormat="1" ht="11.25" customHeight="1">
      <c r="A57" s="2344"/>
      <c r="B57" s="2225"/>
      <c r="C57" s="2225"/>
      <c r="D57" s="2352"/>
      <c r="E57" s="2332"/>
      <c r="F57" s="2204"/>
      <c r="G57" s="2204"/>
      <c r="H57" s="2204"/>
      <c r="I57" s="2225"/>
      <c r="J57" s="2353"/>
      <c r="K57" s="2353"/>
      <c r="L57" s="2225"/>
      <c r="M57" s="2354"/>
      <c r="N57" s="2354"/>
      <c r="O57" s="2354"/>
      <c r="P57" s="2354"/>
      <c r="Q57" s="2355"/>
      <c r="R57" s="2186"/>
      <c r="S57" s="2204"/>
      <c r="T57" s="2225"/>
      <c r="U57" s="2225"/>
      <c r="V57" s="2225"/>
      <c r="W57" s="2333"/>
      <c r="X57" s="2333"/>
      <c r="Y57" s="2333"/>
      <c r="Z57" s="2333"/>
      <c r="AA57" s="2333"/>
      <c r="AB57" s="2333"/>
      <c r="AC57" s="2333"/>
      <c r="AD57" s="2333"/>
      <c r="AE57" s="2333"/>
      <c r="AF57" s="2333"/>
      <c r="AG57" s="2333"/>
      <c r="AH57" s="2333"/>
      <c r="AI57" s="2333"/>
      <c r="AJ57" s="2351"/>
    </row>
    <row r="58" spans="1:36" s="187" customFormat="1" ht="9.75" customHeight="1">
      <c r="A58" s="1943"/>
      <c r="B58" s="112"/>
      <c r="E58" s="253"/>
      <c r="F58" s="253"/>
      <c r="G58" s="253"/>
      <c r="H58" s="253"/>
      <c r="I58" s="253"/>
      <c r="J58" s="253"/>
      <c r="K58" s="253"/>
      <c r="L58" s="253"/>
      <c r="M58" s="253"/>
      <c r="N58" s="253"/>
      <c r="O58" s="253"/>
      <c r="P58" s="253"/>
      <c r="Q58" s="253"/>
      <c r="R58" s="253"/>
      <c r="S58" s="253"/>
      <c r="T58" s="133"/>
      <c r="U58" s="133"/>
      <c r="V58" s="133"/>
      <c r="W58" s="254"/>
      <c r="X58" s="254"/>
      <c r="Y58" s="254"/>
      <c r="Z58" s="254"/>
      <c r="AA58" s="254"/>
      <c r="AB58" s="254"/>
      <c r="AC58" s="254"/>
      <c r="AF58" s="219"/>
      <c r="AG58" s="248"/>
      <c r="AH58" s="132"/>
      <c r="AI58" s="132"/>
      <c r="AJ58" s="1209"/>
    </row>
    <row r="59" spans="1:36" s="901" customFormat="1" ht="11.25" customHeight="1">
      <c r="A59" s="566"/>
      <c r="B59" s="2207" t="s">
        <v>1223</v>
      </c>
      <c r="C59" s="112"/>
      <c r="D59" s="2208" t="s">
        <v>3620</v>
      </c>
      <c r="E59" s="187"/>
      <c r="F59" s="2209"/>
      <c r="G59" s="2210"/>
      <c r="H59" s="13"/>
      <c r="I59" s="13"/>
      <c r="J59" s="13"/>
      <c r="K59" s="13"/>
      <c r="L59" s="13"/>
      <c r="M59" s="13"/>
      <c r="N59" s="13"/>
      <c r="O59" s="13"/>
      <c r="P59" s="13"/>
      <c r="Q59" s="13"/>
      <c r="R59" s="13"/>
      <c r="S59" s="13"/>
      <c r="T59" s="13"/>
      <c r="U59" s="13"/>
      <c r="V59" s="13"/>
      <c r="W59" s="13"/>
      <c r="X59" s="4458"/>
      <c r="Y59" s="4458"/>
      <c r="Z59" s="4458"/>
      <c r="AA59" s="4458"/>
      <c r="AB59" s="4458"/>
      <c r="AC59" s="4458"/>
      <c r="AD59" s="4458"/>
      <c r="AE59" s="4458"/>
      <c r="AF59" s="4458"/>
      <c r="AG59" s="4458"/>
      <c r="AH59" s="4458"/>
      <c r="AI59" s="4458"/>
      <c r="AJ59" s="1209"/>
    </row>
    <row r="60" spans="1:36" s="187" customFormat="1" ht="9.75" customHeight="1">
      <c r="A60" s="566"/>
      <c r="D60" s="108" t="s">
        <v>3621</v>
      </c>
      <c r="X60" s="4460"/>
      <c r="Y60" s="4460"/>
      <c r="Z60" s="4460"/>
      <c r="AA60" s="4460"/>
      <c r="AB60" s="4460"/>
      <c r="AC60" s="4460"/>
      <c r="AD60" s="4460"/>
      <c r="AE60" s="4460"/>
      <c r="AF60" s="4460"/>
      <c r="AG60" s="4460"/>
      <c r="AH60" s="4460"/>
      <c r="AI60" s="4460"/>
      <c r="AJ60" s="1209"/>
    </row>
    <row r="61" spans="1:36" s="901" customFormat="1" ht="9.75" customHeight="1">
      <c r="A61" s="566"/>
      <c r="B61" s="2210"/>
      <c r="C61" s="2211"/>
      <c r="D61" s="2212"/>
      <c r="E61" s="187"/>
      <c r="F61" s="2209"/>
      <c r="G61" s="2213"/>
      <c r="H61" s="2214"/>
      <c r="I61" s="2214"/>
      <c r="J61" s="2214"/>
      <c r="K61" s="2214"/>
      <c r="L61" s="2214"/>
      <c r="M61" s="2214"/>
      <c r="N61" s="2214"/>
      <c r="O61" s="112"/>
      <c r="P61" s="112"/>
      <c r="Q61" s="112"/>
      <c r="R61" s="2214"/>
      <c r="S61" s="2214"/>
      <c r="T61" s="2214"/>
      <c r="U61" s="2214"/>
      <c r="V61" s="2214"/>
      <c r="W61" s="187"/>
      <c r="X61" s="112"/>
      <c r="Y61" s="112"/>
      <c r="Z61" s="112"/>
      <c r="AA61" s="112"/>
      <c r="AB61" s="112"/>
      <c r="AC61" s="112"/>
      <c r="AD61" s="112"/>
      <c r="AE61" s="112"/>
      <c r="AF61" s="112"/>
      <c r="AG61" s="112"/>
      <c r="AH61" s="4461">
        <v>3300</v>
      </c>
      <c r="AI61" s="4461"/>
      <c r="AJ61" s="1209"/>
    </row>
    <row r="62" spans="1:36" s="901" customFormat="1" ht="11.25" customHeight="1">
      <c r="A62" s="566"/>
      <c r="B62" s="128"/>
      <c r="C62" s="2215"/>
      <c r="D62" s="128" t="s">
        <v>59</v>
      </c>
      <c r="E62" s="128" t="s">
        <v>1216</v>
      </c>
      <c r="F62" s="187"/>
      <c r="G62" s="263"/>
      <c r="H62" s="263"/>
      <c r="I62" s="263"/>
      <c r="J62" s="263"/>
      <c r="K62" s="263"/>
      <c r="L62" s="263"/>
      <c r="M62" s="263"/>
      <c r="N62" s="263"/>
      <c r="O62" s="112"/>
      <c r="P62" s="112"/>
      <c r="Q62" s="112"/>
      <c r="R62" s="839"/>
      <c r="S62" s="839"/>
      <c r="T62" s="839"/>
      <c r="U62" s="839"/>
      <c r="V62" s="2161"/>
      <c r="W62" s="187"/>
      <c r="X62" s="128"/>
      <c r="Y62" s="128"/>
      <c r="Z62" s="128"/>
      <c r="AA62" s="128"/>
      <c r="AB62" s="128"/>
      <c r="AC62" s="128"/>
      <c r="AD62" s="128"/>
      <c r="AE62" s="128"/>
      <c r="AF62" s="128"/>
      <c r="AG62" s="2877">
        <v>58</v>
      </c>
      <c r="AH62" s="4447"/>
      <c r="AI62" s="4365"/>
      <c r="AJ62" s="4459" t="s">
        <v>64</v>
      </c>
    </row>
    <row r="63" spans="1:36" s="901" customFormat="1" ht="11.25" customHeight="1">
      <c r="A63" s="566"/>
      <c r="B63" s="2210"/>
      <c r="C63" s="2216"/>
      <c r="D63" s="128"/>
      <c r="E63" s="2217" t="s">
        <v>1215</v>
      </c>
      <c r="F63" s="2214"/>
      <c r="G63" s="2217"/>
      <c r="H63" s="2213"/>
      <c r="I63" s="2213"/>
      <c r="J63" s="2213"/>
      <c r="K63" s="2213"/>
      <c r="L63" s="2213"/>
      <c r="M63" s="2213"/>
      <c r="N63" s="2213"/>
      <c r="O63" s="112"/>
      <c r="P63" s="112"/>
      <c r="Q63" s="112"/>
      <c r="R63" s="2214"/>
      <c r="S63" s="2214"/>
      <c r="T63" s="2214"/>
      <c r="U63" s="2214"/>
      <c r="V63" s="2161"/>
      <c r="W63" s="187"/>
      <c r="X63" s="128"/>
      <c r="Y63" s="128"/>
      <c r="Z63" s="128"/>
      <c r="AA63" s="128"/>
      <c r="AB63" s="128"/>
      <c r="AC63" s="128"/>
      <c r="AD63" s="128"/>
      <c r="AE63" s="128"/>
      <c r="AF63" s="128"/>
      <c r="AG63" s="2877"/>
      <c r="AH63" s="4448"/>
      <c r="AI63" s="4368"/>
      <c r="AJ63" s="4459"/>
    </row>
    <row r="64" spans="1:36" s="187" customFormat="1" ht="9.75" customHeight="1">
      <c r="A64" s="566"/>
      <c r="O64" s="112"/>
      <c r="P64" s="112"/>
      <c r="Q64" s="112"/>
      <c r="X64" s="292"/>
      <c r="Y64" s="292"/>
      <c r="Z64" s="292"/>
      <c r="AA64" s="292"/>
      <c r="AB64" s="292"/>
      <c r="AC64" s="292"/>
      <c r="AD64" s="292"/>
      <c r="AE64" s="292"/>
      <c r="AF64" s="292"/>
      <c r="AH64" s="292"/>
      <c r="AI64" s="292"/>
      <c r="AJ64" s="1209"/>
    </row>
    <row r="65" spans="1:36" s="901" customFormat="1" ht="11.25" customHeight="1">
      <c r="A65" s="566"/>
      <c r="B65" s="128"/>
      <c r="C65" s="2215"/>
      <c r="D65" s="128" t="s">
        <v>62</v>
      </c>
      <c r="E65" s="128" t="s">
        <v>1214</v>
      </c>
      <c r="F65" s="187"/>
      <c r="G65" s="263"/>
      <c r="H65" s="263"/>
      <c r="I65" s="263"/>
      <c r="J65" s="263"/>
      <c r="K65" s="263"/>
      <c r="L65" s="263"/>
      <c r="M65" s="263"/>
      <c r="N65" s="263"/>
      <c r="O65" s="112"/>
      <c r="P65" s="112"/>
      <c r="Q65" s="112"/>
      <c r="R65" s="839"/>
      <c r="S65" s="839"/>
      <c r="T65" s="839"/>
      <c r="U65" s="839"/>
      <c r="V65" s="2161"/>
      <c r="W65" s="187"/>
      <c r="X65" s="128"/>
      <c r="Y65" s="128"/>
      <c r="Z65" s="128"/>
      <c r="AA65" s="128"/>
      <c r="AB65" s="128"/>
      <c r="AC65" s="128"/>
      <c r="AD65" s="128"/>
      <c r="AE65" s="128"/>
      <c r="AF65" s="128"/>
      <c r="AG65" s="2877">
        <v>59</v>
      </c>
      <c r="AH65" s="4447"/>
      <c r="AI65" s="4365"/>
      <c r="AJ65" s="4459" t="s">
        <v>64</v>
      </c>
    </row>
    <row r="66" spans="1:36" s="901" customFormat="1" ht="11.25" customHeight="1">
      <c r="A66" s="566"/>
      <c r="B66" s="2210"/>
      <c r="C66" s="2216"/>
      <c r="D66" s="128"/>
      <c r="E66" s="2217" t="s">
        <v>1213</v>
      </c>
      <c r="F66" s="2214"/>
      <c r="G66" s="2217"/>
      <c r="H66" s="2213"/>
      <c r="I66" s="2213"/>
      <c r="J66" s="2213"/>
      <c r="K66" s="2213"/>
      <c r="L66" s="2213"/>
      <c r="M66" s="2213"/>
      <c r="N66" s="2213"/>
      <c r="O66" s="112"/>
      <c r="P66" s="112"/>
      <c r="Q66" s="112"/>
      <c r="R66" s="2214"/>
      <c r="S66" s="2214"/>
      <c r="T66" s="2214"/>
      <c r="U66" s="2214"/>
      <c r="V66" s="2161"/>
      <c r="W66" s="187"/>
      <c r="X66" s="128"/>
      <c r="Y66" s="128"/>
      <c r="Z66" s="128"/>
      <c r="AA66" s="128"/>
      <c r="AB66" s="128"/>
      <c r="AC66" s="128"/>
      <c r="AD66" s="128"/>
      <c r="AE66" s="128"/>
      <c r="AF66" s="128"/>
      <c r="AG66" s="2877"/>
      <c r="AH66" s="4448"/>
      <c r="AI66" s="4368"/>
      <c r="AJ66" s="4459"/>
    </row>
    <row r="67" spans="1:36" s="187" customFormat="1" ht="9.75" customHeight="1">
      <c r="A67" s="566"/>
      <c r="X67" s="292"/>
      <c r="Y67" s="292"/>
      <c r="Z67" s="292"/>
      <c r="AA67" s="292"/>
      <c r="AB67" s="292"/>
      <c r="AC67" s="292"/>
      <c r="AD67" s="292"/>
      <c r="AE67" s="292"/>
      <c r="AF67" s="292"/>
      <c r="AH67" s="292"/>
      <c r="AI67" s="292"/>
      <c r="AJ67" s="1209"/>
    </row>
    <row r="68" spans="1:36" s="901" customFormat="1" ht="11.25" customHeight="1">
      <c r="A68" s="566"/>
      <c r="B68" s="128"/>
      <c r="C68" s="2215"/>
      <c r="D68" s="128" t="s">
        <v>72</v>
      </c>
      <c r="E68" s="128" t="s">
        <v>1212</v>
      </c>
      <c r="F68" s="187"/>
      <c r="G68" s="263"/>
      <c r="H68" s="263"/>
      <c r="I68" s="263"/>
      <c r="J68" s="263"/>
      <c r="K68" s="263"/>
      <c r="L68" s="263"/>
      <c r="M68" s="263"/>
      <c r="N68" s="263"/>
      <c r="O68" s="112"/>
      <c r="P68" s="112"/>
      <c r="Q68" s="112"/>
      <c r="R68" s="839"/>
      <c r="S68" s="839"/>
      <c r="T68" s="839"/>
      <c r="U68" s="839"/>
      <c r="V68" s="2161"/>
      <c r="W68" s="187"/>
      <c r="X68" s="128"/>
      <c r="Y68" s="128"/>
      <c r="Z68" s="128"/>
      <c r="AA68" s="128"/>
      <c r="AB68" s="128"/>
      <c r="AC68" s="128"/>
      <c r="AD68" s="128"/>
      <c r="AE68" s="128"/>
      <c r="AF68" s="128"/>
      <c r="AG68" s="2877">
        <v>60</v>
      </c>
      <c r="AH68" s="4447"/>
      <c r="AI68" s="4365"/>
      <c r="AJ68" s="4459" t="s">
        <v>64</v>
      </c>
    </row>
    <row r="69" spans="1:36" s="901" customFormat="1" ht="11.25" customHeight="1">
      <c r="A69" s="566"/>
      <c r="B69" s="2210"/>
      <c r="C69" s="2216"/>
      <c r="D69" s="128"/>
      <c r="E69" s="2217" t="s">
        <v>1211</v>
      </c>
      <c r="F69" s="2214"/>
      <c r="G69" s="2217"/>
      <c r="H69" s="2213"/>
      <c r="I69" s="2213"/>
      <c r="J69" s="2213"/>
      <c r="K69" s="2213"/>
      <c r="L69" s="2213"/>
      <c r="M69" s="2213"/>
      <c r="N69" s="2213"/>
      <c r="O69" s="112"/>
      <c r="P69" s="112"/>
      <c r="Q69" s="112"/>
      <c r="R69" s="2214"/>
      <c r="S69" s="2214"/>
      <c r="T69" s="2214"/>
      <c r="U69" s="2214"/>
      <c r="V69" s="2161"/>
      <c r="W69" s="187"/>
      <c r="X69" s="128"/>
      <c r="Y69" s="128"/>
      <c r="Z69" s="128"/>
      <c r="AA69" s="128"/>
      <c r="AB69" s="128"/>
      <c r="AC69" s="128"/>
      <c r="AD69" s="128"/>
      <c r="AE69" s="128"/>
      <c r="AF69" s="128"/>
      <c r="AG69" s="2877"/>
      <c r="AH69" s="4448"/>
      <c r="AI69" s="4368"/>
      <c r="AJ69" s="4459"/>
    </row>
    <row r="70" spans="1:36" s="901" customFormat="1" ht="5.25" customHeight="1">
      <c r="A70" s="566"/>
      <c r="B70" s="2210"/>
      <c r="C70" s="2216"/>
      <c r="D70" s="128"/>
      <c r="E70" s="2217"/>
      <c r="F70" s="2214"/>
      <c r="G70" s="2217"/>
      <c r="H70" s="2213"/>
      <c r="I70" s="2213"/>
      <c r="J70" s="2213"/>
      <c r="K70" s="2213"/>
      <c r="L70" s="2213"/>
      <c r="M70" s="2213"/>
      <c r="N70" s="2213"/>
      <c r="O70" s="112"/>
      <c r="P70" s="112"/>
      <c r="Q70" s="112"/>
      <c r="R70" s="2214"/>
      <c r="S70" s="2214"/>
      <c r="T70" s="2214"/>
      <c r="U70" s="2214"/>
      <c r="V70" s="2161"/>
      <c r="W70" s="187"/>
      <c r="X70" s="132"/>
      <c r="Y70" s="132"/>
      <c r="Z70" s="132"/>
      <c r="AA70" s="132"/>
      <c r="AB70" s="132"/>
      <c r="AC70" s="132"/>
      <c r="AD70" s="132"/>
      <c r="AE70" s="132"/>
      <c r="AF70" s="132"/>
      <c r="AG70" s="132"/>
      <c r="AH70" s="132"/>
      <c r="AI70" s="132"/>
      <c r="AJ70" s="1209"/>
    </row>
    <row r="71" spans="1:36" s="187" customFormat="1" ht="11.25">
      <c r="A71" s="2344"/>
      <c r="B71" s="2225"/>
      <c r="C71" s="2225"/>
      <c r="D71" s="2352"/>
      <c r="E71" s="2332"/>
      <c r="F71" s="2204"/>
      <c r="G71" s="2204"/>
      <c r="H71" s="2204"/>
      <c r="I71" s="2225"/>
      <c r="J71" s="2353"/>
      <c r="K71" s="2353"/>
      <c r="L71" s="2225"/>
      <c r="M71" s="2354"/>
      <c r="N71" s="2354"/>
      <c r="O71" s="2354"/>
      <c r="P71" s="2354"/>
      <c r="Q71" s="2355"/>
      <c r="R71" s="2186"/>
      <c r="S71" s="2204"/>
      <c r="T71" s="2225"/>
      <c r="U71" s="2225"/>
      <c r="V71" s="2225"/>
      <c r="W71" s="2225"/>
      <c r="X71" s="2333"/>
      <c r="Y71" s="2333"/>
      <c r="Z71" s="2333"/>
      <c r="AA71" s="2333"/>
      <c r="AB71" s="2333"/>
      <c r="AC71" s="2333"/>
      <c r="AD71" s="2333"/>
      <c r="AE71" s="2333"/>
      <c r="AF71" s="2333"/>
      <c r="AG71" s="2333"/>
      <c r="AH71" s="2333"/>
      <c r="AI71" s="2333"/>
      <c r="AJ71" s="2351"/>
    </row>
    <row r="72" spans="1:36" s="187" customFormat="1" ht="7.5" customHeight="1">
      <c r="A72" s="566"/>
      <c r="D72" s="247"/>
      <c r="E72" s="133"/>
      <c r="F72" s="248"/>
      <c r="G72" s="248"/>
      <c r="H72" s="248"/>
      <c r="J72" s="288"/>
      <c r="K72" s="288"/>
      <c r="M72" s="2203"/>
      <c r="N72" s="2203"/>
      <c r="O72" s="2203"/>
      <c r="P72" s="2203"/>
      <c r="Q72" s="108"/>
      <c r="R72" s="219"/>
      <c r="S72" s="248"/>
      <c r="X72" s="254"/>
      <c r="Y72" s="254"/>
      <c r="Z72" s="254"/>
      <c r="AA72" s="254"/>
      <c r="AB72" s="254"/>
      <c r="AC72" s="254"/>
      <c r="AD72" s="254"/>
      <c r="AE72" s="254"/>
      <c r="AF72" s="254"/>
      <c r="AG72" s="254"/>
      <c r="AH72" s="254"/>
      <c r="AI72" s="254"/>
      <c r="AJ72" s="1209"/>
    </row>
    <row r="73" spans="1:36" s="901" customFormat="1" ht="11.25" customHeight="1">
      <c r="A73" s="566"/>
      <c r="B73" s="2207" t="s">
        <v>1222</v>
      </c>
      <c r="C73" s="112"/>
      <c r="D73" s="2208" t="s">
        <v>3622</v>
      </c>
      <c r="E73" s="187"/>
      <c r="F73" s="2209"/>
      <c r="G73" s="2210"/>
      <c r="H73" s="13"/>
      <c r="I73" s="13"/>
      <c r="J73" s="13"/>
      <c r="K73" s="13"/>
      <c r="L73" s="13"/>
      <c r="M73" s="13"/>
      <c r="N73" s="13"/>
      <c r="O73" s="13"/>
      <c r="P73" s="13"/>
      <c r="Q73" s="13"/>
      <c r="R73" s="13"/>
      <c r="S73" s="13"/>
      <c r="T73" s="13"/>
      <c r="U73" s="13"/>
      <c r="V73" s="13"/>
      <c r="W73" s="187"/>
      <c r="X73" s="13"/>
      <c r="Y73" s="13"/>
      <c r="Z73" s="13"/>
      <c r="AA73" s="13"/>
      <c r="AB73" s="13"/>
      <c r="AC73" s="13"/>
      <c r="AD73" s="13"/>
      <c r="AE73" s="13"/>
      <c r="AF73" s="13"/>
      <c r="AG73" s="13"/>
      <c r="AH73" s="187"/>
      <c r="AI73" s="187"/>
      <c r="AJ73" s="1209"/>
    </row>
    <row r="74" spans="1:36" s="187" customFormat="1" ht="9.75" customHeight="1">
      <c r="A74" s="566"/>
      <c r="D74" s="108" t="s">
        <v>3623</v>
      </c>
      <c r="X74" s="254"/>
      <c r="Y74" s="254"/>
      <c r="Z74" s="254"/>
      <c r="AA74" s="254"/>
      <c r="AB74" s="254"/>
      <c r="AC74" s="254"/>
      <c r="AD74" s="254"/>
      <c r="AE74" s="254"/>
      <c r="AF74" s="254"/>
      <c r="AH74" s="254"/>
      <c r="AJ74" s="1209"/>
    </row>
    <row r="75" spans="1:36" s="901" customFormat="1" ht="4.5" customHeight="1">
      <c r="A75" s="566"/>
      <c r="B75" s="2210"/>
      <c r="C75" s="2211"/>
      <c r="D75" s="2212"/>
      <c r="E75" s="187"/>
      <c r="F75" s="2209"/>
      <c r="G75" s="2213"/>
      <c r="H75" s="2214"/>
      <c r="I75" s="2214"/>
      <c r="J75" s="2214"/>
      <c r="K75" s="2214"/>
      <c r="L75" s="2214"/>
      <c r="M75" s="2214"/>
      <c r="N75" s="2214"/>
      <c r="O75" s="112"/>
      <c r="P75" s="112"/>
      <c r="Q75" s="112"/>
      <c r="R75" s="2214"/>
      <c r="S75" s="2214"/>
      <c r="T75" s="2214"/>
      <c r="U75" s="2214"/>
      <c r="V75" s="2214"/>
      <c r="W75" s="187"/>
      <c r="X75" s="112"/>
      <c r="Y75" s="112"/>
      <c r="Z75" s="112"/>
      <c r="AA75" s="112"/>
      <c r="AB75" s="112"/>
      <c r="AC75" s="112"/>
      <c r="AD75" s="112"/>
      <c r="AE75" s="112"/>
      <c r="AF75" s="112"/>
      <c r="AG75" s="187"/>
      <c r="AH75" s="13"/>
      <c r="AI75" s="13"/>
      <c r="AJ75" s="1209"/>
    </row>
    <row r="76" spans="1:36" s="901" customFormat="1" ht="11.25" customHeight="1">
      <c r="A76" s="566"/>
      <c r="B76" s="128"/>
      <c r="C76" s="2215"/>
      <c r="D76" s="128" t="s">
        <v>59</v>
      </c>
      <c r="E76" s="128" t="s">
        <v>1209</v>
      </c>
      <c r="F76" s="187"/>
      <c r="G76" s="263"/>
      <c r="H76" s="263"/>
      <c r="I76" s="263"/>
      <c r="J76" s="263"/>
      <c r="K76" s="263"/>
      <c r="L76" s="263"/>
      <c r="M76" s="263"/>
      <c r="N76" s="263"/>
      <c r="O76" s="112"/>
      <c r="P76" s="112"/>
      <c r="Q76" s="112"/>
      <c r="R76" s="839"/>
      <c r="S76" s="839"/>
      <c r="T76" s="839"/>
      <c r="U76" s="839"/>
      <c r="V76" s="2161"/>
      <c r="W76" s="187"/>
      <c r="X76" s="128"/>
      <c r="Y76" s="128"/>
      <c r="Z76" s="128"/>
      <c r="AA76" s="128"/>
      <c r="AB76" s="128"/>
      <c r="AC76" s="128"/>
      <c r="AD76" s="128"/>
      <c r="AE76" s="128"/>
      <c r="AF76" s="128"/>
      <c r="AG76" s="2877">
        <v>61</v>
      </c>
      <c r="AH76" s="4447"/>
      <c r="AI76" s="4365"/>
      <c r="AJ76" s="4459" t="s">
        <v>64</v>
      </c>
    </row>
    <row r="77" spans="1:36" s="901" customFormat="1" ht="11.25" customHeight="1">
      <c r="A77" s="566"/>
      <c r="B77" s="2210"/>
      <c r="C77" s="2216"/>
      <c r="D77" s="128"/>
      <c r="E77" s="2217" t="s">
        <v>1208</v>
      </c>
      <c r="F77" s="2214"/>
      <c r="G77" s="2217"/>
      <c r="H77" s="2213"/>
      <c r="I77" s="2213"/>
      <c r="J77" s="2213"/>
      <c r="K77" s="2213"/>
      <c r="L77" s="2213"/>
      <c r="M77" s="2213"/>
      <c r="N77" s="2213"/>
      <c r="O77" s="112"/>
      <c r="P77" s="112"/>
      <c r="Q77" s="112"/>
      <c r="R77" s="2214"/>
      <c r="S77" s="2214"/>
      <c r="T77" s="2214"/>
      <c r="U77" s="2214"/>
      <c r="V77" s="2161"/>
      <c r="W77" s="187"/>
      <c r="X77" s="128"/>
      <c r="Y77" s="128"/>
      <c r="Z77" s="128"/>
      <c r="AA77" s="128"/>
      <c r="AB77" s="128"/>
      <c r="AC77" s="128"/>
      <c r="AD77" s="128"/>
      <c r="AE77" s="128"/>
      <c r="AF77" s="128"/>
      <c r="AG77" s="2877"/>
      <c r="AH77" s="4448"/>
      <c r="AI77" s="4368"/>
      <c r="AJ77" s="4459"/>
    </row>
    <row r="78" spans="1:36" s="187" customFormat="1" ht="6.75" customHeight="1">
      <c r="A78" s="566"/>
      <c r="O78" s="112"/>
      <c r="P78" s="112"/>
      <c r="Q78" s="112"/>
      <c r="X78" s="292"/>
      <c r="Y78" s="292"/>
      <c r="Z78" s="292"/>
      <c r="AA78" s="292"/>
      <c r="AB78" s="292"/>
      <c r="AC78" s="292"/>
      <c r="AD78" s="292"/>
      <c r="AE78" s="292"/>
      <c r="AF78" s="292"/>
      <c r="AH78" s="292"/>
      <c r="AI78" s="292"/>
      <c r="AJ78" s="1209"/>
    </row>
    <row r="79" spans="1:36" s="901" customFormat="1" ht="11.25" customHeight="1">
      <c r="A79" s="566"/>
      <c r="B79" s="128"/>
      <c r="C79" s="2215"/>
      <c r="D79" s="128" t="s">
        <v>62</v>
      </c>
      <c r="E79" s="128" t="s">
        <v>1207</v>
      </c>
      <c r="F79" s="187"/>
      <c r="G79" s="263"/>
      <c r="H79" s="263"/>
      <c r="I79" s="263"/>
      <c r="J79" s="263"/>
      <c r="K79" s="263"/>
      <c r="L79" s="263"/>
      <c r="M79" s="263"/>
      <c r="N79" s="263"/>
      <c r="O79" s="112"/>
      <c r="P79" s="112"/>
      <c r="Q79" s="112"/>
      <c r="R79" s="839"/>
      <c r="S79" s="839"/>
      <c r="T79" s="839"/>
      <c r="U79" s="839"/>
      <c r="V79" s="2161"/>
      <c r="W79" s="187"/>
      <c r="X79" s="128"/>
      <c r="Y79" s="128"/>
      <c r="Z79" s="128"/>
      <c r="AA79" s="128"/>
      <c r="AB79" s="128"/>
      <c r="AC79" s="128"/>
      <c r="AD79" s="128"/>
      <c r="AE79" s="128"/>
      <c r="AF79" s="128"/>
      <c r="AG79" s="2877">
        <v>62</v>
      </c>
      <c r="AH79" s="4447"/>
      <c r="AI79" s="4365"/>
      <c r="AJ79" s="4459" t="s">
        <v>64</v>
      </c>
    </row>
    <row r="80" spans="1:36" s="901" customFormat="1" ht="11.25" customHeight="1">
      <c r="A80" s="566"/>
      <c r="B80" s="2210"/>
      <c r="C80" s="2216"/>
      <c r="D80" s="128"/>
      <c r="E80" s="2217" t="s">
        <v>1206</v>
      </c>
      <c r="F80" s="2214"/>
      <c r="G80" s="2217"/>
      <c r="H80" s="2213"/>
      <c r="I80" s="2213"/>
      <c r="J80" s="2213"/>
      <c r="K80" s="2213"/>
      <c r="L80" s="2213"/>
      <c r="M80" s="2213"/>
      <c r="N80" s="2213"/>
      <c r="O80" s="112"/>
      <c r="P80" s="112"/>
      <c r="Q80" s="112"/>
      <c r="R80" s="2214"/>
      <c r="S80" s="2214"/>
      <c r="T80" s="2214"/>
      <c r="U80" s="2214"/>
      <c r="V80" s="2161"/>
      <c r="W80" s="187"/>
      <c r="X80" s="128"/>
      <c r="Y80" s="128"/>
      <c r="Z80" s="128"/>
      <c r="AA80" s="128"/>
      <c r="AB80" s="128"/>
      <c r="AC80" s="128"/>
      <c r="AD80" s="128"/>
      <c r="AE80" s="128"/>
      <c r="AF80" s="128"/>
      <c r="AG80" s="2877"/>
      <c r="AH80" s="4448"/>
      <c r="AI80" s="4368"/>
      <c r="AJ80" s="4459"/>
    </row>
    <row r="81" spans="1:36" s="187" customFormat="1" ht="6.75" customHeight="1">
      <c r="A81" s="566"/>
      <c r="X81" s="292"/>
      <c r="Y81" s="292"/>
      <c r="Z81" s="292"/>
      <c r="AA81" s="292"/>
      <c r="AB81" s="292"/>
      <c r="AC81" s="292"/>
      <c r="AD81" s="292"/>
      <c r="AE81" s="292"/>
      <c r="AF81" s="292"/>
      <c r="AH81" s="292"/>
      <c r="AI81" s="292"/>
      <c r="AJ81" s="1209"/>
    </row>
    <row r="82" spans="1:36" s="901" customFormat="1" ht="11.25" customHeight="1">
      <c r="A82" s="566"/>
      <c r="B82" s="128"/>
      <c r="C82" s="2215"/>
      <c r="D82" s="128" t="s">
        <v>72</v>
      </c>
      <c r="E82" s="128" t="s">
        <v>183</v>
      </c>
      <c r="F82" s="187"/>
      <c r="G82" s="263"/>
      <c r="H82" s="263"/>
      <c r="I82" s="263"/>
      <c r="J82" s="263"/>
      <c r="K82" s="263"/>
      <c r="L82" s="263"/>
      <c r="M82" s="263"/>
      <c r="N82" s="263"/>
      <c r="O82" s="112"/>
      <c r="P82" s="112"/>
      <c r="Q82" s="112"/>
      <c r="R82" s="839"/>
      <c r="S82" s="839"/>
      <c r="T82" s="839"/>
      <c r="U82" s="839"/>
      <c r="V82" s="2161"/>
      <c r="W82" s="187"/>
      <c r="X82" s="128"/>
      <c r="Y82" s="128"/>
      <c r="Z82" s="128"/>
      <c r="AA82" s="128"/>
      <c r="AB82" s="128"/>
      <c r="AC82" s="128"/>
      <c r="AD82" s="128"/>
      <c r="AE82" s="128"/>
      <c r="AF82" s="128"/>
      <c r="AG82" s="2877">
        <v>63</v>
      </c>
      <c r="AH82" s="4447"/>
      <c r="AI82" s="4365"/>
      <c r="AJ82" s="4459" t="s">
        <v>64</v>
      </c>
    </row>
    <row r="83" spans="1:36" s="901" customFormat="1" ht="11.25" customHeight="1">
      <c r="A83" s="566"/>
      <c r="B83" s="2210"/>
      <c r="C83" s="2216"/>
      <c r="D83" s="128"/>
      <c r="E83" s="2217" t="s">
        <v>188</v>
      </c>
      <c r="F83" s="2214"/>
      <c r="G83" s="2217"/>
      <c r="H83" s="2213"/>
      <c r="I83" s="2213"/>
      <c r="J83" s="2213"/>
      <c r="K83" s="2213"/>
      <c r="L83" s="2213"/>
      <c r="M83" s="2213"/>
      <c r="N83" s="2213"/>
      <c r="O83" s="112"/>
      <c r="P83" s="112"/>
      <c r="Q83" s="112"/>
      <c r="R83" s="2214"/>
      <c r="S83" s="2214"/>
      <c r="T83" s="2214"/>
      <c r="U83" s="2214"/>
      <c r="V83" s="2161"/>
      <c r="W83" s="187"/>
      <c r="X83" s="128"/>
      <c r="Y83" s="128"/>
      <c r="Z83" s="128"/>
      <c r="AA83" s="128"/>
      <c r="AB83" s="128"/>
      <c r="AC83" s="128"/>
      <c r="AD83" s="128"/>
      <c r="AE83" s="128"/>
      <c r="AF83" s="128"/>
      <c r="AG83" s="2877"/>
      <c r="AH83" s="4448"/>
      <c r="AI83" s="4368"/>
      <c r="AJ83" s="4459"/>
    </row>
    <row r="84" spans="1:36" s="901" customFormat="1" ht="11.25" customHeight="1">
      <c r="A84" s="566"/>
      <c r="B84" s="2210"/>
      <c r="C84" s="2216"/>
      <c r="D84" s="128"/>
      <c r="E84" s="2217"/>
      <c r="F84" s="2214"/>
      <c r="G84" s="2217"/>
      <c r="H84" s="2213"/>
      <c r="I84" s="2213"/>
      <c r="J84" s="2213"/>
      <c r="K84" s="2213"/>
      <c r="L84" s="2213"/>
      <c r="M84" s="2213"/>
      <c r="N84" s="2213"/>
      <c r="O84" s="112"/>
      <c r="P84" s="112"/>
      <c r="Q84" s="112"/>
      <c r="R84" s="2214"/>
      <c r="S84" s="2214"/>
      <c r="T84" s="2214"/>
      <c r="U84" s="2214"/>
      <c r="V84" s="2161"/>
      <c r="W84" s="187"/>
      <c r="X84" s="128"/>
      <c r="Y84" s="128"/>
      <c r="Z84" s="128"/>
      <c r="AA84" s="128"/>
      <c r="AB84" s="128"/>
      <c r="AC84" s="128"/>
      <c r="AD84" s="128"/>
      <c r="AE84" s="128"/>
      <c r="AF84" s="128"/>
      <c r="AG84" s="132"/>
      <c r="AH84" s="132"/>
      <c r="AI84" s="132"/>
      <c r="AJ84" s="2356"/>
    </row>
    <row r="85" spans="1:36" s="901" customFormat="1" ht="11.25" customHeight="1" thickBot="1">
      <c r="A85" s="1988"/>
      <c r="B85" s="2357"/>
      <c r="C85" s="2358"/>
      <c r="D85" s="1984"/>
      <c r="E85" s="2359"/>
      <c r="F85" s="2360"/>
      <c r="G85" s="2359"/>
      <c r="H85" s="2361"/>
      <c r="I85" s="2361"/>
      <c r="J85" s="2361"/>
      <c r="K85" s="2361"/>
      <c r="L85" s="2361"/>
      <c r="M85" s="2361"/>
      <c r="N85" s="2361"/>
      <c r="O85" s="1758"/>
      <c r="P85" s="1758"/>
      <c r="Q85" s="1758"/>
      <c r="R85" s="2360"/>
      <c r="S85" s="2360"/>
      <c r="T85" s="2360"/>
      <c r="U85" s="2360"/>
      <c r="V85" s="2362"/>
      <c r="W85" s="1642"/>
      <c r="X85" s="1984"/>
      <c r="Y85" s="1984"/>
      <c r="Z85" s="1984"/>
      <c r="AA85" s="1984"/>
      <c r="AB85" s="1984"/>
      <c r="AC85" s="1984"/>
      <c r="AD85" s="1984"/>
      <c r="AE85" s="1984"/>
      <c r="AF85" s="1984"/>
      <c r="AG85" s="1994"/>
      <c r="AH85" s="1994"/>
      <c r="AI85" s="1994"/>
      <c r="AJ85" s="2363"/>
    </row>
    <row r="86" spans="1:36" s="901" customFormat="1" ht="11.25" customHeight="1">
      <c r="A86" s="876"/>
      <c r="B86" s="2364"/>
      <c r="C86" s="2365"/>
      <c r="D86" s="2238"/>
      <c r="E86" s="2366"/>
      <c r="F86" s="2367"/>
      <c r="G86" s="2366"/>
      <c r="H86" s="2368"/>
      <c r="I86" s="2368"/>
      <c r="J86" s="2368"/>
      <c r="K86" s="2368"/>
      <c r="L86" s="2368"/>
      <c r="M86" s="2368"/>
      <c r="N86" s="2368"/>
      <c r="O86" s="877"/>
      <c r="P86" s="877"/>
      <c r="Q86" s="877"/>
      <c r="R86" s="2367"/>
      <c r="S86" s="2367"/>
      <c r="T86" s="2367"/>
      <c r="U86" s="2367"/>
      <c r="V86" s="2369"/>
      <c r="W86" s="876"/>
      <c r="X86" s="2238"/>
      <c r="Y86" s="2238"/>
      <c r="Z86" s="2238"/>
      <c r="AA86" s="2238"/>
      <c r="AB86" s="2238"/>
      <c r="AC86" s="2238"/>
      <c r="AD86" s="2238"/>
      <c r="AE86" s="2238"/>
      <c r="AF86" s="2238"/>
      <c r="AG86" s="879"/>
      <c r="AH86" s="879"/>
      <c r="AI86" s="879"/>
      <c r="AJ86" s="2370"/>
    </row>
    <row r="87" spans="1:36" s="901" customFormat="1" ht="11.25" customHeight="1">
      <c r="A87" s="3435"/>
      <c r="B87" s="3435"/>
      <c r="C87" s="3435"/>
      <c r="D87" s="3435"/>
      <c r="E87" s="3435"/>
      <c r="F87" s="3435"/>
      <c r="G87" s="3435"/>
      <c r="H87" s="3435"/>
      <c r="I87" s="3435"/>
      <c r="J87" s="3435"/>
      <c r="K87" s="3435"/>
      <c r="L87" s="3435"/>
      <c r="M87" s="3435"/>
      <c r="N87" s="3435"/>
      <c r="O87" s="3435"/>
      <c r="P87" s="3435"/>
      <c r="Q87" s="3435"/>
      <c r="R87" s="3435"/>
      <c r="S87" s="3435"/>
      <c r="T87" s="3435"/>
      <c r="U87" s="3435"/>
      <c r="V87" s="3435"/>
      <c r="W87" s="3435"/>
      <c r="X87" s="3435"/>
      <c r="Y87" s="3435"/>
      <c r="Z87" s="3435"/>
      <c r="AA87" s="3435"/>
      <c r="AB87" s="3435"/>
      <c r="AC87" s="3435"/>
      <c r="AD87" s="3435"/>
      <c r="AE87" s="3435"/>
      <c r="AF87" s="3435"/>
      <c r="AG87" s="3435"/>
      <c r="AH87" s="3435"/>
      <c r="AI87" s="3435"/>
      <c r="AJ87" s="3435"/>
    </row>
    <row r="88" spans="1:36" s="901" customFormat="1" ht="11.25" customHeight="1">
      <c r="A88" s="187"/>
      <c r="B88" s="2210"/>
      <c r="C88" s="2216"/>
      <c r="D88" s="128"/>
      <c r="E88" s="2217"/>
      <c r="F88" s="2214"/>
      <c r="G88" s="2217"/>
      <c r="H88" s="2213"/>
      <c r="I88" s="2213"/>
      <c r="J88" s="2213"/>
      <c r="K88" s="2213"/>
      <c r="L88" s="2213"/>
      <c r="M88" s="2213"/>
      <c r="N88" s="2213"/>
      <c r="O88" s="112"/>
      <c r="P88" s="112"/>
      <c r="Q88" s="112"/>
      <c r="R88" s="2214"/>
      <c r="S88" s="2214"/>
      <c r="T88" s="2214"/>
      <c r="U88" s="2214"/>
      <c r="V88" s="2161"/>
      <c r="W88" s="187"/>
      <c r="X88" s="128"/>
      <c r="Y88" s="128"/>
      <c r="Z88" s="128"/>
      <c r="AA88" s="128"/>
      <c r="AB88" s="128"/>
      <c r="AC88" s="128"/>
      <c r="AD88" s="128"/>
      <c r="AE88" s="128"/>
      <c r="AF88" s="128"/>
      <c r="AG88" s="132"/>
      <c r="AH88" s="132"/>
      <c r="AI88" s="132"/>
      <c r="AJ88" s="268"/>
    </row>
    <row r="89" spans="1:36" s="901" customFormat="1" ht="11.25" customHeight="1" thickBot="1">
      <c r="A89" s="187"/>
      <c r="B89" s="2210"/>
      <c r="C89" s="2216"/>
      <c r="D89" s="128"/>
      <c r="E89" s="2217"/>
      <c r="F89" s="2214"/>
      <c r="G89" s="2217"/>
      <c r="H89" s="2213"/>
      <c r="I89" s="2213"/>
      <c r="J89" s="2213"/>
      <c r="K89" s="2213"/>
      <c r="L89" s="2213"/>
      <c r="M89" s="2213"/>
      <c r="N89" s="2213"/>
      <c r="O89" s="112"/>
      <c r="P89" s="112"/>
      <c r="Q89" s="112"/>
      <c r="R89" s="2214"/>
      <c r="S89" s="2214"/>
      <c r="T89" s="2214"/>
      <c r="U89" s="2214"/>
      <c r="V89" s="2161"/>
      <c r="W89" s="132"/>
      <c r="X89" s="132"/>
      <c r="Y89" s="132"/>
      <c r="Z89" s="132"/>
      <c r="AA89" s="132"/>
      <c r="AB89" s="132"/>
      <c r="AC89" s="132"/>
      <c r="AD89" s="132"/>
      <c r="AE89" s="132"/>
      <c r="AF89" s="132"/>
      <c r="AG89" s="132"/>
      <c r="AH89" s="132"/>
      <c r="AI89" s="132"/>
      <c r="AJ89" s="187"/>
    </row>
    <row r="90" spans="1:36" s="187" customFormat="1" ht="9" customHeight="1">
      <c r="A90" s="2371"/>
      <c r="B90" s="877"/>
      <c r="C90" s="876"/>
      <c r="D90" s="876"/>
      <c r="E90" s="890"/>
      <c r="F90" s="890"/>
      <c r="G90" s="890"/>
      <c r="H90" s="890"/>
      <c r="I90" s="890"/>
      <c r="J90" s="890"/>
      <c r="K90" s="890"/>
      <c r="L90" s="890"/>
      <c r="M90" s="890"/>
      <c r="N90" s="890"/>
      <c r="O90" s="890"/>
      <c r="P90" s="890"/>
      <c r="Q90" s="890"/>
      <c r="R90" s="890"/>
      <c r="S90" s="890"/>
      <c r="T90" s="891"/>
      <c r="U90" s="891"/>
      <c r="V90" s="891"/>
      <c r="W90" s="892"/>
      <c r="X90" s="892"/>
      <c r="Y90" s="892"/>
      <c r="Z90" s="892"/>
      <c r="AA90" s="892"/>
      <c r="AB90" s="892"/>
      <c r="AC90" s="892"/>
      <c r="AD90" s="879"/>
      <c r="AE90" s="879"/>
      <c r="AF90" s="872"/>
      <c r="AG90" s="2372"/>
      <c r="AH90" s="876"/>
      <c r="AI90" s="876"/>
      <c r="AJ90" s="2373"/>
    </row>
    <row r="91" spans="1:36" s="187" customFormat="1" ht="9" customHeight="1">
      <c r="A91" s="1943"/>
      <c r="B91" s="112"/>
      <c r="D91" s="108"/>
      <c r="E91" s="253"/>
      <c r="F91" s="253"/>
      <c r="G91" s="253"/>
      <c r="H91" s="253"/>
      <c r="I91" s="253"/>
      <c r="J91" s="253"/>
      <c r="K91" s="253"/>
      <c r="L91" s="253"/>
      <c r="M91" s="253"/>
      <c r="N91" s="253"/>
      <c r="O91" s="253"/>
      <c r="P91" s="253"/>
      <c r="Q91" s="253"/>
      <c r="R91" s="253"/>
      <c r="S91" s="253"/>
      <c r="T91" s="133"/>
      <c r="U91" s="133"/>
      <c r="V91" s="133"/>
      <c r="W91" s="254"/>
      <c r="X91" s="254"/>
      <c r="Y91" s="254"/>
      <c r="Z91" s="254"/>
      <c r="AA91" s="254"/>
      <c r="AB91" s="254"/>
      <c r="AC91" s="254"/>
      <c r="AD91" s="132"/>
      <c r="AE91" s="244"/>
      <c r="AF91" s="219"/>
      <c r="AG91" s="248"/>
      <c r="AH91" s="98"/>
      <c r="AI91" s="98"/>
      <c r="AJ91" s="1595"/>
    </row>
    <row r="92" spans="1:36" s="187" customFormat="1" ht="14.25" customHeight="1">
      <c r="A92" s="1939"/>
      <c r="B92" s="4335" t="s">
        <v>1009</v>
      </c>
      <c r="C92" s="4336"/>
      <c r="D92" s="4336"/>
      <c r="E92" s="4336"/>
      <c r="F92" s="4336"/>
      <c r="G92" s="4337"/>
      <c r="H92" s="4381" t="s">
        <v>1186</v>
      </c>
      <c r="I92" s="4342"/>
      <c r="J92" s="140"/>
      <c r="K92" s="2199" t="s">
        <v>1185</v>
      </c>
      <c r="L92" s="290"/>
      <c r="M92" s="98"/>
      <c r="N92" s="98"/>
      <c r="O92" s="2200"/>
      <c r="P92" s="2200"/>
      <c r="Q92" s="2200"/>
      <c r="R92" s="2200"/>
      <c r="S92" s="2200"/>
      <c r="T92" s="2200"/>
      <c r="U92" s="2200"/>
      <c r="V92" s="2200"/>
      <c r="W92" s="2200"/>
      <c r="X92" s="2200"/>
      <c r="Y92" s="2200"/>
      <c r="Z92" s="2200"/>
      <c r="AA92" s="2200"/>
      <c r="AB92" s="2200"/>
      <c r="AC92" s="2200"/>
      <c r="AD92" s="2200"/>
      <c r="AE92" s="2200"/>
      <c r="AF92" s="2200"/>
      <c r="AG92" s="2200"/>
      <c r="AH92" s="98"/>
      <c r="AI92" s="98"/>
      <c r="AJ92" s="1595"/>
    </row>
    <row r="93" spans="1:36" s="187" customFormat="1" ht="14.25" customHeight="1">
      <c r="A93" s="1939"/>
      <c r="B93" s="4338"/>
      <c r="C93" s="4339"/>
      <c r="D93" s="4339"/>
      <c r="E93" s="4339"/>
      <c r="F93" s="4339"/>
      <c r="G93" s="4340"/>
      <c r="H93" s="4382"/>
      <c r="I93" s="4344"/>
      <c r="J93" s="140"/>
      <c r="K93" s="2201" t="s">
        <v>1184</v>
      </c>
      <c r="L93" s="290"/>
      <c r="M93" s="98"/>
      <c r="N93" s="98"/>
      <c r="O93" s="2200"/>
      <c r="P93" s="2200"/>
      <c r="Q93" s="2200"/>
      <c r="R93" s="2200"/>
      <c r="S93" s="2200"/>
      <c r="T93" s="2200"/>
      <c r="U93" s="2200"/>
      <c r="V93" s="2200"/>
      <c r="W93" s="2200"/>
      <c r="X93" s="2200"/>
      <c r="Y93" s="2200"/>
      <c r="Z93" s="2200"/>
      <c r="AA93" s="2200"/>
      <c r="AB93" s="2200"/>
      <c r="AC93" s="2200"/>
      <c r="AD93" s="2200"/>
      <c r="AE93" s="2200"/>
      <c r="AF93" s="2200"/>
      <c r="AG93" s="2200"/>
      <c r="AH93" s="98"/>
      <c r="AI93" s="98"/>
      <c r="AJ93" s="1595"/>
    </row>
    <row r="94" spans="1:36" s="187" customFormat="1" ht="9" customHeight="1">
      <c r="A94" s="1943"/>
      <c r="B94" s="112"/>
      <c r="D94" s="108"/>
      <c r="E94" s="253"/>
      <c r="F94" s="253"/>
      <c r="G94" s="253"/>
      <c r="H94" s="253"/>
      <c r="I94" s="253"/>
      <c r="J94" s="253"/>
      <c r="K94" s="253"/>
      <c r="L94" s="253"/>
      <c r="M94" s="253"/>
      <c r="N94" s="253"/>
      <c r="O94" s="253"/>
      <c r="P94" s="253"/>
      <c r="Q94" s="253"/>
      <c r="R94" s="253"/>
      <c r="S94" s="253"/>
      <c r="T94" s="133"/>
      <c r="U94" s="133"/>
      <c r="V94" s="133"/>
      <c r="W94" s="254"/>
      <c r="X94" s="254"/>
      <c r="Y94" s="254"/>
      <c r="Z94" s="254"/>
      <c r="AA94" s="254"/>
      <c r="AB94" s="254"/>
      <c r="AC94" s="254"/>
      <c r="AD94" s="132"/>
      <c r="AE94" s="244"/>
      <c r="AF94" s="219"/>
      <c r="AG94" s="248"/>
      <c r="AH94" s="98"/>
      <c r="AI94" s="98"/>
      <c r="AJ94" s="1595"/>
    </row>
    <row r="95" spans="1:36" s="187" customFormat="1" ht="9" customHeight="1">
      <c r="A95" s="1943"/>
      <c r="B95" s="112"/>
      <c r="E95" s="253"/>
      <c r="F95" s="253"/>
      <c r="G95" s="253"/>
      <c r="H95" s="253"/>
      <c r="I95" s="253"/>
      <c r="J95" s="253"/>
      <c r="K95" s="253"/>
      <c r="L95" s="253"/>
      <c r="M95" s="253"/>
      <c r="N95" s="253"/>
      <c r="O95" s="253"/>
      <c r="P95" s="253"/>
      <c r="Q95" s="253"/>
      <c r="R95" s="253"/>
      <c r="S95" s="253"/>
      <c r="T95" s="133"/>
      <c r="U95" s="133"/>
      <c r="V95" s="133"/>
      <c r="W95" s="254"/>
      <c r="X95" s="254"/>
      <c r="Y95" s="254"/>
      <c r="Z95" s="254"/>
      <c r="AA95" s="254"/>
      <c r="AB95" s="254"/>
      <c r="AC95" s="254"/>
      <c r="AD95" s="132"/>
      <c r="AE95" s="132"/>
      <c r="AF95" s="219"/>
      <c r="AG95" s="248"/>
      <c r="AJ95" s="1209"/>
    </row>
    <row r="96" spans="1:36" s="187" customFormat="1" ht="9" customHeight="1">
      <c r="A96" s="1943"/>
      <c r="B96" s="112"/>
      <c r="E96" s="253"/>
      <c r="F96" s="253"/>
      <c r="G96" s="253"/>
      <c r="H96" s="253"/>
      <c r="I96" s="253"/>
      <c r="J96" s="253"/>
      <c r="K96" s="253"/>
      <c r="L96" s="253"/>
      <c r="M96" s="253"/>
      <c r="N96" s="253"/>
      <c r="O96" s="253"/>
      <c r="P96" s="253"/>
      <c r="Q96" s="253"/>
      <c r="R96" s="253"/>
      <c r="S96" s="253"/>
      <c r="T96" s="133"/>
      <c r="U96" s="133"/>
      <c r="V96" s="133"/>
      <c r="W96" s="254"/>
      <c r="X96" s="254"/>
      <c r="Y96" s="254"/>
      <c r="Z96" s="254"/>
      <c r="AA96" s="254"/>
      <c r="AB96" s="254"/>
      <c r="AC96" s="254"/>
      <c r="AD96" s="132"/>
      <c r="AE96" s="132"/>
      <c r="AF96" s="219"/>
      <c r="AG96" s="248"/>
      <c r="AJ96" s="1209"/>
    </row>
    <row r="97" spans="1:36" s="187" customFormat="1" ht="9" customHeight="1">
      <c r="A97" s="1943"/>
      <c r="B97" s="112"/>
      <c r="E97" s="253"/>
      <c r="F97" s="253"/>
      <c r="G97" s="253"/>
      <c r="H97" s="253"/>
      <c r="I97" s="253"/>
      <c r="J97" s="253"/>
      <c r="K97" s="253"/>
      <c r="L97" s="253"/>
      <c r="M97" s="253"/>
      <c r="N97" s="253"/>
      <c r="O97" s="253"/>
      <c r="P97" s="253"/>
      <c r="Q97" s="253"/>
      <c r="R97" s="253"/>
      <c r="S97" s="253"/>
      <c r="T97" s="133"/>
      <c r="U97" s="133"/>
      <c r="V97" s="133"/>
      <c r="W97" s="254"/>
      <c r="X97" s="254"/>
      <c r="Y97" s="254"/>
      <c r="Z97" s="254"/>
      <c r="AA97" s="254"/>
      <c r="AB97" s="254"/>
      <c r="AC97" s="254"/>
      <c r="AD97" s="132"/>
      <c r="AE97" s="132"/>
      <c r="AF97" s="219"/>
      <c r="AG97" s="248"/>
      <c r="AJ97" s="1209"/>
    </row>
    <row r="98" spans="1:36" s="901" customFormat="1" ht="11.25" customHeight="1">
      <c r="A98" s="566"/>
      <c r="B98" s="2207" t="s">
        <v>1219</v>
      </c>
      <c r="C98" s="112"/>
      <c r="D98" s="2208" t="s">
        <v>3847</v>
      </c>
      <c r="E98" s="187"/>
      <c r="F98" s="2209"/>
      <c r="G98" s="2210"/>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263"/>
      <c r="AH98" s="187"/>
      <c r="AI98" s="187"/>
      <c r="AJ98" s="1209"/>
    </row>
    <row r="99" spans="1:36" s="187" customFormat="1" ht="11.25" customHeight="1">
      <c r="A99" s="1943"/>
      <c r="B99" s="112"/>
      <c r="D99" s="108" t="s">
        <v>3848</v>
      </c>
      <c r="E99" s="253"/>
      <c r="F99" s="253"/>
      <c r="G99" s="253"/>
      <c r="H99" s="253"/>
      <c r="I99" s="253"/>
      <c r="J99" s="253"/>
      <c r="K99" s="253"/>
      <c r="L99" s="253"/>
      <c r="M99" s="253"/>
      <c r="N99" s="253"/>
      <c r="O99" s="253"/>
      <c r="P99" s="253"/>
      <c r="Q99" s="253"/>
      <c r="R99" s="253"/>
      <c r="S99" s="253"/>
      <c r="T99" s="133"/>
      <c r="U99" s="133"/>
      <c r="V99" s="133"/>
      <c r="W99" s="254"/>
      <c r="X99" s="254"/>
      <c r="Y99" s="254"/>
      <c r="Z99" s="254"/>
      <c r="AA99" s="254"/>
      <c r="AB99" s="254"/>
      <c r="AC99" s="254"/>
      <c r="AD99" s="132"/>
      <c r="AE99" s="132"/>
      <c r="AF99" s="219"/>
      <c r="AG99" s="248"/>
      <c r="AJ99" s="1209"/>
    </row>
    <row r="100" spans="1:36" s="901" customFormat="1" ht="9.75" customHeight="1">
      <c r="A100" s="566"/>
      <c r="B100" s="2210"/>
      <c r="C100" s="2211"/>
      <c r="D100" s="2212"/>
      <c r="E100" s="187"/>
      <c r="F100" s="2209"/>
      <c r="G100" s="2213"/>
      <c r="H100" s="2214"/>
      <c r="I100" s="2214"/>
      <c r="J100" s="2214"/>
      <c r="K100" s="2214"/>
      <c r="L100" s="2214"/>
      <c r="M100" s="2214"/>
      <c r="N100" s="2214"/>
      <c r="O100" s="2881"/>
      <c r="P100" s="2881"/>
      <c r="Q100" s="2214"/>
      <c r="R100" s="2214"/>
      <c r="S100" s="2214"/>
      <c r="T100" s="2214"/>
      <c r="U100" s="2214"/>
      <c r="V100" s="2214"/>
      <c r="W100" s="2219"/>
      <c r="X100" s="112"/>
      <c r="Y100" s="112"/>
      <c r="Z100" s="112"/>
      <c r="AA100" s="112"/>
      <c r="AB100" s="112"/>
      <c r="AC100" s="112"/>
      <c r="AD100" s="112"/>
      <c r="AE100" s="112"/>
      <c r="AF100" s="112"/>
      <c r="AG100" s="112"/>
      <c r="AH100" s="4461"/>
      <c r="AI100" s="4461"/>
      <c r="AJ100" s="1209"/>
    </row>
    <row r="101" spans="1:36" s="901" customFormat="1" ht="11.25" customHeight="1">
      <c r="A101" s="566"/>
      <c r="B101" s="128"/>
      <c r="C101" s="2215"/>
      <c r="D101" s="128" t="s">
        <v>59</v>
      </c>
      <c r="E101" s="128" t="s">
        <v>1204</v>
      </c>
      <c r="F101" s="187"/>
      <c r="G101" s="263"/>
      <c r="H101" s="263"/>
      <c r="I101" s="263"/>
      <c r="J101" s="263"/>
      <c r="K101" s="263"/>
      <c r="L101" s="263"/>
      <c r="M101" s="263"/>
      <c r="N101" s="263"/>
      <c r="O101" s="128"/>
      <c r="P101" s="2298"/>
      <c r="Q101" s="839"/>
      <c r="R101" s="839"/>
      <c r="S101" s="839"/>
      <c r="T101" s="839"/>
      <c r="U101" s="839"/>
      <c r="V101" s="2161"/>
      <c r="W101" s="128"/>
      <c r="X101" s="128"/>
      <c r="Y101" s="128"/>
      <c r="Z101" s="128"/>
      <c r="AA101" s="128"/>
      <c r="AB101" s="128"/>
      <c r="AC101" s="128"/>
      <c r="AD101" s="128"/>
      <c r="AE101" s="128"/>
      <c r="AF101" s="128"/>
      <c r="AG101" s="2877">
        <v>64</v>
      </c>
      <c r="AH101" s="4447"/>
      <c r="AI101" s="4365"/>
      <c r="AJ101" s="4459" t="s">
        <v>64</v>
      </c>
    </row>
    <row r="102" spans="1:36" s="901" customFormat="1" ht="11.25" customHeight="1">
      <c r="A102" s="566"/>
      <c r="B102" s="2210"/>
      <c r="C102" s="2216"/>
      <c r="D102" s="128"/>
      <c r="E102" s="2217" t="s">
        <v>1203</v>
      </c>
      <c r="F102" s="2214"/>
      <c r="G102" s="2217"/>
      <c r="H102" s="2213"/>
      <c r="I102" s="2213"/>
      <c r="J102" s="2213"/>
      <c r="K102" s="2213"/>
      <c r="L102" s="2213"/>
      <c r="M102" s="2213"/>
      <c r="N102" s="2213"/>
      <c r="O102" s="128"/>
      <c r="P102" s="2298"/>
      <c r="Q102" s="2214"/>
      <c r="R102" s="2214"/>
      <c r="S102" s="2214"/>
      <c r="T102" s="2214"/>
      <c r="U102" s="2214"/>
      <c r="V102" s="2161"/>
      <c r="W102" s="128"/>
      <c r="X102" s="128"/>
      <c r="Y102" s="128"/>
      <c r="Z102" s="128"/>
      <c r="AA102" s="128"/>
      <c r="AB102" s="128"/>
      <c r="AC102" s="128"/>
      <c r="AD102" s="128"/>
      <c r="AE102" s="128"/>
      <c r="AF102" s="128"/>
      <c r="AG102" s="2877"/>
      <c r="AH102" s="4448"/>
      <c r="AI102" s="4368"/>
      <c r="AJ102" s="4459"/>
    </row>
    <row r="103" spans="1:36" s="901" customFormat="1" ht="6.75" customHeight="1">
      <c r="A103" s="566"/>
      <c r="B103" s="2210"/>
      <c r="C103" s="2216"/>
      <c r="D103" s="2216"/>
      <c r="E103" s="13"/>
      <c r="F103" s="2214"/>
      <c r="G103" s="2217"/>
      <c r="H103" s="2213"/>
      <c r="I103" s="2213"/>
      <c r="J103" s="2213"/>
      <c r="K103" s="2213"/>
      <c r="L103" s="2213"/>
      <c r="M103" s="2213"/>
      <c r="N103" s="2213"/>
      <c r="O103" s="128"/>
      <c r="P103" s="13"/>
      <c r="Q103" s="2214"/>
      <c r="R103" s="2214"/>
      <c r="S103" s="2214"/>
      <c r="T103" s="2214"/>
      <c r="U103" s="2214"/>
      <c r="V103" s="2214"/>
      <c r="W103" s="2214"/>
      <c r="X103" s="2214"/>
      <c r="Y103" s="2214"/>
      <c r="Z103" s="2214"/>
      <c r="AA103" s="2214"/>
      <c r="AB103" s="2214"/>
      <c r="AC103" s="2214"/>
      <c r="AD103" s="187"/>
      <c r="AE103" s="187"/>
      <c r="AF103" s="263"/>
      <c r="AG103" s="187"/>
      <c r="AH103" s="187"/>
      <c r="AI103" s="187"/>
      <c r="AJ103" s="1209"/>
    </row>
    <row r="104" spans="1:36" s="901" customFormat="1" ht="11.25" customHeight="1">
      <c r="A104" s="566"/>
      <c r="B104" s="112"/>
      <c r="C104" s="133"/>
      <c r="D104" s="128" t="s">
        <v>62</v>
      </c>
      <c r="E104" s="2208" t="s">
        <v>1202</v>
      </c>
      <c r="F104" s="187"/>
      <c r="G104" s="187"/>
      <c r="H104" s="187"/>
      <c r="I104" s="187"/>
      <c r="J104" s="187"/>
      <c r="K104" s="187"/>
      <c r="L104" s="187"/>
      <c r="M104" s="187"/>
      <c r="N104" s="187"/>
      <c r="O104" s="128"/>
      <c r="P104" s="2298"/>
      <c r="Q104" s="187"/>
      <c r="R104" s="187"/>
      <c r="S104" s="187"/>
      <c r="T104" s="187"/>
      <c r="U104" s="187"/>
      <c r="V104" s="2161"/>
      <c r="W104" s="128"/>
      <c r="X104" s="128"/>
      <c r="Y104" s="128"/>
      <c r="Z104" s="128"/>
      <c r="AA104" s="128"/>
      <c r="AB104" s="128"/>
      <c r="AC104" s="128"/>
      <c r="AD104" s="128"/>
      <c r="AE104" s="128"/>
      <c r="AF104" s="128"/>
      <c r="AG104" s="2877">
        <v>65</v>
      </c>
      <c r="AH104" s="4447"/>
      <c r="AI104" s="4365"/>
      <c r="AJ104" s="4459" t="s">
        <v>64</v>
      </c>
    </row>
    <row r="105" spans="1:36" s="901" customFormat="1" ht="11.25" customHeight="1">
      <c r="A105" s="566"/>
      <c r="B105" s="112"/>
      <c r="C105" s="133"/>
      <c r="D105" s="128"/>
      <c r="E105" s="2212" t="s">
        <v>1201</v>
      </c>
      <c r="F105" s="187"/>
      <c r="G105" s="187"/>
      <c r="H105" s="187"/>
      <c r="I105" s="187"/>
      <c r="J105" s="187"/>
      <c r="K105" s="187"/>
      <c r="L105" s="187"/>
      <c r="M105" s="187"/>
      <c r="N105" s="187"/>
      <c r="O105" s="128"/>
      <c r="P105" s="2298"/>
      <c r="Q105" s="187"/>
      <c r="R105" s="187"/>
      <c r="S105" s="187"/>
      <c r="T105" s="187"/>
      <c r="U105" s="187"/>
      <c r="V105" s="2161"/>
      <c r="W105" s="128"/>
      <c r="X105" s="128"/>
      <c r="Y105" s="128"/>
      <c r="Z105" s="128"/>
      <c r="AA105" s="128"/>
      <c r="AB105" s="128"/>
      <c r="AC105" s="128"/>
      <c r="AD105" s="128"/>
      <c r="AE105" s="128"/>
      <c r="AF105" s="128"/>
      <c r="AG105" s="2877"/>
      <c r="AH105" s="4448"/>
      <c r="AI105" s="4368"/>
      <c r="AJ105" s="4459"/>
    </row>
    <row r="106" spans="1:36" s="901" customFormat="1" ht="6.75" customHeight="1">
      <c r="A106" s="566"/>
      <c r="B106" s="2210"/>
      <c r="C106" s="4458"/>
      <c r="D106" s="4458"/>
      <c r="E106" s="2218"/>
      <c r="F106" s="2209"/>
      <c r="G106" s="2213"/>
      <c r="H106" s="2219"/>
      <c r="I106" s="2219"/>
      <c r="J106" s="2219"/>
      <c r="K106" s="2219"/>
      <c r="L106" s="2219"/>
      <c r="M106" s="2219"/>
      <c r="N106" s="2219"/>
      <c r="O106" s="2214"/>
      <c r="P106" s="13"/>
      <c r="Q106" s="2214"/>
      <c r="R106" s="2214"/>
      <c r="S106" s="2214"/>
      <c r="T106" s="2214"/>
      <c r="U106" s="2214"/>
      <c r="V106" s="2214"/>
      <c r="W106" s="2214"/>
      <c r="X106" s="2214"/>
      <c r="Y106" s="2214"/>
      <c r="Z106" s="2214"/>
      <c r="AA106" s="2214"/>
      <c r="AB106" s="2214"/>
      <c r="AC106" s="2214"/>
      <c r="AD106" s="187"/>
      <c r="AE106" s="187"/>
      <c r="AF106" s="263"/>
      <c r="AG106" s="187"/>
      <c r="AH106" s="187"/>
      <c r="AI106" s="187"/>
      <c r="AJ106" s="1209"/>
    </row>
    <row r="107" spans="1:36" s="901" customFormat="1" ht="11.25" customHeight="1">
      <c r="A107" s="566"/>
      <c r="B107" s="128"/>
      <c r="C107" s="2192"/>
      <c r="D107" s="128" t="s">
        <v>72</v>
      </c>
      <c r="E107" s="128" t="s">
        <v>1200</v>
      </c>
      <c r="F107" s="187"/>
      <c r="G107" s="263"/>
      <c r="H107" s="263"/>
      <c r="I107" s="263"/>
      <c r="J107" s="263"/>
      <c r="K107" s="263"/>
      <c r="L107" s="263"/>
      <c r="M107" s="263"/>
      <c r="N107" s="263"/>
      <c r="O107" s="128"/>
      <c r="P107" s="2298"/>
      <c r="Q107" s="839"/>
      <c r="R107" s="839"/>
      <c r="S107" s="839"/>
      <c r="T107" s="839"/>
      <c r="U107" s="839"/>
      <c r="V107" s="2161"/>
      <c r="W107" s="128"/>
      <c r="X107" s="128"/>
      <c r="Y107" s="128"/>
      <c r="Z107" s="128"/>
      <c r="AA107" s="128"/>
      <c r="AB107" s="128"/>
      <c r="AC107" s="128"/>
      <c r="AD107" s="128"/>
      <c r="AE107" s="128"/>
      <c r="AF107" s="128"/>
      <c r="AG107" s="2877">
        <v>66</v>
      </c>
      <c r="AH107" s="4447"/>
      <c r="AI107" s="4365"/>
      <c r="AJ107" s="4459" t="s">
        <v>64</v>
      </c>
    </row>
    <row r="108" spans="1:36" s="901" customFormat="1" ht="11.25" customHeight="1">
      <c r="A108" s="566"/>
      <c r="B108" s="128"/>
      <c r="C108" s="2192"/>
      <c r="D108" s="128"/>
      <c r="E108" s="188" t="s">
        <v>1199</v>
      </c>
      <c r="F108" s="187"/>
      <c r="G108" s="263"/>
      <c r="H108" s="263"/>
      <c r="I108" s="263"/>
      <c r="J108" s="263"/>
      <c r="K108" s="263"/>
      <c r="L108" s="263"/>
      <c r="M108" s="263"/>
      <c r="N108" s="263"/>
      <c r="O108" s="128"/>
      <c r="P108" s="2298"/>
      <c r="Q108" s="839"/>
      <c r="R108" s="839"/>
      <c r="S108" s="839"/>
      <c r="T108" s="839"/>
      <c r="U108" s="839"/>
      <c r="V108" s="2161"/>
      <c r="W108" s="128"/>
      <c r="X108" s="128"/>
      <c r="Y108" s="128"/>
      <c r="Z108" s="128"/>
      <c r="AA108" s="128"/>
      <c r="AB108" s="128"/>
      <c r="AC108" s="128"/>
      <c r="AD108" s="128"/>
      <c r="AE108" s="128"/>
      <c r="AF108" s="128"/>
      <c r="AG108" s="2877"/>
      <c r="AH108" s="4448"/>
      <c r="AI108" s="4368"/>
      <c r="AJ108" s="4459"/>
    </row>
    <row r="109" spans="1:36" s="187" customFormat="1" ht="6.75" customHeight="1">
      <c r="A109" s="1943"/>
      <c r="B109" s="112"/>
      <c r="E109" s="253"/>
      <c r="F109" s="253"/>
      <c r="G109" s="253"/>
      <c r="H109" s="253"/>
      <c r="I109" s="253"/>
      <c r="J109" s="253"/>
      <c r="K109" s="253"/>
      <c r="L109" s="253"/>
      <c r="M109" s="253"/>
      <c r="N109" s="253"/>
      <c r="O109" s="247"/>
      <c r="P109" s="2202"/>
      <c r="Q109" s="253"/>
      <c r="R109" s="253"/>
      <c r="S109" s="253"/>
      <c r="T109" s="133"/>
      <c r="U109" s="133"/>
      <c r="V109" s="133"/>
      <c r="W109" s="254"/>
      <c r="X109" s="254"/>
      <c r="Y109" s="254"/>
      <c r="Z109" s="254"/>
      <c r="AA109" s="254"/>
      <c r="AB109" s="254"/>
      <c r="AC109" s="254"/>
      <c r="AF109" s="219"/>
      <c r="AG109" s="248"/>
      <c r="AJ109" s="1209"/>
    </row>
    <row r="110" spans="1:36" s="901" customFormat="1" ht="11.25" customHeight="1">
      <c r="A110" s="566"/>
      <c r="B110" s="128"/>
      <c r="C110" s="2215"/>
      <c r="D110" s="128" t="s">
        <v>73</v>
      </c>
      <c r="E110" s="128" t="s">
        <v>1198</v>
      </c>
      <c r="F110" s="187"/>
      <c r="G110" s="263"/>
      <c r="H110" s="263"/>
      <c r="I110" s="263"/>
      <c r="J110" s="263"/>
      <c r="K110" s="263"/>
      <c r="L110" s="263"/>
      <c r="M110" s="263"/>
      <c r="N110" s="263"/>
      <c r="O110" s="128"/>
      <c r="P110" s="2298"/>
      <c r="Q110" s="839"/>
      <c r="R110" s="839"/>
      <c r="S110" s="839"/>
      <c r="T110" s="839"/>
      <c r="U110" s="839"/>
      <c r="V110" s="2161"/>
      <c r="W110" s="128"/>
      <c r="X110" s="128"/>
      <c r="Y110" s="128"/>
      <c r="Z110" s="128"/>
      <c r="AA110" s="128"/>
      <c r="AB110" s="128"/>
      <c r="AC110" s="128"/>
      <c r="AD110" s="128"/>
      <c r="AE110" s="128"/>
      <c r="AF110" s="128"/>
      <c r="AG110" s="2877">
        <v>67</v>
      </c>
      <c r="AH110" s="4447"/>
      <c r="AI110" s="4365"/>
      <c r="AJ110" s="4459" t="s">
        <v>64</v>
      </c>
    </row>
    <row r="111" spans="1:36" s="187" customFormat="1" ht="11.25" customHeight="1">
      <c r="A111" s="1943"/>
      <c r="B111" s="112"/>
      <c r="D111" s="128"/>
      <c r="E111" s="2212" t="s">
        <v>1224</v>
      </c>
      <c r="F111" s="253"/>
      <c r="G111" s="253"/>
      <c r="H111" s="253"/>
      <c r="I111" s="253"/>
      <c r="J111" s="253"/>
      <c r="K111" s="253"/>
      <c r="L111" s="253"/>
      <c r="M111" s="253"/>
      <c r="N111" s="253"/>
      <c r="O111" s="128"/>
      <c r="P111" s="2298"/>
      <c r="Q111" s="253"/>
      <c r="R111" s="253"/>
      <c r="S111" s="253"/>
      <c r="T111" s="133"/>
      <c r="U111" s="133"/>
      <c r="V111" s="2161"/>
      <c r="W111" s="128"/>
      <c r="X111" s="128"/>
      <c r="Y111" s="128"/>
      <c r="Z111" s="128"/>
      <c r="AA111" s="128"/>
      <c r="AB111" s="128"/>
      <c r="AC111" s="128"/>
      <c r="AD111" s="128"/>
      <c r="AE111" s="128"/>
      <c r="AF111" s="128"/>
      <c r="AG111" s="2877"/>
      <c r="AH111" s="4448"/>
      <c r="AI111" s="4368"/>
      <c r="AJ111" s="4459"/>
    </row>
    <row r="112" spans="1:36" s="187" customFormat="1" ht="11.25" customHeight="1">
      <c r="A112" s="1943"/>
      <c r="B112" s="112"/>
      <c r="E112" s="253"/>
      <c r="F112" s="253"/>
      <c r="G112" s="253"/>
      <c r="H112" s="253"/>
      <c r="I112" s="253"/>
      <c r="J112" s="253"/>
      <c r="K112" s="253"/>
      <c r="L112" s="253"/>
      <c r="M112" s="253"/>
      <c r="N112" s="253"/>
      <c r="O112" s="132"/>
      <c r="P112" s="132"/>
      <c r="Q112" s="253"/>
      <c r="R112" s="253"/>
      <c r="S112" s="253"/>
      <c r="T112" s="133"/>
      <c r="U112" s="133"/>
      <c r="V112" s="133"/>
      <c r="W112" s="254"/>
      <c r="X112" s="254"/>
      <c r="Y112" s="254"/>
      <c r="Z112" s="254"/>
      <c r="AA112" s="254"/>
      <c r="AB112" s="254"/>
      <c r="AC112" s="254"/>
      <c r="AF112" s="219"/>
      <c r="AG112" s="248"/>
      <c r="AJ112" s="1209"/>
    </row>
    <row r="113" spans="1:36" s="901" customFormat="1" ht="11.25" customHeight="1">
      <c r="A113" s="566"/>
      <c r="B113" s="128"/>
      <c r="C113" s="2215"/>
      <c r="D113" s="128" t="s">
        <v>74</v>
      </c>
      <c r="E113" s="128" t="s">
        <v>1197</v>
      </c>
      <c r="F113" s="187"/>
      <c r="G113" s="263"/>
      <c r="H113" s="263"/>
      <c r="I113" s="263"/>
      <c r="J113" s="263"/>
      <c r="K113" s="263"/>
      <c r="L113" s="263"/>
      <c r="M113" s="263"/>
      <c r="N113" s="263"/>
      <c r="O113" s="128"/>
      <c r="P113" s="2298"/>
      <c r="Q113" s="839"/>
      <c r="R113" s="839"/>
      <c r="S113" s="839"/>
      <c r="T113" s="839"/>
      <c r="U113" s="839"/>
      <c r="V113" s="2161"/>
      <c r="W113" s="128"/>
      <c r="X113" s="128"/>
      <c r="Y113" s="128"/>
      <c r="Z113" s="128"/>
      <c r="AA113" s="128"/>
      <c r="AB113" s="128"/>
      <c r="AC113" s="128"/>
      <c r="AD113" s="128"/>
      <c r="AE113" s="128"/>
      <c r="AF113" s="128"/>
      <c r="AG113" s="2877">
        <v>68</v>
      </c>
      <c r="AH113" s="4447"/>
      <c r="AI113" s="4365"/>
      <c r="AJ113" s="4459" t="s">
        <v>64</v>
      </c>
    </row>
    <row r="114" spans="1:36" s="187" customFormat="1" ht="11.25" customHeight="1">
      <c r="A114" s="1943"/>
      <c r="B114" s="112"/>
      <c r="D114" s="128"/>
      <c r="E114" s="253" t="s">
        <v>1196</v>
      </c>
      <c r="F114" s="253"/>
      <c r="G114" s="253"/>
      <c r="H114" s="253" t="s">
        <v>25</v>
      </c>
      <c r="I114" s="253"/>
      <c r="J114" s="253"/>
      <c r="K114" s="253"/>
      <c r="L114" s="253"/>
      <c r="M114" s="253"/>
      <c r="N114" s="253"/>
      <c r="O114" s="128"/>
      <c r="P114" s="2298"/>
      <c r="Q114" s="253"/>
      <c r="R114" s="253"/>
      <c r="S114" s="253"/>
      <c r="T114" s="133"/>
      <c r="U114" s="133"/>
      <c r="V114" s="2161"/>
      <c r="W114" s="128"/>
      <c r="X114" s="128"/>
      <c r="Y114" s="128"/>
      <c r="Z114" s="128"/>
      <c r="AA114" s="128"/>
      <c r="AB114" s="128"/>
      <c r="AC114" s="128"/>
      <c r="AD114" s="128"/>
      <c r="AE114" s="128"/>
      <c r="AF114" s="128"/>
      <c r="AG114" s="2877"/>
      <c r="AH114" s="4448"/>
      <c r="AI114" s="4368"/>
      <c r="AJ114" s="4459"/>
    </row>
    <row r="115" spans="1:36" s="187" customFormat="1" ht="11.25" customHeight="1">
      <c r="A115" s="1943"/>
      <c r="B115" s="112"/>
      <c r="D115" s="108"/>
      <c r="E115" s="253"/>
      <c r="F115" s="253"/>
      <c r="G115" s="253"/>
      <c r="H115" s="253"/>
      <c r="I115" s="253"/>
      <c r="J115" s="253"/>
      <c r="K115" s="253"/>
      <c r="L115" s="253"/>
      <c r="M115" s="253"/>
      <c r="N115" s="253"/>
      <c r="O115" s="253"/>
      <c r="P115" s="253"/>
      <c r="Q115" s="253"/>
      <c r="R115" s="253"/>
      <c r="S115" s="253"/>
      <c r="T115" s="133"/>
      <c r="U115" s="133"/>
      <c r="V115" s="133"/>
      <c r="W115" s="254"/>
      <c r="X115" s="254"/>
      <c r="Y115" s="254"/>
      <c r="Z115" s="254"/>
      <c r="AA115" s="254"/>
      <c r="AB115" s="254"/>
      <c r="AC115" s="254"/>
      <c r="AD115" s="132"/>
      <c r="AE115" s="132"/>
      <c r="AF115" s="219"/>
      <c r="AG115" s="248"/>
      <c r="AJ115" s="1209"/>
    </row>
    <row r="116" spans="1:36" s="901" customFormat="1" ht="11.25" customHeight="1">
      <c r="A116" s="566"/>
      <c r="B116" s="128"/>
      <c r="C116" s="2215"/>
      <c r="D116" s="128" t="s">
        <v>75</v>
      </c>
      <c r="E116" s="128" t="s">
        <v>1195</v>
      </c>
      <c r="F116" s="187"/>
      <c r="G116" s="263"/>
      <c r="H116" s="263"/>
      <c r="I116" s="263"/>
      <c r="J116" s="263"/>
      <c r="K116" s="4462"/>
      <c r="L116" s="4462"/>
      <c r="M116" s="4462"/>
      <c r="N116" s="4462"/>
      <c r="O116" s="4462"/>
      <c r="P116" s="4462"/>
      <c r="Q116" s="4462"/>
      <c r="R116" s="4462"/>
      <c r="S116" s="4462"/>
      <c r="T116" s="4462"/>
      <c r="U116" s="4462"/>
      <c r="V116" s="4462"/>
      <c r="W116" s="4462"/>
      <c r="X116" s="4462"/>
      <c r="Y116" s="4462"/>
      <c r="Z116" s="4462"/>
      <c r="AA116" s="128"/>
      <c r="AB116" s="128"/>
      <c r="AC116" s="128"/>
      <c r="AD116" s="128"/>
      <c r="AE116" s="128"/>
      <c r="AF116" s="128"/>
      <c r="AG116" s="2877">
        <v>69</v>
      </c>
      <c r="AH116" s="4447"/>
      <c r="AI116" s="4365"/>
      <c r="AJ116" s="4459" t="s">
        <v>64</v>
      </c>
    </row>
    <row r="117" spans="1:36" s="187" customFormat="1" ht="11.25" customHeight="1">
      <c r="A117" s="1943"/>
      <c r="B117" s="112"/>
      <c r="D117" s="128"/>
      <c r="E117" s="253" t="s">
        <v>1194</v>
      </c>
      <c r="F117" s="253"/>
      <c r="G117" s="253"/>
      <c r="H117" s="253"/>
      <c r="I117" s="253"/>
      <c r="J117" s="253"/>
      <c r="K117" s="4463"/>
      <c r="L117" s="4463"/>
      <c r="M117" s="4463"/>
      <c r="N117" s="4463"/>
      <c r="O117" s="4463"/>
      <c r="P117" s="4463"/>
      <c r="Q117" s="4463"/>
      <c r="R117" s="4463"/>
      <c r="S117" s="4463"/>
      <c r="T117" s="4463"/>
      <c r="U117" s="4463"/>
      <c r="V117" s="4463"/>
      <c r="W117" s="4463"/>
      <c r="X117" s="4463"/>
      <c r="Y117" s="4463"/>
      <c r="Z117" s="4463"/>
      <c r="AA117" s="128"/>
      <c r="AB117" s="128"/>
      <c r="AC117" s="128"/>
      <c r="AD117" s="128"/>
      <c r="AE117" s="128"/>
      <c r="AF117" s="128"/>
      <c r="AG117" s="2877"/>
      <c r="AH117" s="4448"/>
      <c r="AI117" s="4368"/>
      <c r="AJ117" s="4459"/>
    </row>
    <row r="118" spans="1:36" s="187" customFormat="1" ht="11.25" customHeight="1">
      <c r="A118" s="1943"/>
      <c r="B118" s="112"/>
      <c r="D118" s="128"/>
      <c r="E118" s="253"/>
      <c r="F118" s="253"/>
      <c r="G118" s="253"/>
      <c r="H118" s="253"/>
      <c r="I118" s="253"/>
      <c r="J118" s="253"/>
      <c r="K118" s="2631"/>
      <c r="L118" s="2631"/>
      <c r="M118" s="2631"/>
      <c r="N118" s="2631"/>
      <c r="O118" s="2631"/>
      <c r="P118" s="2631"/>
      <c r="Q118" s="2631"/>
      <c r="R118" s="2631"/>
      <c r="S118" s="2631"/>
      <c r="T118" s="2631"/>
      <c r="U118" s="2631"/>
      <c r="V118" s="2631"/>
      <c r="W118" s="2631"/>
      <c r="X118" s="2631"/>
      <c r="Y118" s="2631"/>
      <c r="Z118" s="2631"/>
      <c r="AA118" s="128"/>
      <c r="AB118" s="128"/>
      <c r="AC118" s="128"/>
      <c r="AD118" s="128"/>
      <c r="AE118" s="128"/>
      <c r="AF118" s="128"/>
      <c r="AG118" s="2630"/>
      <c r="AH118" s="2632"/>
      <c r="AI118" s="2632"/>
      <c r="AJ118" s="2356"/>
    </row>
    <row r="119" spans="1:36" s="187" customFormat="1" ht="11.25" customHeight="1">
      <c r="A119" s="1943"/>
      <c r="B119" s="112"/>
      <c r="D119" s="128"/>
      <c r="E119" s="1599" t="s">
        <v>185</v>
      </c>
      <c r="F119" s="253"/>
      <c r="G119" s="253"/>
      <c r="H119" s="253"/>
      <c r="I119" s="253"/>
      <c r="J119" s="253"/>
      <c r="K119" s="2631"/>
      <c r="L119" s="2631"/>
      <c r="M119" s="2631"/>
      <c r="N119" s="2631"/>
      <c r="O119" s="2631"/>
      <c r="P119" s="2631"/>
      <c r="Q119" s="2631"/>
      <c r="R119" s="2631"/>
      <c r="S119" s="2631"/>
      <c r="T119" s="2631"/>
      <c r="U119" s="2631"/>
      <c r="V119" s="2631"/>
      <c r="W119" s="2631"/>
      <c r="X119" s="2631"/>
      <c r="Y119" s="2631"/>
      <c r="Z119" s="2631"/>
      <c r="AA119" s="128"/>
      <c r="AB119" s="128"/>
      <c r="AC119" s="128"/>
      <c r="AD119" s="128"/>
      <c r="AE119" s="128"/>
      <c r="AF119" s="128"/>
      <c r="AG119" s="2630"/>
      <c r="AH119" s="4464">
        <v>100</v>
      </c>
      <c r="AI119" s="4465"/>
      <c r="AJ119" s="4459" t="s">
        <v>64</v>
      </c>
    </row>
    <row r="120" spans="1:36" s="187" customFormat="1" ht="11.25" customHeight="1">
      <c r="A120" s="1943"/>
      <c r="B120" s="112"/>
      <c r="D120" s="128"/>
      <c r="E120" s="253" t="s">
        <v>189</v>
      </c>
      <c r="F120" s="253"/>
      <c r="G120" s="253"/>
      <c r="H120" s="253"/>
      <c r="I120" s="253"/>
      <c r="J120" s="253"/>
      <c r="K120" s="2631"/>
      <c r="L120" s="2631"/>
      <c r="M120" s="2631"/>
      <c r="N120" s="2631"/>
      <c r="O120" s="2631"/>
      <c r="P120" s="2631"/>
      <c r="Q120" s="2631"/>
      <c r="R120" s="2631"/>
      <c r="S120" s="2631"/>
      <c r="T120" s="2631"/>
      <c r="U120" s="2631"/>
      <c r="V120" s="2631"/>
      <c r="W120" s="2631"/>
      <c r="X120" s="2631"/>
      <c r="Y120" s="2631"/>
      <c r="Z120" s="2631"/>
      <c r="AA120" s="128"/>
      <c r="AB120" s="128"/>
      <c r="AC120" s="128"/>
      <c r="AD120" s="128"/>
      <c r="AE120" s="128"/>
      <c r="AF120" s="128"/>
      <c r="AG120" s="2630"/>
      <c r="AH120" s="4466"/>
      <c r="AI120" s="4467"/>
      <c r="AJ120" s="4459"/>
    </row>
    <row r="121" spans="1:36" s="187" customFormat="1" ht="11.25" customHeight="1">
      <c r="A121" s="1943"/>
      <c r="B121" s="112"/>
      <c r="D121" s="128"/>
      <c r="E121" s="253"/>
      <c r="F121" s="253"/>
      <c r="G121" s="253"/>
      <c r="H121" s="253"/>
      <c r="I121" s="253"/>
      <c r="J121" s="253"/>
      <c r="K121" s="2631"/>
      <c r="L121" s="2631"/>
      <c r="M121" s="2631"/>
      <c r="N121" s="2631"/>
      <c r="O121" s="2631"/>
      <c r="P121" s="2631"/>
      <c r="Q121" s="2631"/>
      <c r="R121" s="2631"/>
      <c r="S121" s="2631"/>
      <c r="T121" s="2631"/>
      <c r="U121" s="2631"/>
      <c r="V121" s="2631"/>
      <c r="W121" s="2631"/>
      <c r="X121" s="2631"/>
      <c r="Y121" s="2631"/>
      <c r="Z121" s="2631"/>
      <c r="AA121" s="128"/>
      <c r="AB121" s="128"/>
      <c r="AC121" s="128"/>
      <c r="AD121" s="128"/>
      <c r="AE121" s="128"/>
      <c r="AF121" s="128"/>
      <c r="AG121" s="2630"/>
      <c r="AH121" s="2632"/>
      <c r="AI121" s="2632"/>
      <c r="AJ121" s="2356"/>
    </row>
    <row r="122" spans="1:36" s="187" customFormat="1" ht="11.25" customHeight="1">
      <c r="A122" s="2187"/>
      <c r="B122" s="2188"/>
      <c r="C122" s="2225"/>
      <c r="D122" s="2225"/>
      <c r="E122" s="2321"/>
      <c r="F122" s="2321"/>
      <c r="G122" s="2321"/>
      <c r="H122" s="2321"/>
      <c r="I122" s="2321"/>
      <c r="J122" s="2321"/>
      <c r="K122" s="2321"/>
      <c r="L122" s="2321"/>
      <c r="M122" s="2321"/>
      <c r="N122" s="2321"/>
      <c r="O122" s="2223"/>
      <c r="P122" s="2223"/>
      <c r="Q122" s="2321"/>
      <c r="R122" s="2321"/>
      <c r="S122" s="2321"/>
      <c r="T122" s="2332"/>
      <c r="U122" s="2332"/>
      <c r="V122" s="2332"/>
      <c r="W122" s="2333"/>
      <c r="X122" s="2333"/>
      <c r="Y122" s="2333"/>
      <c r="Z122" s="2333"/>
      <c r="AA122" s="2333"/>
      <c r="AB122" s="2333"/>
      <c r="AC122" s="2333"/>
      <c r="AD122" s="2225"/>
      <c r="AE122" s="2225"/>
      <c r="AF122" s="2186"/>
      <c r="AG122" s="2204"/>
      <c r="AH122" s="2225"/>
      <c r="AI122" s="2225"/>
      <c r="AJ122" s="2351"/>
    </row>
    <row r="123" spans="1:36" ht="11.25" customHeight="1">
      <c r="A123" s="1943"/>
      <c r="B123" s="112"/>
      <c r="C123" s="187"/>
      <c r="D123" s="108"/>
      <c r="E123" s="253"/>
      <c r="F123" s="253"/>
      <c r="G123" s="253"/>
      <c r="H123" s="253"/>
      <c r="I123" s="253"/>
      <c r="J123" s="253"/>
      <c r="K123" s="253"/>
      <c r="L123" s="253"/>
      <c r="M123" s="253"/>
      <c r="N123" s="253"/>
      <c r="O123" s="253"/>
      <c r="P123" s="253"/>
      <c r="Q123" s="253"/>
      <c r="R123" s="253"/>
      <c r="S123" s="253"/>
      <c r="T123" s="133"/>
      <c r="U123" s="133"/>
      <c r="V123" s="133"/>
      <c r="W123" s="254"/>
      <c r="X123" s="254"/>
      <c r="Y123" s="254"/>
      <c r="Z123" s="254"/>
      <c r="AA123" s="254"/>
      <c r="AB123" s="254"/>
      <c r="AC123" s="254"/>
      <c r="AD123" s="132"/>
      <c r="AE123" s="244"/>
      <c r="AF123" s="219"/>
      <c r="AG123" s="248"/>
      <c r="AJ123" s="1595"/>
    </row>
    <row r="124" spans="1:36" ht="11.25" customHeight="1">
      <c r="A124" s="1943"/>
      <c r="B124" s="2207" t="s">
        <v>1218</v>
      </c>
      <c r="C124" s="112"/>
      <c r="D124" s="2208" t="s">
        <v>3624</v>
      </c>
      <c r="E124" s="253"/>
      <c r="F124" s="253"/>
      <c r="G124" s="253"/>
      <c r="H124" s="253"/>
      <c r="I124" s="253"/>
      <c r="J124" s="253"/>
      <c r="K124" s="253"/>
      <c r="L124" s="253"/>
      <c r="M124" s="253"/>
      <c r="N124" s="253"/>
      <c r="O124" s="253"/>
      <c r="P124" s="253"/>
      <c r="Q124" s="253"/>
      <c r="R124" s="253"/>
      <c r="S124" s="253"/>
      <c r="T124" s="133"/>
      <c r="U124" s="133"/>
      <c r="V124" s="133"/>
      <c r="W124" s="254"/>
      <c r="X124" s="254"/>
      <c r="Y124" s="254"/>
      <c r="Z124" s="254"/>
      <c r="AA124" s="254"/>
      <c r="AB124" s="254"/>
      <c r="AC124" s="254"/>
      <c r="AD124" s="132"/>
      <c r="AE124" s="244"/>
      <c r="AF124" s="219"/>
      <c r="AG124" s="248"/>
      <c r="AJ124" s="1595"/>
    </row>
    <row r="125" spans="1:36" s="901" customFormat="1" ht="11.25" customHeight="1">
      <c r="A125" s="566"/>
      <c r="B125" s="187"/>
      <c r="C125" s="187"/>
      <c r="D125" s="108" t="s">
        <v>1193</v>
      </c>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209"/>
    </row>
    <row r="126" spans="1:36" s="901" customFormat="1" ht="11.25" customHeight="1">
      <c r="A126" s="566"/>
      <c r="B126" s="112"/>
      <c r="C126" s="187"/>
      <c r="D126" s="187"/>
      <c r="E126" s="187"/>
      <c r="F126" s="187"/>
      <c r="G126" s="187"/>
      <c r="H126" s="187"/>
      <c r="I126" s="187"/>
      <c r="J126" s="187"/>
      <c r="K126" s="187"/>
      <c r="L126" s="187"/>
      <c r="M126" s="187"/>
      <c r="N126" s="187"/>
      <c r="O126" s="112"/>
      <c r="P126" s="112"/>
      <c r="Q126" s="112"/>
      <c r="R126" s="187"/>
      <c r="S126" s="187"/>
      <c r="T126" s="187"/>
      <c r="U126" s="187"/>
      <c r="V126" s="187"/>
      <c r="W126" s="187"/>
      <c r="X126" s="187"/>
      <c r="Y126" s="187"/>
      <c r="Z126" s="128"/>
      <c r="AA126" s="128"/>
      <c r="AB126" s="128"/>
      <c r="AC126" s="128"/>
      <c r="AD126" s="2910"/>
      <c r="AE126" s="2910"/>
      <c r="AF126" s="187"/>
      <c r="AG126" s="187"/>
      <c r="AH126" s="2881">
        <v>3300</v>
      </c>
      <c r="AI126" s="2881"/>
      <c r="AJ126" s="1209"/>
    </row>
    <row r="127" spans="1:36" s="901" customFormat="1" ht="11.25" customHeight="1">
      <c r="A127" s="566"/>
      <c r="B127" s="112"/>
      <c r="C127" s="187"/>
      <c r="D127" s="128" t="s">
        <v>59</v>
      </c>
      <c r="E127" s="1599" t="s">
        <v>1192</v>
      </c>
      <c r="F127" s="187"/>
      <c r="G127" s="254"/>
      <c r="H127" s="254"/>
      <c r="I127" s="254"/>
      <c r="J127" s="254"/>
      <c r="K127" s="254"/>
      <c r="L127" s="254"/>
      <c r="M127" s="254"/>
      <c r="N127" s="254"/>
      <c r="O127" s="112"/>
      <c r="P127" s="112"/>
      <c r="Q127" s="112"/>
      <c r="R127" s="254"/>
      <c r="S127" s="128"/>
      <c r="T127" s="187"/>
      <c r="U127" s="187"/>
      <c r="V127" s="2161"/>
      <c r="W127" s="2161"/>
      <c r="X127" s="2161"/>
      <c r="Y127" s="2161"/>
      <c r="Z127" s="2161"/>
      <c r="AA127" s="2161"/>
      <c r="AB127" s="128"/>
      <c r="AC127" s="128"/>
      <c r="AD127" s="128"/>
      <c r="AE127" s="128"/>
      <c r="AF127" s="2963">
        <v>48</v>
      </c>
      <c r="AG127" s="4447"/>
      <c r="AH127" s="4364"/>
      <c r="AI127" s="4365"/>
      <c r="AJ127" s="4459" t="s">
        <v>64</v>
      </c>
    </row>
    <row r="128" spans="1:36" s="901" customFormat="1" ht="11.25" customHeight="1">
      <c r="A128" s="566"/>
      <c r="B128" s="112"/>
      <c r="C128" s="187"/>
      <c r="D128" s="128"/>
      <c r="E128" s="253" t="s">
        <v>1191</v>
      </c>
      <c r="F128" s="187"/>
      <c r="G128" s="254"/>
      <c r="H128" s="254"/>
      <c r="I128" s="254"/>
      <c r="J128" s="254"/>
      <c r="K128" s="254"/>
      <c r="L128" s="254"/>
      <c r="M128" s="253"/>
      <c r="N128" s="253"/>
      <c r="O128" s="112"/>
      <c r="P128" s="112"/>
      <c r="Q128" s="112"/>
      <c r="R128" s="253"/>
      <c r="S128" s="128"/>
      <c r="T128" s="187"/>
      <c r="U128" s="187"/>
      <c r="V128" s="2161"/>
      <c r="W128" s="2161"/>
      <c r="X128" s="2161"/>
      <c r="Y128" s="2161"/>
      <c r="Z128" s="2161"/>
      <c r="AA128" s="2161"/>
      <c r="AB128" s="128"/>
      <c r="AC128" s="128"/>
      <c r="AD128" s="128"/>
      <c r="AE128" s="128"/>
      <c r="AF128" s="2963"/>
      <c r="AG128" s="4448"/>
      <c r="AH128" s="4367"/>
      <c r="AI128" s="4368"/>
      <c r="AJ128" s="4459"/>
    </row>
    <row r="129" spans="1:36" s="901" customFormat="1" ht="11.25" customHeight="1">
      <c r="A129" s="566"/>
      <c r="B129" s="112"/>
      <c r="C129" s="187"/>
      <c r="D129" s="900"/>
      <c r="E129" s="254"/>
      <c r="F129" s="187"/>
      <c r="G129" s="254"/>
      <c r="H129" s="254"/>
      <c r="I129" s="254"/>
      <c r="J129" s="254"/>
      <c r="K129" s="254"/>
      <c r="L129" s="254"/>
      <c r="M129" s="253"/>
      <c r="N129" s="253"/>
      <c r="O129" s="112"/>
      <c r="P129" s="112"/>
      <c r="Q129" s="112"/>
      <c r="R129" s="253"/>
      <c r="S129" s="253"/>
      <c r="T129" s="253"/>
      <c r="U129" s="288"/>
      <c r="V129" s="2161"/>
      <c r="W129" s="2161"/>
      <c r="X129" s="2161"/>
      <c r="Y129" s="2161"/>
      <c r="Z129" s="2161"/>
      <c r="AA129" s="2161"/>
      <c r="AB129" s="128"/>
      <c r="AC129" s="128"/>
      <c r="AD129" s="128"/>
      <c r="AE129" s="128"/>
      <c r="AF129" s="2161"/>
      <c r="AG129" s="833"/>
      <c r="AH129" s="292"/>
      <c r="AI129" s="292"/>
      <c r="AJ129" s="1209"/>
    </row>
    <row r="130" spans="1:36" s="901" customFormat="1" ht="11.25" customHeight="1">
      <c r="A130" s="566"/>
      <c r="B130" s="112"/>
      <c r="C130" s="187"/>
      <c r="D130" s="128" t="s">
        <v>62</v>
      </c>
      <c r="E130" s="1599" t="s">
        <v>1190</v>
      </c>
      <c r="F130" s="187"/>
      <c r="G130" s="254"/>
      <c r="H130" s="254"/>
      <c r="I130" s="254"/>
      <c r="J130" s="254"/>
      <c r="K130" s="254"/>
      <c r="L130" s="254"/>
      <c r="M130" s="253"/>
      <c r="N130" s="253"/>
      <c r="O130" s="112"/>
      <c r="P130" s="112"/>
      <c r="Q130" s="112"/>
      <c r="R130" s="253"/>
      <c r="S130" s="253"/>
      <c r="T130" s="253"/>
      <c r="U130" s="288"/>
      <c r="V130" s="2161"/>
      <c r="W130" s="2161"/>
      <c r="X130" s="2161"/>
      <c r="Y130" s="2161"/>
      <c r="Z130" s="2161"/>
      <c r="AA130" s="2161"/>
      <c r="AB130" s="128"/>
      <c r="AC130" s="128"/>
      <c r="AD130" s="128"/>
      <c r="AE130" s="128"/>
      <c r="AF130" s="2963">
        <v>49</v>
      </c>
      <c r="AG130" s="4447"/>
      <c r="AH130" s="4364"/>
      <c r="AI130" s="4365"/>
      <c r="AJ130" s="4459" t="s">
        <v>64</v>
      </c>
    </row>
    <row r="131" spans="1:36" s="901" customFormat="1" ht="11.25" customHeight="1">
      <c r="A131" s="566"/>
      <c r="B131" s="112"/>
      <c r="C131" s="187"/>
      <c r="D131" s="128"/>
      <c r="E131" s="253" t="s">
        <v>1189</v>
      </c>
      <c r="F131" s="187"/>
      <c r="G131" s="254"/>
      <c r="H131" s="254"/>
      <c r="I131" s="254"/>
      <c r="J131" s="254"/>
      <c r="K131" s="254"/>
      <c r="L131" s="254"/>
      <c r="M131" s="253"/>
      <c r="N131" s="253"/>
      <c r="O131" s="112"/>
      <c r="P131" s="112"/>
      <c r="Q131" s="112"/>
      <c r="R131" s="253"/>
      <c r="S131" s="253"/>
      <c r="T131" s="253"/>
      <c r="U131" s="288"/>
      <c r="V131" s="2161"/>
      <c r="W131" s="2161"/>
      <c r="X131" s="2161"/>
      <c r="Y131" s="2161"/>
      <c r="Z131" s="2161"/>
      <c r="AA131" s="2161"/>
      <c r="AB131" s="128"/>
      <c r="AC131" s="128"/>
      <c r="AD131" s="128"/>
      <c r="AE131" s="128"/>
      <c r="AF131" s="2963"/>
      <c r="AG131" s="4448"/>
      <c r="AH131" s="4367"/>
      <c r="AI131" s="4368"/>
      <c r="AJ131" s="4459"/>
    </row>
    <row r="132" spans="1:36" s="901" customFormat="1" ht="11.25" customHeight="1">
      <c r="A132" s="566"/>
      <c r="B132" s="112"/>
      <c r="C132" s="187"/>
      <c r="D132" s="132"/>
      <c r="E132" s="253"/>
      <c r="F132" s="187"/>
      <c r="G132" s="254"/>
      <c r="H132" s="254"/>
      <c r="I132" s="254"/>
      <c r="J132" s="254"/>
      <c r="K132" s="254"/>
      <c r="L132" s="254"/>
      <c r="M132" s="253"/>
      <c r="N132" s="253"/>
      <c r="O132" s="112"/>
      <c r="P132" s="112"/>
      <c r="Q132" s="112"/>
      <c r="R132" s="253"/>
      <c r="S132" s="253"/>
      <c r="T132" s="253"/>
      <c r="U132" s="288"/>
      <c r="V132" s="2161"/>
      <c r="W132" s="2161"/>
      <c r="X132" s="2161"/>
      <c r="Y132" s="2161"/>
      <c r="Z132" s="2161"/>
      <c r="AA132" s="2161"/>
      <c r="AB132" s="128"/>
      <c r="AC132" s="128"/>
      <c r="AD132" s="128"/>
      <c r="AE132" s="128"/>
      <c r="AF132" s="2161"/>
      <c r="AG132" s="833"/>
      <c r="AH132" s="292"/>
      <c r="AI132" s="292"/>
      <c r="AJ132" s="1209"/>
    </row>
    <row r="133" spans="1:36" s="901" customFormat="1" ht="11.25" customHeight="1">
      <c r="A133" s="566"/>
      <c r="B133" s="112"/>
      <c r="C133" s="187"/>
      <c r="D133" s="128" t="s">
        <v>72</v>
      </c>
      <c r="E133" s="1599" t="s">
        <v>1188</v>
      </c>
      <c r="F133" s="187"/>
      <c r="G133" s="254"/>
      <c r="H133" s="254"/>
      <c r="I133" s="254"/>
      <c r="J133" s="254"/>
      <c r="K133" s="254"/>
      <c r="L133" s="254"/>
      <c r="M133" s="253"/>
      <c r="N133" s="253"/>
      <c r="O133" s="112"/>
      <c r="P133" s="112"/>
      <c r="Q133" s="112"/>
      <c r="R133" s="253"/>
      <c r="S133" s="253"/>
      <c r="T133" s="253"/>
      <c r="U133" s="288"/>
      <c r="V133" s="2161"/>
      <c r="W133" s="2161"/>
      <c r="X133" s="2161"/>
      <c r="Y133" s="2161"/>
      <c r="Z133" s="2161"/>
      <c r="AA133" s="2161"/>
      <c r="AB133" s="128"/>
      <c r="AC133" s="128"/>
      <c r="AD133" s="128"/>
      <c r="AE133" s="128"/>
      <c r="AF133" s="2963">
        <v>50</v>
      </c>
      <c r="AG133" s="4447"/>
      <c r="AH133" s="4364"/>
      <c r="AI133" s="4365"/>
      <c r="AJ133" s="4459" t="s">
        <v>64</v>
      </c>
    </row>
    <row r="134" spans="1:36" s="901" customFormat="1" ht="11.25" customHeight="1">
      <c r="A134" s="566"/>
      <c r="B134" s="112"/>
      <c r="C134" s="187"/>
      <c r="D134" s="128"/>
      <c r="E134" s="253" t="s">
        <v>1187</v>
      </c>
      <c r="F134" s="187"/>
      <c r="G134" s="254"/>
      <c r="H134" s="254"/>
      <c r="I134" s="254"/>
      <c r="J134" s="254"/>
      <c r="K134" s="254"/>
      <c r="L134" s="254"/>
      <c r="M134" s="253"/>
      <c r="N134" s="253"/>
      <c r="O134" s="112"/>
      <c r="P134" s="112"/>
      <c r="Q134" s="112"/>
      <c r="R134" s="253"/>
      <c r="S134" s="253"/>
      <c r="T134" s="253"/>
      <c r="U134" s="288"/>
      <c r="V134" s="2161"/>
      <c r="W134" s="2161"/>
      <c r="X134" s="2161"/>
      <c r="Y134" s="2161"/>
      <c r="Z134" s="2161"/>
      <c r="AA134" s="2161"/>
      <c r="AB134" s="128"/>
      <c r="AC134" s="128"/>
      <c r="AD134" s="128"/>
      <c r="AE134" s="128"/>
      <c r="AF134" s="2963"/>
      <c r="AG134" s="4448"/>
      <c r="AH134" s="4367"/>
      <c r="AI134" s="4368"/>
      <c r="AJ134" s="4459"/>
    </row>
    <row r="135" spans="1:36" s="901" customFormat="1" ht="11.25" customHeight="1">
      <c r="A135" s="566"/>
      <c r="B135" s="112"/>
      <c r="C135" s="187"/>
      <c r="D135" s="1599"/>
      <c r="E135" s="254"/>
      <c r="F135" s="187"/>
      <c r="G135" s="254"/>
      <c r="H135" s="254"/>
      <c r="I135" s="254"/>
      <c r="J135" s="254"/>
      <c r="K135" s="254"/>
      <c r="L135" s="254"/>
      <c r="M135" s="253"/>
      <c r="N135" s="253"/>
      <c r="O135" s="253"/>
      <c r="P135" s="253"/>
      <c r="Q135" s="253"/>
      <c r="R135" s="253"/>
      <c r="S135" s="128"/>
      <c r="T135" s="187"/>
      <c r="U135" s="187"/>
      <c r="V135" s="187"/>
      <c r="W135" s="1746"/>
      <c r="X135" s="254"/>
      <c r="Y135" s="254"/>
      <c r="Z135" s="128"/>
      <c r="AA135" s="128"/>
      <c r="AB135" s="128"/>
      <c r="AC135" s="128"/>
      <c r="AD135" s="128"/>
      <c r="AE135" s="128"/>
      <c r="AF135" s="128"/>
      <c r="AG135" s="833"/>
      <c r="AH135" s="2374"/>
      <c r="AI135" s="2374"/>
      <c r="AJ135" s="1595"/>
    </row>
    <row r="136" spans="1:36" s="901" customFormat="1" ht="11.25" customHeight="1">
      <c r="A136" s="566"/>
      <c r="B136" s="112"/>
      <c r="C136" s="187"/>
      <c r="D136" s="112"/>
      <c r="E136" s="1599" t="s">
        <v>185</v>
      </c>
      <c r="F136" s="187"/>
      <c r="G136" s="187"/>
      <c r="H136" s="187"/>
      <c r="I136" s="187"/>
      <c r="J136" s="187"/>
      <c r="K136" s="187"/>
      <c r="L136" s="187"/>
      <c r="M136" s="187"/>
      <c r="N136" s="187"/>
      <c r="O136" s="187"/>
      <c r="P136" s="187"/>
      <c r="Q136" s="187"/>
      <c r="R136" s="187"/>
      <c r="S136" s="98"/>
      <c r="T136" s="98"/>
      <c r="U136" s="98"/>
      <c r="V136" s="98"/>
      <c r="W136" s="98"/>
      <c r="X136" s="187"/>
      <c r="Y136" s="187"/>
      <c r="Z136" s="187"/>
      <c r="AA136" s="187"/>
      <c r="AB136" s="128"/>
      <c r="AC136" s="128"/>
      <c r="AD136" s="128"/>
      <c r="AE136" s="136"/>
      <c r="AF136" s="136"/>
      <c r="AG136" s="4468">
        <v>100</v>
      </c>
      <c r="AH136" s="4469"/>
      <c r="AI136" s="4470"/>
      <c r="AJ136" s="4474" t="s">
        <v>64</v>
      </c>
    </row>
    <row r="137" spans="1:36" ht="11.25" customHeight="1">
      <c r="A137" s="1945"/>
      <c r="B137" s="112"/>
      <c r="C137" s="187"/>
      <c r="D137" s="108"/>
      <c r="E137" s="253" t="s">
        <v>189</v>
      </c>
      <c r="G137" s="187"/>
      <c r="H137" s="187"/>
      <c r="I137" s="187"/>
      <c r="J137" s="187"/>
      <c r="K137" s="187"/>
      <c r="L137" s="187"/>
      <c r="M137" s="187"/>
      <c r="N137" s="187"/>
      <c r="O137" s="187"/>
      <c r="P137" s="187"/>
      <c r="Q137" s="187"/>
      <c r="R137" s="187"/>
      <c r="X137" s="187"/>
      <c r="Y137" s="187"/>
      <c r="Z137" s="187"/>
      <c r="AA137" s="187"/>
      <c r="AB137" s="128"/>
      <c r="AC137" s="128"/>
      <c r="AD137" s="128"/>
      <c r="AE137" s="136"/>
      <c r="AF137" s="136"/>
      <c r="AG137" s="4471"/>
      <c r="AH137" s="4472"/>
      <c r="AI137" s="4473"/>
      <c r="AJ137" s="4474"/>
    </row>
    <row r="138" spans="1:36" ht="11.25" customHeight="1">
      <c r="A138" s="2221"/>
      <c r="B138" s="2188"/>
      <c r="C138" s="2225"/>
      <c r="D138" s="2225"/>
      <c r="E138" s="2355"/>
      <c r="F138" s="2225"/>
      <c r="G138" s="2225"/>
      <c r="H138" s="2225"/>
      <c r="I138" s="2225"/>
      <c r="J138" s="2225"/>
      <c r="K138" s="2225"/>
      <c r="L138" s="2225"/>
      <c r="M138" s="2225"/>
      <c r="N138" s="2225"/>
      <c r="O138" s="2225"/>
      <c r="P138" s="2225"/>
      <c r="Q138" s="2225"/>
      <c r="R138" s="2225"/>
      <c r="S138" s="2205"/>
      <c r="T138" s="2205"/>
      <c r="U138" s="2205"/>
      <c r="V138" s="2205"/>
      <c r="W138" s="2205"/>
      <c r="X138" s="2225"/>
      <c r="Y138" s="2225"/>
      <c r="Z138" s="2225"/>
      <c r="AA138" s="2225"/>
      <c r="AB138" s="2224"/>
      <c r="AC138" s="2224"/>
      <c r="AD138" s="2224"/>
      <c r="AE138" s="2296"/>
      <c r="AF138" s="2296"/>
      <c r="AG138" s="2375"/>
      <c r="AH138" s="2375"/>
      <c r="AI138" s="2375"/>
      <c r="AJ138" s="2376"/>
    </row>
    <row r="139" spans="1:36" ht="6.75" customHeight="1">
      <c r="A139" s="1943"/>
      <c r="B139" s="112"/>
      <c r="C139" s="187"/>
      <c r="D139" s="108"/>
      <c r="E139" s="253"/>
      <c r="F139" s="253"/>
      <c r="G139" s="253"/>
      <c r="H139" s="253"/>
      <c r="I139" s="253"/>
      <c r="J139" s="253"/>
      <c r="K139" s="253"/>
      <c r="L139" s="253"/>
      <c r="M139" s="253"/>
      <c r="N139" s="253"/>
      <c r="O139" s="253"/>
      <c r="P139" s="253"/>
      <c r="Q139" s="253"/>
      <c r="R139" s="253"/>
      <c r="S139" s="253"/>
      <c r="T139" s="133"/>
      <c r="U139" s="133"/>
      <c r="V139" s="133"/>
      <c r="W139" s="254"/>
      <c r="X139" s="254"/>
      <c r="Y139" s="254"/>
      <c r="Z139" s="254"/>
      <c r="AA139" s="254"/>
      <c r="AB139" s="254"/>
      <c r="AC139" s="254"/>
      <c r="AD139" s="132"/>
      <c r="AE139" s="244"/>
      <c r="AF139" s="219"/>
      <c r="AG139" s="248"/>
      <c r="AJ139" s="1595"/>
    </row>
    <row r="140" spans="1:36" s="901" customFormat="1" ht="11.25" customHeight="1">
      <c r="A140" s="566"/>
      <c r="B140" s="2207" t="s">
        <v>1217</v>
      </c>
      <c r="C140" s="112"/>
      <c r="D140" s="2208" t="s">
        <v>1183</v>
      </c>
      <c r="E140" s="187"/>
      <c r="F140" s="2209"/>
      <c r="G140" s="2210"/>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263"/>
      <c r="AH140" s="187"/>
      <c r="AI140" s="187"/>
      <c r="AJ140" s="1209"/>
    </row>
    <row r="141" spans="1:36" s="901" customFormat="1" ht="9.75" customHeight="1">
      <c r="A141" s="566"/>
      <c r="B141" s="2210"/>
      <c r="C141" s="2211"/>
      <c r="D141" s="2212" t="s">
        <v>1182</v>
      </c>
      <c r="E141" s="187"/>
      <c r="F141" s="2209"/>
      <c r="G141" s="2213"/>
      <c r="H141" s="2214"/>
      <c r="I141" s="2214"/>
      <c r="J141" s="2214"/>
      <c r="K141" s="2214"/>
      <c r="L141" s="2214"/>
      <c r="M141" s="2214"/>
      <c r="N141" s="2214"/>
      <c r="O141" s="2214"/>
      <c r="P141" s="2214"/>
      <c r="Q141" s="2214"/>
      <c r="R141" s="2214"/>
      <c r="S141" s="2214"/>
      <c r="T141" s="2214"/>
      <c r="U141" s="2214"/>
      <c r="V141" s="2214"/>
      <c r="W141" s="2214"/>
      <c r="X141" s="2214"/>
      <c r="Y141" s="2214"/>
      <c r="Z141" s="2214"/>
      <c r="AA141" s="2214"/>
      <c r="AB141" s="2214"/>
      <c r="AC141" s="2214"/>
      <c r="AD141" s="2214"/>
      <c r="AE141" s="2214"/>
      <c r="AF141" s="187"/>
      <c r="AG141" s="263"/>
      <c r="AH141" s="187"/>
      <c r="AI141" s="187"/>
      <c r="AJ141" s="1209"/>
    </row>
    <row r="142" spans="1:36" s="901" customFormat="1" ht="4.5" customHeight="1">
      <c r="A142" s="566"/>
      <c r="B142" s="2210"/>
      <c r="C142" s="2211"/>
      <c r="D142" s="2212"/>
      <c r="E142" s="187"/>
      <c r="F142" s="2209"/>
      <c r="G142" s="2213"/>
      <c r="H142" s="2214"/>
      <c r="I142" s="2214"/>
      <c r="J142" s="2214"/>
      <c r="K142" s="2214"/>
      <c r="L142" s="2214"/>
      <c r="M142" s="2214"/>
      <c r="N142" s="2214"/>
      <c r="O142" s="2214"/>
      <c r="P142" s="2214"/>
      <c r="Q142" s="2214"/>
      <c r="R142" s="2214"/>
      <c r="S142" s="2214"/>
      <c r="T142" s="2214"/>
      <c r="U142" s="2214"/>
      <c r="V142" s="2214"/>
      <c r="W142" s="2214"/>
      <c r="X142" s="2214"/>
      <c r="Y142" s="2214"/>
      <c r="Z142" s="2214"/>
      <c r="AA142" s="2214"/>
      <c r="AB142" s="2214"/>
      <c r="AC142" s="2214"/>
      <c r="AD142" s="2214"/>
      <c r="AE142" s="2214"/>
      <c r="AF142" s="187"/>
      <c r="AG142" s="263"/>
      <c r="AH142" s="187"/>
      <c r="AI142" s="187"/>
      <c r="AJ142" s="1209"/>
    </row>
    <row r="143" spans="1:36" s="901" customFormat="1" ht="9.75" customHeight="1">
      <c r="A143" s="566"/>
      <c r="B143" s="2210"/>
      <c r="C143" s="2211"/>
      <c r="D143" s="2212"/>
      <c r="E143" s="187"/>
      <c r="F143" s="2209"/>
      <c r="G143" s="2213"/>
      <c r="H143" s="2214"/>
      <c r="I143" s="2214"/>
      <c r="J143" s="2214"/>
      <c r="K143" s="2214"/>
      <c r="L143" s="2214"/>
      <c r="M143" s="187"/>
      <c r="N143" s="13"/>
      <c r="O143" s="13"/>
      <c r="P143" s="4458" t="s">
        <v>1181</v>
      </c>
      <c r="Q143" s="4458"/>
      <c r="R143" s="4458"/>
      <c r="S143" s="4458"/>
      <c r="T143" s="2214"/>
      <c r="U143" s="2214"/>
      <c r="V143" s="2214"/>
      <c r="W143" s="187"/>
      <c r="X143" s="4458" t="s">
        <v>1180</v>
      </c>
      <c r="Y143" s="4458"/>
      <c r="Z143" s="4458"/>
      <c r="AA143" s="4458"/>
      <c r="AB143" s="4458"/>
      <c r="AC143" s="4458"/>
      <c r="AD143" s="4458"/>
      <c r="AE143" s="4458"/>
      <c r="AF143" s="4458"/>
      <c r="AG143" s="4458"/>
      <c r="AH143" s="4458"/>
      <c r="AI143" s="4458"/>
      <c r="AJ143" s="1209"/>
    </row>
    <row r="144" spans="1:36" s="901" customFormat="1" ht="9.75" customHeight="1">
      <c r="A144" s="566"/>
      <c r="B144" s="2210"/>
      <c r="C144" s="2211"/>
      <c r="D144" s="2212"/>
      <c r="E144" s="187"/>
      <c r="F144" s="2209"/>
      <c r="G144" s="2213"/>
      <c r="H144" s="2214"/>
      <c r="I144" s="2214"/>
      <c r="J144" s="2214"/>
      <c r="K144" s="2214"/>
      <c r="L144" s="2214"/>
      <c r="M144" s="187"/>
      <c r="N144" s="2219"/>
      <c r="O144" s="2219"/>
      <c r="P144" s="4475" t="s">
        <v>1179</v>
      </c>
      <c r="Q144" s="4475"/>
      <c r="R144" s="4475"/>
      <c r="S144" s="4475"/>
      <c r="T144" s="2214"/>
      <c r="U144" s="2214"/>
      <c r="V144" s="2214"/>
      <c r="W144" s="187"/>
      <c r="X144" s="4475" t="s">
        <v>1178</v>
      </c>
      <c r="Y144" s="4475"/>
      <c r="Z144" s="4475"/>
      <c r="AA144" s="4475"/>
      <c r="AB144" s="4475"/>
      <c r="AC144" s="4475"/>
      <c r="AD144" s="4475"/>
      <c r="AE144" s="4475"/>
      <c r="AF144" s="4475"/>
      <c r="AG144" s="4475"/>
      <c r="AH144" s="4475"/>
      <c r="AI144" s="4475"/>
      <c r="AJ144" s="1209"/>
    </row>
    <row r="145" spans="1:36" s="901" customFormat="1" ht="9.75" customHeight="1">
      <c r="A145" s="566"/>
      <c r="B145" s="2210"/>
      <c r="C145" s="2211"/>
      <c r="D145" s="2212"/>
      <c r="E145" s="187"/>
      <c r="F145" s="2209"/>
      <c r="G145" s="2213"/>
      <c r="H145" s="2214"/>
      <c r="I145" s="2214"/>
      <c r="J145" s="2214"/>
      <c r="K145" s="2214"/>
      <c r="L145" s="2214"/>
      <c r="M145" s="187"/>
      <c r="N145" s="2219"/>
      <c r="O145" s="2219"/>
      <c r="P145" s="2377"/>
      <c r="Q145" s="2377"/>
      <c r="R145" s="2377"/>
      <c r="S145" s="2377"/>
      <c r="T145" s="2214"/>
      <c r="U145" s="2214"/>
      <c r="V145" s="2214"/>
      <c r="W145" s="187"/>
      <c r="X145" s="2377"/>
      <c r="Y145" s="2377"/>
      <c r="Z145" s="2377"/>
      <c r="AA145" s="2377"/>
      <c r="AB145" s="2377"/>
      <c r="AC145" s="2377"/>
      <c r="AD145" s="2377"/>
      <c r="AE145" s="2377"/>
      <c r="AF145" s="2377"/>
      <c r="AG145" s="2377"/>
      <c r="AH145" s="2377"/>
      <c r="AI145" s="187"/>
      <c r="AJ145" s="1209"/>
    </row>
    <row r="146" spans="1:36" s="901" customFormat="1" ht="9.75" customHeight="1">
      <c r="A146" s="566"/>
      <c r="B146" s="2210"/>
      <c r="C146" s="2211"/>
      <c r="D146" s="2212"/>
      <c r="E146" s="187"/>
      <c r="F146" s="2209"/>
      <c r="G146" s="2213"/>
      <c r="H146" s="2214"/>
      <c r="I146" s="2214"/>
      <c r="J146" s="2214"/>
      <c r="K146" s="2214"/>
      <c r="L146" s="2214"/>
      <c r="M146" s="2214"/>
      <c r="N146" s="2219"/>
      <c r="O146" s="2214"/>
      <c r="P146" s="2214"/>
      <c r="Q146" s="2214"/>
      <c r="R146" s="2214"/>
      <c r="S146" s="2214"/>
      <c r="T146" s="2214"/>
      <c r="U146" s="2214"/>
      <c r="V146" s="2214"/>
      <c r="W146" s="187"/>
      <c r="X146" s="4482" t="s">
        <v>391</v>
      </c>
      <c r="Y146" s="4482"/>
      <c r="Z146" s="4482"/>
      <c r="AA146" s="4482"/>
      <c r="AB146" s="4482"/>
      <c r="AC146" s="4482"/>
      <c r="AD146" s="4482"/>
      <c r="AE146" s="4482"/>
      <c r="AF146" s="4482"/>
      <c r="AG146" s="4482"/>
      <c r="AH146" s="4482"/>
      <c r="AI146" s="4482"/>
      <c r="AJ146" s="1209"/>
    </row>
    <row r="147" spans="1:36" s="901" customFormat="1" ht="9.75" customHeight="1">
      <c r="A147" s="566"/>
      <c r="B147" s="2210"/>
      <c r="C147" s="2211"/>
      <c r="D147" s="2212"/>
      <c r="E147" s="187"/>
      <c r="F147" s="2209"/>
      <c r="G147" s="2213"/>
      <c r="H147" s="2214"/>
      <c r="I147" s="2214"/>
      <c r="J147" s="2214"/>
      <c r="K147" s="2214"/>
      <c r="L147" s="2214"/>
      <c r="M147" s="2214"/>
      <c r="N147" s="2219"/>
      <c r="O147" s="2214"/>
      <c r="P147" s="2214"/>
      <c r="Q147" s="2214"/>
      <c r="R147" s="2214"/>
      <c r="S147" s="2214"/>
      <c r="T147" s="2214"/>
      <c r="U147" s="2214"/>
      <c r="V147" s="2214"/>
      <c r="W147" s="187"/>
      <c r="X147" s="4458" t="s">
        <v>84</v>
      </c>
      <c r="Y147" s="4458"/>
      <c r="Z147" s="4458"/>
      <c r="AA147" s="4458"/>
      <c r="AB147" s="4458"/>
      <c r="AC147" s="4458"/>
      <c r="AD147" s="4458"/>
      <c r="AE147" s="4458"/>
      <c r="AF147" s="4458"/>
      <c r="AG147" s="4458"/>
      <c r="AH147" s="4458"/>
      <c r="AI147" s="4458"/>
      <c r="AJ147" s="1209"/>
    </row>
    <row r="148" spans="1:36" s="901" customFormat="1" ht="9.75" customHeight="1">
      <c r="A148" s="566"/>
      <c r="B148" s="2210"/>
      <c r="C148" s="2211"/>
      <c r="D148" s="2212"/>
      <c r="E148" s="187"/>
      <c r="F148" s="2209"/>
      <c r="G148" s="2213"/>
      <c r="H148" s="2214"/>
      <c r="I148" s="2214"/>
      <c r="J148" s="2214"/>
      <c r="K148" s="2214"/>
      <c r="L148" s="2214"/>
      <c r="M148" s="128"/>
      <c r="N148" s="128"/>
      <c r="O148" s="2214"/>
      <c r="P148" s="187"/>
      <c r="Q148" s="187"/>
      <c r="R148" s="4483">
        <v>3300</v>
      </c>
      <c r="S148" s="4483"/>
      <c r="T148" s="187"/>
      <c r="U148" s="187"/>
      <c r="V148" s="187"/>
      <c r="W148" s="187"/>
      <c r="X148" s="187"/>
      <c r="Y148" s="187"/>
      <c r="Z148" s="128"/>
      <c r="AA148" s="128"/>
      <c r="AB148" s="128"/>
      <c r="AC148" s="128"/>
      <c r="AD148" s="187"/>
      <c r="AE148" s="128"/>
      <c r="AF148" s="187"/>
      <c r="AG148" s="263"/>
      <c r="AH148" s="2910">
        <v>3300</v>
      </c>
      <c r="AI148" s="2910"/>
      <c r="AJ148" s="1209"/>
    </row>
    <row r="149" spans="1:36" s="901" customFormat="1" ht="11.25" customHeight="1">
      <c r="A149" s="566"/>
      <c r="B149" s="2210"/>
      <c r="C149" s="2211"/>
      <c r="D149" s="128" t="s">
        <v>59</v>
      </c>
      <c r="E149" s="128" t="s">
        <v>1177</v>
      </c>
      <c r="F149" s="187"/>
      <c r="G149" s="263"/>
      <c r="H149" s="2214"/>
      <c r="I149" s="2214"/>
      <c r="J149" s="2214"/>
      <c r="K149" s="2214"/>
      <c r="L149" s="2214"/>
      <c r="M149" s="128"/>
      <c r="N149" s="128"/>
      <c r="O149" s="2963">
        <v>51</v>
      </c>
      <c r="P149" s="4476"/>
      <c r="Q149" s="4477"/>
      <c r="R149" s="4477"/>
      <c r="S149" s="4478"/>
      <c r="T149" s="187"/>
      <c r="U149" s="187"/>
      <c r="V149" s="2161"/>
      <c r="W149" s="2877">
        <v>54</v>
      </c>
      <c r="X149" s="4476"/>
      <c r="Y149" s="4477"/>
      <c r="Z149" s="4477"/>
      <c r="AA149" s="4477"/>
      <c r="AB149" s="4477"/>
      <c r="AC149" s="4477"/>
      <c r="AD149" s="4477"/>
      <c r="AE149" s="4477"/>
      <c r="AF149" s="4477"/>
      <c r="AG149" s="4477"/>
      <c r="AH149" s="4477"/>
      <c r="AI149" s="4478"/>
      <c r="AJ149" s="1209"/>
    </row>
    <row r="150" spans="1:36" s="901" customFormat="1" ht="11.25" customHeight="1">
      <c r="A150" s="566"/>
      <c r="B150" s="2210"/>
      <c r="C150" s="2211"/>
      <c r="D150" s="128"/>
      <c r="E150" s="2217" t="s">
        <v>1176</v>
      </c>
      <c r="F150" s="2214"/>
      <c r="G150" s="2217"/>
      <c r="H150" s="2214"/>
      <c r="I150" s="2214"/>
      <c r="J150" s="2214"/>
      <c r="K150" s="2214"/>
      <c r="L150" s="2214"/>
      <c r="M150" s="128"/>
      <c r="N150" s="128"/>
      <c r="O150" s="2963"/>
      <c r="P150" s="4479"/>
      <c r="Q150" s="4480"/>
      <c r="R150" s="4480"/>
      <c r="S150" s="4481"/>
      <c r="T150" s="187"/>
      <c r="U150" s="187"/>
      <c r="V150" s="2161"/>
      <c r="W150" s="2877"/>
      <c r="X150" s="4479"/>
      <c r="Y150" s="4480"/>
      <c r="Z150" s="4480"/>
      <c r="AA150" s="4480"/>
      <c r="AB150" s="4480"/>
      <c r="AC150" s="4480"/>
      <c r="AD150" s="4480"/>
      <c r="AE150" s="4480"/>
      <c r="AF150" s="4480"/>
      <c r="AG150" s="4480"/>
      <c r="AH150" s="4480"/>
      <c r="AI150" s="4481"/>
      <c r="AJ150" s="1209"/>
    </row>
    <row r="151" spans="1:36" s="901" customFormat="1" ht="11.25" customHeight="1">
      <c r="A151" s="566"/>
      <c r="B151" s="2210"/>
      <c r="C151" s="2211"/>
      <c r="D151" s="187"/>
      <c r="E151" s="187"/>
      <c r="F151" s="187"/>
      <c r="G151" s="187"/>
      <c r="H151" s="2214"/>
      <c r="I151" s="2214"/>
      <c r="J151" s="2214"/>
      <c r="K151" s="2214"/>
      <c r="L151" s="2214"/>
      <c r="M151" s="2214"/>
      <c r="N151" s="2214"/>
      <c r="O151" s="2214"/>
      <c r="P151" s="2216"/>
      <c r="Q151" s="2216"/>
      <c r="R151" s="2216"/>
      <c r="S151" s="2216"/>
      <c r="T151" s="2214"/>
      <c r="U151" s="2214"/>
      <c r="V151" s="2161"/>
      <c r="W151" s="2214"/>
      <c r="X151" s="2216"/>
      <c r="Y151" s="2216"/>
      <c r="Z151" s="2216"/>
      <c r="AA151" s="2216"/>
      <c r="AB151" s="2216"/>
      <c r="AC151" s="2216"/>
      <c r="AD151" s="2216"/>
      <c r="AE151" s="2216"/>
      <c r="AF151" s="292"/>
      <c r="AG151" s="1937"/>
      <c r="AH151" s="292"/>
      <c r="AI151" s="292"/>
      <c r="AJ151" s="1209"/>
    </row>
    <row r="152" spans="1:36" s="901" customFormat="1" ht="11.25" customHeight="1">
      <c r="A152" s="566"/>
      <c r="B152" s="2210"/>
      <c r="C152" s="2211"/>
      <c r="D152" s="128" t="s">
        <v>62</v>
      </c>
      <c r="E152" s="128" t="s">
        <v>1175</v>
      </c>
      <c r="F152" s="187"/>
      <c r="G152" s="263"/>
      <c r="H152" s="2214"/>
      <c r="I152" s="2214"/>
      <c r="J152" s="2214"/>
      <c r="K152" s="2214"/>
      <c r="L152" s="2214"/>
      <c r="M152" s="128"/>
      <c r="N152" s="128"/>
      <c r="O152" s="2963">
        <v>52</v>
      </c>
      <c r="P152" s="4476"/>
      <c r="Q152" s="4477"/>
      <c r="R152" s="4477"/>
      <c r="S152" s="4478"/>
      <c r="T152" s="187"/>
      <c r="U152" s="187"/>
      <c r="V152" s="2161"/>
      <c r="W152" s="2877">
        <v>55</v>
      </c>
      <c r="X152" s="4476"/>
      <c r="Y152" s="4477"/>
      <c r="Z152" s="4477"/>
      <c r="AA152" s="4477"/>
      <c r="AB152" s="4477"/>
      <c r="AC152" s="4477"/>
      <c r="AD152" s="4477"/>
      <c r="AE152" s="4477"/>
      <c r="AF152" s="4477"/>
      <c r="AG152" s="4477"/>
      <c r="AH152" s="4477"/>
      <c r="AI152" s="4478"/>
      <c r="AJ152" s="1209"/>
    </row>
    <row r="153" spans="1:36" s="901" customFormat="1" ht="11.25" customHeight="1">
      <c r="A153" s="566"/>
      <c r="B153" s="2210"/>
      <c r="C153" s="2211"/>
      <c r="D153" s="128"/>
      <c r="E153" s="2217" t="s">
        <v>3625</v>
      </c>
      <c r="F153" s="2214"/>
      <c r="G153" s="2217"/>
      <c r="H153" s="2214"/>
      <c r="I153" s="2214"/>
      <c r="J153" s="2214"/>
      <c r="K153" s="2214"/>
      <c r="L153" s="2214"/>
      <c r="M153" s="128"/>
      <c r="N153" s="128"/>
      <c r="O153" s="2963"/>
      <c r="P153" s="4479"/>
      <c r="Q153" s="4480"/>
      <c r="R153" s="4480"/>
      <c r="S153" s="4481"/>
      <c r="T153" s="187"/>
      <c r="U153" s="187"/>
      <c r="V153" s="2161"/>
      <c r="W153" s="2877"/>
      <c r="X153" s="4479"/>
      <c r="Y153" s="4480"/>
      <c r="Z153" s="4480"/>
      <c r="AA153" s="4480"/>
      <c r="AB153" s="4480"/>
      <c r="AC153" s="4480"/>
      <c r="AD153" s="4480"/>
      <c r="AE153" s="4480"/>
      <c r="AF153" s="4480"/>
      <c r="AG153" s="4480"/>
      <c r="AH153" s="4480"/>
      <c r="AI153" s="4481"/>
      <c r="AJ153" s="1209"/>
    </row>
    <row r="154" spans="1:36" s="901" customFormat="1" ht="11.25" customHeight="1">
      <c r="A154" s="566"/>
      <c r="B154" s="2210"/>
      <c r="C154" s="2211"/>
      <c r="D154" s="187"/>
      <c r="E154" s="187"/>
      <c r="F154" s="187"/>
      <c r="G154" s="187"/>
      <c r="H154" s="2214"/>
      <c r="I154" s="2214"/>
      <c r="J154" s="2214"/>
      <c r="K154" s="2214"/>
      <c r="L154" s="2214"/>
      <c r="M154" s="128"/>
      <c r="N154" s="128"/>
      <c r="O154" s="128"/>
      <c r="P154" s="833"/>
      <c r="Q154" s="833"/>
      <c r="R154" s="292"/>
      <c r="S154" s="292"/>
      <c r="T154" s="187"/>
      <c r="U154" s="187"/>
      <c r="V154" s="2161"/>
      <c r="W154" s="187"/>
      <c r="X154" s="292"/>
      <c r="Y154" s="292"/>
      <c r="Z154" s="292"/>
      <c r="AA154" s="292"/>
      <c r="AB154" s="292"/>
      <c r="AC154" s="292"/>
      <c r="AD154" s="292"/>
      <c r="AE154" s="292"/>
      <c r="AF154" s="292"/>
      <c r="AG154" s="1937"/>
      <c r="AH154" s="292"/>
      <c r="AI154" s="292"/>
      <c r="AJ154" s="1209"/>
    </row>
    <row r="155" spans="1:36" s="901" customFormat="1" ht="11.25" customHeight="1">
      <c r="A155" s="566"/>
      <c r="B155" s="2210"/>
      <c r="C155" s="2211"/>
      <c r="D155" s="128" t="s">
        <v>72</v>
      </c>
      <c r="E155" s="128" t="s">
        <v>1174</v>
      </c>
      <c r="F155" s="187"/>
      <c r="G155" s="263"/>
      <c r="H155" s="2214"/>
      <c r="I155" s="2214"/>
      <c r="J155" s="2214"/>
      <c r="K155" s="2214"/>
      <c r="L155" s="2214"/>
      <c r="M155" s="128"/>
      <c r="N155" s="128"/>
      <c r="O155" s="2963">
        <v>53</v>
      </c>
      <c r="P155" s="4476"/>
      <c r="Q155" s="4477"/>
      <c r="R155" s="4477"/>
      <c r="S155" s="4478"/>
      <c r="T155" s="187"/>
      <c r="U155" s="187"/>
      <c r="V155" s="2161"/>
      <c r="W155" s="2877">
        <v>56</v>
      </c>
      <c r="X155" s="4476"/>
      <c r="Y155" s="4477"/>
      <c r="Z155" s="4477"/>
      <c r="AA155" s="4477"/>
      <c r="AB155" s="4477"/>
      <c r="AC155" s="4477"/>
      <c r="AD155" s="4477"/>
      <c r="AE155" s="4477"/>
      <c r="AF155" s="4477"/>
      <c r="AG155" s="4477"/>
      <c r="AH155" s="4477"/>
      <c r="AI155" s="4478"/>
      <c r="AJ155" s="1209"/>
    </row>
    <row r="156" spans="1:36" s="901" customFormat="1" ht="11.25" customHeight="1">
      <c r="A156" s="566"/>
      <c r="B156" s="2210"/>
      <c r="C156" s="2211"/>
      <c r="D156" s="128"/>
      <c r="E156" s="2217" t="s">
        <v>1173</v>
      </c>
      <c r="F156" s="2214"/>
      <c r="G156" s="2217"/>
      <c r="H156" s="2214"/>
      <c r="I156" s="2214"/>
      <c r="J156" s="2214"/>
      <c r="K156" s="2214"/>
      <c r="L156" s="2214"/>
      <c r="M156" s="128"/>
      <c r="N156" s="128"/>
      <c r="O156" s="2963"/>
      <c r="P156" s="4479"/>
      <c r="Q156" s="4480"/>
      <c r="R156" s="4480"/>
      <c r="S156" s="4481"/>
      <c r="T156" s="187"/>
      <c r="U156" s="187"/>
      <c r="V156" s="2161"/>
      <c r="W156" s="2877"/>
      <c r="X156" s="4479"/>
      <c r="Y156" s="4480"/>
      <c r="Z156" s="4480"/>
      <c r="AA156" s="4480"/>
      <c r="AB156" s="4480"/>
      <c r="AC156" s="4480"/>
      <c r="AD156" s="4480"/>
      <c r="AE156" s="4480"/>
      <c r="AF156" s="4480"/>
      <c r="AG156" s="4480"/>
      <c r="AH156" s="4480"/>
      <c r="AI156" s="4481"/>
      <c r="AJ156" s="1209"/>
    </row>
    <row r="157" spans="1:36" s="901" customFormat="1" ht="11.25" customHeight="1">
      <c r="A157" s="2344"/>
      <c r="B157" s="2345"/>
      <c r="C157" s="2378"/>
      <c r="D157" s="2223"/>
      <c r="E157" s="2347"/>
      <c r="F157" s="2348"/>
      <c r="G157" s="2347"/>
      <c r="H157" s="2348"/>
      <c r="I157" s="2348"/>
      <c r="J157" s="2348"/>
      <c r="K157" s="2348"/>
      <c r="L157" s="2348"/>
      <c r="M157" s="2224"/>
      <c r="N157" s="2224"/>
      <c r="O157" s="2224"/>
      <c r="P157" s="2224"/>
      <c r="Q157" s="2224"/>
      <c r="R157" s="2321"/>
      <c r="S157" s="2224"/>
      <c r="T157" s="2225"/>
      <c r="U157" s="2225"/>
      <c r="V157" s="2379"/>
      <c r="W157" s="2332"/>
      <c r="X157" s="2332"/>
      <c r="Y157" s="2332"/>
      <c r="Z157" s="2332"/>
      <c r="AA157" s="2332"/>
      <c r="AB157" s="2332"/>
      <c r="AC157" s="2332"/>
      <c r="AD157" s="2332"/>
      <c r="AE157" s="2332"/>
      <c r="AF157" s="2225"/>
      <c r="AG157" s="2226"/>
      <c r="AH157" s="2225"/>
      <c r="AI157" s="2225"/>
      <c r="AJ157" s="2351"/>
    </row>
    <row r="158" spans="1:36" ht="11.25" customHeight="1">
      <c r="A158" s="1943"/>
      <c r="B158" s="112"/>
      <c r="C158" s="187"/>
      <c r="D158" s="108"/>
      <c r="E158" s="253"/>
      <c r="F158" s="253"/>
      <c r="G158" s="253"/>
      <c r="H158" s="253"/>
      <c r="I158" s="253"/>
      <c r="J158" s="253"/>
      <c r="K158" s="253"/>
      <c r="L158" s="253"/>
      <c r="M158" s="253"/>
      <c r="N158" s="253"/>
      <c r="O158" s="253"/>
      <c r="P158" s="253"/>
      <c r="Q158" s="253"/>
      <c r="R158" s="253"/>
      <c r="S158" s="253"/>
      <c r="T158" s="133"/>
      <c r="U158" s="133"/>
      <c r="V158" s="133"/>
      <c r="W158" s="254"/>
      <c r="X158" s="254"/>
      <c r="Y158" s="254"/>
      <c r="Z158" s="254"/>
      <c r="AA158" s="254"/>
      <c r="AB158" s="254"/>
      <c r="AC158" s="254"/>
      <c r="AD158" s="132"/>
      <c r="AE158" s="244"/>
      <c r="AF158" s="219"/>
      <c r="AG158" s="248"/>
      <c r="AJ158" s="1595"/>
    </row>
    <row r="159" spans="1:36" s="901" customFormat="1" ht="11.25" customHeight="1">
      <c r="A159" s="566"/>
      <c r="B159" s="2207" t="s">
        <v>1210</v>
      </c>
      <c r="C159" s="112"/>
      <c r="D159" s="2208" t="s">
        <v>3626</v>
      </c>
      <c r="E159" s="187"/>
      <c r="F159" s="2209"/>
      <c r="G159" s="2210"/>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263"/>
      <c r="AH159" s="187"/>
      <c r="AI159" s="187"/>
      <c r="AJ159" s="1209"/>
    </row>
    <row r="160" spans="1:36" s="901" customFormat="1" ht="11.25" customHeight="1">
      <c r="A160" s="566"/>
      <c r="B160" s="2207"/>
      <c r="C160" s="112"/>
      <c r="D160" s="2212" t="s">
        <v>3627</v>
      </c>
      <c r="E160" s="187"/>
      <c r="F160" s="2209"/>
      <c r="G160" s="2210"/>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263"/>
      <c r="AH160" s="187"/>
      <c r="AI160" s="187"/>
      <c r="AJ160" s="1209"/>
    </row>
    <row r="161" spans="1:36" s="901" customFormat="1" ht="6" customHeight="1">
      <c r="A161" s="566"/>
      <c r="B161" s="2210"/>
      <c r="C161" s="2211"/>
      <c r="D161" s="2212"/>
      <c r="E161" s="187"/>
      <c r="F161" s="2209"/>
      <c r="G161" s="2213"/>
      <c r="H161" s="2214"/>
      <c r="I161" s="2214"/>
      <c r="J161" s="2214"/>
      <c r="K161" s="2214"/>
      <c r="L161" s="2214"/>
      <c r="M161" s="2214"/>
      <c r="N161" s="2214"/>
      <c r="O161" s="112"/>
      <c r="P161" s="112"/>
      <c r="Q161" s="112"/>
      <c r="R161" s="2214"/>
      <c r="S161" s="2214"/>
      <c r="T161" s="2214"/>
      <c r="U161" s="2214"/>
      <c r="V161" s="2214" t="s">
        <v>3628</v>
      </c>
      <c r="W161" s="254"/>
      <c r="X161" s="254"/>
      <c r="Y161" s="254"/>
      <c r="Z161" s="254"/>
      <c r="AA161" s="254"/>
      <c r="AB161" s="254"/>
      <c r="AC161" s="254"/>
      <c r="AD161" s="254"/>
      <c r="AE161" s="254"/>
      <c r="AF161" s="254"/>
      <c r="AG161" s="254"/>
      <c r="AH161" s="254"/>
      <c r="AI161" s="254"/>
      <c r="AJ161" s="1209"/>
    </row>
    <row r="162" spans="1:36" s="901" customFormat="1" ht="11.25" customHeight="1">
      <c r="A162" s="566"/>
      <c r="B162" s="128"/>
      <c r="C162" s="2215"/>
      <c r="D162" s="2910">
        <v>330070</v>
      </c>
      <c r="E162" s="2910"/>
      <c r="F162" s="481"/>
      <c r="G162" s="128"/>
      <c r="H162" s="128"/>
      <c r="I162" s="263"/>
      <c r="J162" s="263"/>
      <c r="K162" s="263"/>
      <c r="L162" s="263"/>
      <c r="M162" s="263"/>
      <c r="N162" s="263"/>
      <c r="O162" s="112"/>
      <c r="P162" s="112"/>
      <c r="Q162" s="112"/>
      <c r="R162" s="839"/>
      <c r="S162" s="839"/>
      <c r="T162" s="839"/>
      <c r="U162" s="839"/>
      <c r="V162" s="2161"/>
      <c r="W162" s="254"/>
      <c r="X162" s="254"/>
      <c r="Y162" s="254"/>
      <c r="Z162" s="254"/>
      <c r="AA162" s="254"/>
      <c r="AB162" s="254"/>
      <c r="AC162" s="254"/>
      <c r="AD162" s="254"/>
      <c r="AE162" s="254"/>
      <c r="AF162" s="254"/>
      <c r="AG162" s="254"/>
      <c r="AH162" s="254"/>
      <c r="AI162" s="254"/>
      <c r="AJ162" s="1209"/>
    </row>
    <row r="163" spans="1:36" s="901" customFormat="1" ht="11.25" customHeight="1">
      <c r="A163" s="566"/>
      <c r="B163" s="2210"/>
      <c r="C163" s="2216"/>
      <c r="D163" s="2877">
        <v>1</v>
      </c>
      <c r="E163" s="4426"/>
      <c r="F163" s="2911" t="s">
        <v>1100</v>
      </c>
      <c r="G163" s="2877"/>
      <c r="H163" s="128"/>
      <c r="I163" s="3048">
        <v>2</v>
      </c>
      <c r="J163" s="4426"/>
      <c r="K163" s="4457" t="s">
        <v>3619</v>
      </c>
      <c r="L163" s="3057"/>
      <c r="M163" s="3057"/>
      <c r="N163" s="2213"/>
      <c r="O163" s="2083" t="s">
        <v>3845</v>
      </c>
      <c r="P163" s="2084"/>
      <c r="Q163" s="1826"/>
      <c r="R163" s="1826"/>
      <c r="S163" s="2162"/>
      <c r="T163" s="2162"/>
      <c r="U163" s="2162"/>
      <c r="V163" s="2163"/>
      <c r="W163" s="2085"/>
      <c r="X163" s="254"/>
      <c r="Y163" s="254"/>
      <c r="Z163" s="254"/>
      <c r="AA163" s="254"/>
      <c r="AB163" s="254"/>
      <c r="AC163" s="254"/>
      <c r="AD163" s="254"/>
      <c r="AE163" s="254"/>
      <c r="AF163" s="254"/>
      <c r="AG163" s="254"/>
      <c r="AH163" s="254"/>
      <c r="AI163" s="254"/>
      <c r="AJ163" s="1209"/>
    </row>
    <row r="164" spans="1:36" s="187" customFormat="1" ht="11.25" customHeight="1">
      <c r="A164" s="566"/>
      <c r="D164" s="2877"/>
      <c r="E164" s="4346"/>
      <c r="F164" s="2911"/>
      <c r="G164" s="2877"/>
      <c r="H164" s="128"/>
      <c r="I164" s="3048"/>
      <c r="J164" s="4346"/>
      <c r="K164" s="4457"/>
      <c r="L164" s="3057"/>
      <c r="M164" s="3057"/>
      <c r="O164" s="2086" t="s">
        <v>3849</v>
      </c>
      <c r="P164" s="2087"/>
      <c r="Q164" s="2080"/>
      <c r="R164" s="2088"/>
      <c r="S164" s="2080"/>
      <c r="T164" s="2080"/>
      <c r="U164" s="2080"/>
      <c r="V164" s="2080"/>
      <c r="W164" s="2089"/>
      <c r="X164" s="254"/>
      <c r="Y164" s="254"/>
      <c r="Z164" s="254"/>
      <c r="AA164" s="254"/>
      <c r="AB164" s="254"/>
      <c r="AC164" s="254"/>
      <c r="AD164" s="254"/>
      <c r="AE164" s="254"/>
      <c r="AF164" s="254"/>
      <c r="AG164" s="254"/>
      <c r="AH164" s="254"/>
      <c r="AI164" s="254"/>
      <c r="AJ164" s="1209"/>
    </row>
    <row r="165" spans="1:36" s="901" customFormat="1" ht="6.75" customHeight="1">
      <c r="A165" s="566"/>
      <c r="B165" s="128"/>
      <c r="C165" s="2215"/>
      <c r="D165" s="254"/>
      <c r="E165" s="187"/>
      <c r="F165" s="254"/>
      <c r="G165" s="254"/>
      <c r="H165" s="254"/>
      <c r="I165" s="263"/>
      <c r="J165" s="263"/>
      <c r="K165" s="263"/>
      <c r="L165" s="263"/>
      <c r="M165" s="263"/>
      <c r="N165" s="263"/>
      <c r="O165" s="112"/>
      <c r="P165" s="112"/>
      <c r="Q165" s="112"/>
      <c r="R165" s="839"/>
      <c r="S165" s="839"/>
      <c r="T165" s="839"/>
      <c r="U165" s="839"/>
      <c r="V165" s="2161"/>
      <c r="W165" s="254"/>
      <c r="X165" s="254"/>
      <c r="Y165" s="254"/>
      <c r="Z165" s="254"/>
      <c r="AA165" s="254"/>
      <c r="AB165" s="254"/>
      <c r="AC165" s="254"/>
      <c r="AD165" s="254"/>
      <c r="AE165" s="254"/>
      <c r="AF165" s="254"/>
      <c r="AG165" s="254"/>
      <c r="AH165" s="254"/>
      <c r="AI165" s="254"/>
      <c r="AJ165" s="1209"/>
    </row>
    <row r="166" spans="1:36" s="901" customFormat="1" ht="11.25" customHeight="1">
      <c r="A166" s="566"/>
      <c r="B166" s="2210"/>
      <c r="C166" s="2216"/>
      <c r="D166" s="187"/>
      <c r="E166" s="187"/>
      <c r="F166" s="187"/>
      <c r="G166" s="187"/>
      <c r="H166" s="187"/>
      <c r="I166" s="187"/>
      <c r="J166" s="187"/>
      <c r="K166" s="187"/>
      <c r="L166" s="187"/>
      <c r="M166" s="187"/>
      <c r="N166" s="254"/>
      <c r="O166" s="254"/>
      <c r="P166" s="254"/>
      <c r="Q166" s="112"/>
      <c r="R166" s="219"/>
      <c r="S166" s="248"/>
      <c r="T166" s="2214"/>
      <c r="U166" s="2214"/>
      <c r="V166" s="2161"/>
      <c r="W166" s="254"/>
      <c r="X166" s="254"/>
      <c r="Y166" s="254"/>
      <c r="Z166" s="254"/>
      <c r="AA166" s="254"/>
      <c r="AB166" s="254"/>
      <c r="AC166" s="254"/>
      <c r="AD166" s="254"/>
      <c r="AE166" s="254"/>
      <c r="AF166" s="254"/>
      <c r="AG166" s="254"/>
      <c r="AH166" s="254"/>
      <c r="AI166" s="254"/>
      <c r="AJ166" s="1209"/>
    </row>
    <row r="167" spans="1:36" ht="12.75" customHeight="1">
      <c r="A167" s="2221"/>
      <c r="B167" s="1950"/>
      <c r="C167" s="1951"/>
      <c r="D167" s="1951"/>
      <c r="E167" s="1951"/>
      <c r="F167" s="1951"/>
      <c r="G167" s="1951"/>
      <c r="H167" s="1951"/>
      <c r="I167" s="1951"/>
      <c r="J167" s="1951"/>
      <c r="K167" s="1951"/>
      <c r="L167" s="1951"/>
      <c r="M167" s="1951"/>
      <c r="N167" s="1951"/>
      <c r="O167" s="1951"/>
      <c r="P167" s="1951"/>
      <c r="Q167" s="1951"/>
      <c r="R167" s="1951"/>
      <c r="S167" s="1951"/>
      <c r="T167" s="1951"/>
      <c r="U167" s="1951"/>
      <c r="V167" s="1951"/>
      <c r="W167" s="1951"/>
      <c r="X167" s="1951"/>
      <c r="Y167" s="2205"/>
      <c r="Z167" s="2205"/>
      <c r="AA167" s="2205"/>
      <c r="AB167" s="2205"/>
      <c r="AC167" s="2205"/>
      <c r="AD167" s="2205"/>
      <c r="AE167" s="2205"/>
      <c r="AF167" s="2222"/>
      <c r="AG167" s="2205"/>
      <c r="AH167" s="2205"/>
      <c r="AI167" s="2205"/>
      <c r="AJ167" s="2206"/>
    </row>
    <row r="168" spans="1:36" ht="12.75" customHeight="1">
      <c r="A168" s="1945"/>
      <c r="AJ168" s="1595"/>
    </row>
    <row r="169" spans="1:36" ht="12.75" customHeight="1">
      <c r="A169" s="1945"/>
      <c r="AH169" s="2910">
        <v>3300</v>
      </c>
      <c r="AI169" s="2910"/>
      <c r="AJ169" s="1595"/>
    </row>
    <row r="170" spans="1:36" ht="11.25" customHeight="1">
      <c r="A170" s="1945"/>
      <c r="B170" s="2207" t="s">
        <v>1205</v>
      </c>
      <c r="C170" s="112"/>
      <c r="D170" s="2208" t="s">
        <v>3629</v>
      </c>
      <c r="E170" s="187"/>
      <c r="W170" s="2877">
        <v>71</v>
      </c>
      <c r="X170" s="4476"/>
      <c r="Y170" s="4477"/>
      <c r="Z170" s="4477"/>
      <c r="AA170" s="4477"/>
      <c r="AB170" s="4477"/>
      <c r="AC170" s="4477"/>
      <c r="AD170" s="4477"/>
      <c r="AE170" s="4477"/>
      <c r="AF170" s="4477"/>
      <c r="AG170" s="4477"/>
      <c r="AH170" s="4477"/>
      <c r="AI170" s="4478"/>
      <c r="AJ170" s="1595"/>
    </row>
    <row r="171" spans="1:36" ht="11.25" customHeight="1">
      <c r="A171" s="1945"/>
      <c r="B171" s="2207"/>
      <c r="C171" s="112"/>
      <c r="D171" s="2212" t="s">
        <v>3630</v>
      </c>
      <c r="E171" s="187"/>
      <c r="W171" s="2877"/>
      <c r="X171" s="4479"/>
      <c r="Y171" s="4480"/>
      <c r="Z171" s="4480"/>
      <c r="AA171" s="4480"/>
      <c r="AB171" s="4480"/>
      <c r="AC171" s="4480"/>
      <c r="AD171" s="4480"/>
      <c r="AE171" s="4480"/>
      <c r="AF171" s="4480"/>
      <c r="AG171" s="4480"/>
      <c r="AH171" s="4480"/>
      <c r="AI171" s="4481"/>
      <c r="AJ171" s="1595"/>
    </row>
    <row r="172" spans="1:36" ht="12.75" customHeight="1">
      <c r="A172" s="1945"/>
      <c r="AJ172" s="1595"/>
    </row>
    <row r="173" spans="1:36" ht="12.75" customHeight="1" thickBot="1">
      <c r="A173" s="2232"/>
      <c r="B173" s="1990"/>
      <c r="C173" s="1989"/>
      <c r="D173" s="1989"/>
      <c r="E173" s="1989"/>
      <c r="F173" s="1989"/>
      <c r="G173" s="1989"/>
      <c r="H173" s="1989"/>
      <c r="I173" s="1989"/>
      <c r="J173" s="1989"/>
      <c r="K173" s="1989"/>
      <c r="L173" s="1989"/>
      <c r="M173" s="1989"/>
      <c r="N173" s="1989"/>
      <c r="O173" s="1989"/>
      <c r="P173" s="1989"/>
      <c r="Q173" s="1989"/>
      <c r="R173" s="1989"/>
      <c r="S173" s="1989"/>
      <c r="T173" s="1989"/>
      <c r="U173" s="1989"/>
      <c r="V173" s="1989"/>
      <c r="W173" s="1989"/>
      <c r="X173" s="1989"/>
      <c r="Y173" s="1989"/>
      <c r="Z173" s="1989"/>
      <c r="AA173" s="1989"/>
      <c r="AB173" s="1989"/>
      <c r="AC173" s="1989"/>
      <c r="AD173" s="1989"/>
      <c r="AE173" s="1989"/>
      <c r="AF173" s="1990"/>
      <c r="AG173" s="1989"/>
      <c r="AH173" s="1989"/>
      <c r="AI173" s="1989"/>
      <c r="AJ173" s="2234"/>
    </row>
    <row r="175" spans="1:36" ht="12.75" customHeight="1">
      <c r="A175" s="2946">
        <v>41</v>
      </c>
      <c r="B175" s="2946"/>
      <c r="C175" s="2946"/>
      <c r="D175" s="2946"/>
      <c r="E175" s="2946"/>
      <c r="F175" s="2946"/>
      <c r="G175" s="2946"/>
      <c r="H175" s="2946"/>
      <c r="I175" s="2946"/>
      <c r="J175" s="2946"/>
      <c r="K175" s="2946"/>
      <c r="L175" s="2946"/>
      <c r="M175" s="2946"/>
      <c r="N175" s="2946"/>
      <c r="O175" s="2946"/>
      <c r="P175" s="2946"/>
      <c r="Q175" s="2946"/>
      <c r="R175" s="2946"/>
      <c r="S175" s="2946"/>
      <c r="T175" s="2946"/>
      <c r="U175" s="2946"/>
      <c r="V175" s="2946"/>
      <c r="W175" s="2946"/>
      <c r="X175" s="2946"/>
      <c r="Y175" s="2946"/>
      <c r="Z175" s="2946"/>
      <c r="AA175" s="2946"/>
      <c r="AB175" s="2946"/>
      <c r="AC175" s="2946"/>
      <c r="AD175" s="2946"/>
      <c r="AE175" s="2946"/>
      <c r="AF175" s="2946"/>
      <c r="AG175" s="2946"/>
      <c r="AH175" s="2946"/>
      <c r="AI175" s="2946"/>
      <c r="AJ175" s="2946"/>
    </row>
  </sheetData>
  <sheetProtection selectLockedCells="1" selectUnlockedCells="1"/>
  <mergeCells count="126">
    <mergeCell ref="A175:AJ175"/>
    <mergeCell ref="K163:M164"/>
    <mergeCell ref="AH169:AI169"/>
    <mergeCell ref="W170:W171"/>
    <mergeCell ref="X170:AI171"/>
    <mergeCell ref="D162:E162"/>
    <mergeCell ref="D163:D164"/>
    <mergeCell ref="E163:E164"/>
    <mergeCell ref="F163:G164"/>
    <mergeCell ref="I163:I164"/>
    <mergeCell ref="J163:J164"/>
    <mergeCell ref="O152:O153"/>
    <mergeCell ref="P152:S153"/>
    <mergeCell ref="W152:W153"/>
    <mergeCell ref="X152:AI153"/>
    <mergeCell ref="O155:O156"/>
    <mergeCell ref="P155:S156"/>
    <mergeCell ref="W155:W156"/>
    <mergeCell ref="X155:AI156"/>
    <mergeCell ref="X146:AI146"/>
    <mergeCell ref="X147:AI147"/>
    <mergeCell ref="R148:S148"/>
    <mergeCell ref="AH148:AI148"/>
    <mergeCell ref="O149:O150"/>
    <mergeCell ref="P149:S150"/>
    <mergeCell ref="W149:W150"/>
    <mergeCell ref="X149:AI150"/>
    <mergeCell ref="AG136:AI137"/>
    <mergeCell ref="AJ136:AJ137"/>
    <mergeCell ref="P143:S143"/>
    <mergeCell ref="X143:AI143"/>
    <mergeCell ref="P144:S144"/>
    <mergeCell ref="X144:AI144"/>
    <mergeCell ref="AJ127:AJ128"/>
    <mergeCell ref="AF130:AF131"/>
    <mergeCell ref="AG130:AI131"/>
    <mergeCell ref="AJ130:AJ131"/>
    <mergeCell ref="AF133:AF134"/>
    <mergeCell ref="AG133:AI134"/>
    <mergeCell ref="AJ133:AJ134"/>
    <mergeCell ref="AD126:AE126"/>
    <mergeCell ref="AH126:AI126"/>
    <mergeCell ref="AF127:AF128"/>
    <mergeCell ref="AG127:AI128"/>
    <mergeCell ref="AG113:AG114"/>
    <mergeCell ref="AH113:AI114"/>
    <mergeCell ref="AJ113:AJ114"/>
    <mergeCell ref="AG116:AG117"/>
    <mergeCell ref="AH116:AI117"/>
    <mergeCell ref="AJ116:AJ117"/>
    <mergeCell ref="AH119:AI120"/>
    <mergeCell ref="AJ119:AJ120"/>
    <mergeCell ref="K116:Z117"/>
    <mergeCell ref="C106:D106"/>
    <mergeCell ref="AG107:AG108"/>
    <mergeCell ref="AH107:AI108"/>
    <mergeCell ref="AJ107:AJ108"/>
    <mergeCell ref="AG110:AG111"/>
    <mergeCell ref="AH110:AI111"/>
    <mergeCell ref="AJ110:AJ111"/>
    <mergeCell ref="AG101:AG102"/>
    <mergeCell ref="AH101:AI102"/>
    <mergeCell ref="AJ101:AJ102"/>
    <mergeCell ref="AG104:AG105"/>
    <mergeCell ref="AH104:AI105"/>
    <mergeCell ref="AJ104:AJ105"/>
    <mergeCell ref="AG82:AG83"/>
    <mergeCell ref="AH82:AI83"/>
    <mergeCell ref="AJ82:AJ83"/>
    <mergeCell ref="O100:P100"/>
    <mergeCell ref="AH100:AI100"/>
    <mergeCell ref="AG76:AG77"/>
    <mergeCell ref="AH76:AI77"/>
    <mergeCell ref="AJ76:AJ77"/>
    <mergeCell ref="AG79:AG80"/>
    <mergeCell ref="AH79:AI80"/>
    <mergeCell ref="AJ79:AJ80"/>
    <mergeCell ref="A87:AJ87"/>
    <mergeCell ref="B92:G93"/>
    <mergeCell ref="H92:I93"/>
    <mergeCell ref="AI35:AI36"/>
    <mergeCell ref="AH38:AH39"/>
    <mergeCell ref="AI38:AI39"/>
    <mergeCell ref="AH41:AH42"/>
    <mergeCell ref="AI41:AI42"/>
    <mergeCell ref="AG65:AG66"/>
    <mergeCell ref="AH65:AI66"/>
    <mergeCell ref="AJ65:AJ66"/>
    <mergeCell ref="AG68:AG69"/>
    <mergeCell ref="AH68:AI69"/>
    <mergeCell ref="AJ68:AJ69"/>
    <mergeCell ref="X59:AI59"/>
    <mergeCell ref="X60:AI60"/>
    <mergeCell ref="AH61:AI61"/>
    <mergeCell ref="AG62:AG63"/>
    <mergeCell ref="AH62:AI63"/>
    <mergeCell ref="AJ62:AJ63"/>
    <mergeCell ref="D51:E51"/>
    <mergeCell ref="D52:D53"/>
    <mergeCell ref="E52:E53"/>
    <mergeCell ref="F52:G53"/>
    <mergeCell ref="D55:D56"/>
    <mergeCell ref="E55:E56"/>
    <mergeCell ref="F55:H56"/>
    <mergeCell ref="C34:D34"/>
    <mergeCell ref="AH35:AH36"/>
    <mergeCell ref="A1:AJ1"/>
    <mergeCell ref="A2:AJ2"/>
    <mergeCell ref="A3:AJ3"/>
    <mergeCell ref="B5:G6"/>
    <mergeCell ref="H5:I6"/>
    <mergeCell ref="AH10:AI10"/>
    <mergeCell ref="D32:D33"/>
    <mergeCell ref="AH32:AH33"/>
    <mergeCell ref="AI32:AI33"/>
    <mergeCell ref="AH11:AH12"/>
    <mergeCell ref="AI11:AI12"/>
    <mergeCell ref="AH16:AH17"/>
    <mergeCell ref="AI16:AI17"/>
    <mergeCell ref="AH19:AH20"/>
    <mergeCell ref="AI19:AI20"/>
    <mergeCell ref="AH22:AH23"/>
    <mergeCell ref="AI22:AI23"/>
    <mergeCell ref="AH28:AI28"/>
    <mergeCell ref="AH29:AH30"/>
    <mergeCell ref="AI29:AI30"/>
  </mergeCells>
  <printOptions horizontalCentered="1"/>
  <pageMargins left="0.15748031496062992" right="0.19685039370078741" top="0.31496062992125984" bottom="0.27559055118110237" header="0.51181102362204722" footer="0.51181102362204722"/>
  <pageSetup paperSize="9" scale="85" firstPageNumber="2" orientation="portrait" useFirstPageNumber="1" horizontalDpi="300" verticalDpi="300" r:id="rId1"/>
  <headerFooter alignWithMargins="0"/>
  <rowBreaks count="1" manualBreakCount="1">
    <brk id="89" max="35"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51DDC-4146-4DD8-A130-AC5DF211E660}">
  <sheetPr>
    <tabColor theme="7" tint="0.79998168889431442"/>
  </sheetPr>
  <dimension ref="A1:AC53"/>
  <sheetViews>
    <sheetView showGridLines="0" view="pageBreakPreview" zoomScale="140" zoomScaleNormal="100" zoomScaleSheetLayoutView="140" workbookViewId="0">
      <selection activeCell="G5" sqref="G5:H6"/>
    </sheetView>
  </sheetViews>
  <sheetFormatPr defaultColWidth="9.140625" defaultRowHeight="12.75" customHeight="1"/>
  <cols>
    <col min="1" max="1" width="1" style="98" customWidth="1"/>
    <col min="2" max="2" width="5.5703125" style="840" customWidth="1"/>
    <col min="3" max="3" width="3.85546875" style="98" customWidth="1"/>
    <col min="4" max="4" width="1.140625" style="98" customWidth="1"/>
    <col min="5" max="5" width="9.28515625" style="98" customWidth="1"/>
    <col min="6" max="15" width="3.85546875" style="98" customWidth="1"/>
    <col min="16" max="16" width="6.140625" style="98" customWidth="1"/>
    <col min="17" max="19" width="3.85546875" style="98" customWidth="1"/>
    <col min="20" max="20" width="4.42578125" style="98" bestFit="1" customWidth="1"/>
    <col min="21" max="25" width="3.85546875" style="98" customWidth="1"/>
    <col min="26" max="26" width="4.42578125" style="98" bestFit="1" customWidth="1"/>
    <col min="27" max="28" width="3.85546875" style="98" customWidth="1"/>
    <col min="29" max="16384" width="9.140625" style="98"/>
  </cols>
  <sheetData>
    <row r="1" spans="1:28" ht="12.75" customHeight="1">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9"/>
    </row>
    <row r="2" spans="1:28" ht="12.75" customHeight="1">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4331"/>
    </row>
    <row r="3" spans="1:28" ht="12.75" customHeight="1">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4332"/>
    </row>
    <row r="4" spans="1:28" s="841" customFormat="1" ht="11.25" customHeight="1">
      <c r="A4" s="1945"/>
      <c r="B4" s="2210"/>
      <c r="C4" s="132"/>
      <c r="D4" s="2217"/>
      <c r="E4" s="2214"/>
      <c r="F4" s="2217"/>
      <c r="G4" s="2214"/>
      <c r="H4" s="2214"/>
      <c r="I4" s="2214"/>
      <c r="J4" s="2214"/>
      <c r="K4" s="2214"/>
      <c r="L4" s="128"/>
      <c r="M4" s="128"/>
      <c r="N4" s="128"/>
      <c r="O4" s="128"/>
      <c r="P4" s="128"/>
      <c r="Q4" s="253"/>
      <c r="R4" s="128"/>
      <c r="S4" s="187"/>
      <c r="T4" s="187"/>
      <c r="U4" s="2220"/>
      <c r="V4" s="2338"/>
      <c r="W4" s="2338"/>
      <c r="X4" s="2338"/>
      <c r="Y4" s="2338"/>
      <c r="Z4" s="2338"/>
      <c r="AA4" s="2338"/>
      <c r="AB4" s="2339"/>
    </row>
    <row r="5" spans="1:28" ht="15" customHeight="1">
      <c r="A5" s="1939"/>
      <c r="B5" s="4484" t="s">
        <v>1009</v>
      </c>
      <c r="C5" s="4484"/>
      <c r="D5" s="4484"/>
      <c r="E5" s="4484"/>
      <c r="F5" s="4484"/>
      <c r="G5" s="4486" t="s">
        <v>1172</v>
      </c>
      <c r="H5" s="4486"/>
      <c r="I5" s="140"/>
      <c r="J5" s="2199" t="s">
        <v>3631</v>
      </c>
      <c r="K5" s="290"/>
      <c r="N5" s="2200"/>
      <c r="O5" s="2200"/>
      <c r="P5" s="2200"/>
      <c r="Q5" s="2200"/>
      <c r="R5" s="2200"/>
      <c r="S5" s="2200"/>
      <c r="T5" s="2200"/>
      <c r="U5" s="2200"/>
      <c r="V5" s="2200"/>
      <c r="W5" s="2200"/>
      <c r="X5" s="2200"/>
      <c r="Y5" s="2200"/>
      <c r="Z5" s="2200"/>
      <c r="AA5" s="2200"/>
      <c r="AB5" s="2340"/>
    </row>
    <row r="6" spans="1:28" ht="15" customHeight="1">
      <c r="A6" s="1939"/>
      <c r="B6" s="4485"/>
      <c r="C6" s="4485"/>
      <c r="D6" s="4485"/>
      <c r="E6" s="4485"/>
      <c r="F6" s="4485"/>
      <c r="G6" s="4487"/>
      <c r="H6" s="4487"/>
      <c r="I6" s="140"/>
      <c r="J6" s="2201" t="s">
        <v>3632</v>
      </c>
      <c r="K6" s="290"/>
      <c r="N6" s="2200"/>
      <c r="O6" s="2200"/>
      <c r="P6" s="2200"/>
      <c r="Q6" s="2200"/>
      <c r="R6" s="2200"/>
      <c r="S6" s="2200"/>
      <c r="T6" s="2200"/>
      <c r="U6" s="2200"/>
      <c r="V6" s="2200"/>
      <c r="W6" s="2200"/>
      <c r="X6" s="2200"/>
      <c r="Y6" s="2200"/>
      <c r="Z6" s="2200"/>
      <c r="AA6" s="2200"/>
      <c r="AB6" s="2340"/>
    </row>
    <row r="7" spans="1:28" ht="11.25" customHeight="1">
      <c r="A7" s="1945"/>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614"/>
    </row>
    <row r="8" spans="1:28" ht="11.25" customHeight="1">
      <c r="A8" s="1945"/>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614"/>
    </row>
    <row r="9" spans="1:28" ht="11.25" customHeight="1">
      <c r="A9" s="1943"/>
      <c r="B9" s="833" t="s">
        <v>1171</v>
      </c>
      <c r="C9" s="2161" t="s">
        <v>3633</v>
      </c>
      <c r="Y9" s="254"/>
      <c r="Z9" s="254"/>
      <c r="AA9" s="254"/>
      <c r="AB9" s="1721"/>
    </row>
    <row r="10" spans="1:28" s="841" customFormat="1" ht="11.25" customHeight="1">
      <c r="A10" s="1945"/>
      <c r="B10" s="112"/>
      <c r="C10" s="112" t="s">
        <v>3634</v>
      </c>
      <c r="D10" s="98"/>
      <c r="E10" s="2209"/>
      <c r="F10" s="2210"/>
      <c r="G10" s="13"/>
      <c r="H10" s="13"/>
      <c r="I10" s="13"/>
      <c r="J10" s="13"/>
      <c r="K10" s="13"/>
      <c r="L10" s="13"/>
      <c r="M10" s="13"/>
      <c r="N10" s="13"/>
      <c r="O10" s="13"/>
      <c r="P10" s="13"/>
      <c r="Q10" s="13"/>
      <c r="R10" s="13"/>
      <c r="S10" s="13"/>
      <c r="T10" s="13"/>
      <c r="U10" s="13"/>
      <c r="V10" s="13"/>
      <c r="W10" s="13"/>
      <c r="X10" s="13"/>
      <c r="Y10" s="13"/>
      <c r="Z10" s="13"/>
      <c r="AA10" s="13"/>
      <c r="AB10" s="2341"/>
    </row>
    <row r="11" spans="1:28" s="841" customFormat="1" ht="9.75" customHeight="1">
      <c r="A11" s="1945"/>
      <c r="B11" s="2210"/>
      <c r="C11" s="2212" t="s">
        <v>3635</v>
      </c>
      <c r="D11" s="98"/>
      <c r="E11" s="2209"/>
      <c r="F11" s="2213"/>
      <c r="G11" s="2214"/>
      <c r="H11" s="2214"/>
      <c r="I11" s="2214"/>
      <c r="J11" s="2214"/>
      <c r="K11" s="2214"/>
      <c r="L11" s="2214"/>
      <c r="M11" s="2214"/>
      <c r="N11" s="2214"/>
      <c r="O11" s="2214"/>
      <c r="P11" s="2214"/>
      <c r="Q11" s="2214"/>
      <c r="R11" s="2214"/>
      <c r="S11" s="2214"/>
      <c r="T11" s="2214"/>
      <c r="U11" s="2214"/>
      <c r="V11" s="2214"/>
      <c r="W11" s="2214"/>
      <c r="X11" s="2214"/>
      <c r="Y11" s="2214"/>
      <c r="Z11" s="2214"/>
      <c r="AA11" s="2214"/>
      <c r="AB11" s="2342"/>
    </row>
    <row r="12" spans="1:28" s="841" customFormat="1" ht="9.75" customHeight="1">
      <c r="A12" s="1945"/>
      <c r="B12" s="2210"/>
      <c r="C12" s="2212" t="s">
        <v>3636</v>
      </c>
      <c r="D12" s="98"/>
      <c r="E12" s="2209"/>
      <c r="F12" s="2213"/>
      <c r="G12" s="2214"/>
      <c r="H12" s="2214"/>
      <c r="I12" s="2214"/>
      <c r="J12" s="2214"/>
      <c r="K12" s="2214"/>
      <c r="L12" s="2214"/>
      <c r="M12" s="2214"/>
      <c r="N12" s="2214"/>
      <c r="O12" s="2214"/>
      <c r="P12" s="2214"/>
      <c r="Q12" s="2214"/>
      <c r="R12" s="2214"/>
      <c r="S12" s="2214"/>
      <c r="T12" s="2214"/>
      <c r="U12" s="2214"/>
      <c r="V12" s="2214"/>
      <c r="W12" s="2214"/>
      <c r="X12" s="2214"/>
      <c r="Y12" s="2214"/>
      <c r="Z12" s="2214"/>
      <c r="AA12" s="2214"/>
      <c r="AB12" s="2342"/>
    </row>
    <row r="13" spans="1:28" s="841" customFormat="1" ht="3.75" customHeight="1">
      <c r="A13" s="1945"/>
      <c r="B13" s="2210"/>
      <c r="C13" s="2212"/>
      <c r="D13" s="98"/>
      <c r="E13" s="2209"/>
      <c r="F13" s="2213"/>
      <c r="G13" s="2214"/>
      <c r="H13" s="2214"/>
      <c r="I13" s="2214"/>
      <c r="J13" s="2214"/>
      <c r="K13" s="2214"/>
      <c r="L13" s="2214"/>
      <c r="M13" s="2214"/>
      <c r="N13" s="2214"/>
      <c r="O13" s="2214"/>
      <c r="P13" s="2214"/>
      <c r="Q13" s="2214"/>
      <c r="R13" s="2214"/>
      <c r="S13" s="2214"/>
      <c r="T13" s="2214"/>
      <c r="U13" s="2214"/>
      <c r="V13" s="2214"/>
      <c r="W13" s="2214"/>
      <c r="X13" s="2214"/>
      <c r="Y13" s="2214"/>
      <c r="Z13" s="2214"/>
      <c r="AA13" s="2214"/>
      <c r="AB13" s="2342"/>
    </row>
    <row r="14" spans="1:28" s="841" customFormat="1" ht="9.75" customHeight="1">
      <c r="A14" s="1945"/>
      <c r="B14" s="2210"/>
      <c r="C14" s="2212"/>
      <c r="D14" s="98"/>
      <c r="E14" s="2209"/>
      <c r="F14" s="2213"/>
      <c r="G14" s="2214"/>
      <c r="H14" s="2214"/>
      <c r="I14" s="2214"/>
      <c r="J14" s="2214"/>
      <c r="K14" s="2214"/>
      <c r="L14" s="2214"/>
      <c r="M14" s="2214"/>
      <c r="N14" s="2214"/>
      <c r="O14" s="2214"/>
      <c r="P14" s="2214"/>
      <c r="Q14" s="4482" t="s">
        <v>1244</v>
      </c>
      <c r="R14" s="4482"/>
      <c r="S14" s="4482"/>
      <c r="T14" s="4482"/>
      <c r="U14" s="4482"/>
      <c r="V14" s="2214"/>
      <c r="W14" s="4458" t="s">
        <v>3637</v>
      </c>
      <c r="X14" s="4482"/>
      <c r="Y14" s="4482"/>
      <c r="Z14" s="4482"/>
      <c r="AA14" s="4482"/>
      <c r="AB14" s="2342"/>
    </row>
    <row r="15" spans="1:28" s="841" customFormat="1" ht="9.75" customHeight="1">
      <c r="A15" s="1945"/>
      <c r="B15" s="2210"/>
      <c r="C15" s="2212"/>
      <c r="D15" s="98"/>
      <c r="E15" s="2209"/>
      <c r="F15" s="2213"/>
      <c r="G15" s="2214"/>
      <c r="H15" s="2214"/>
      <c r="I15" s="2214"/>
      <c r="J15" s="2214"/>
      <c r="K15" s="2214"/>
      <c r="L15" s="2214"/>
      <c r="M15" s="2214"/>
      <c r="N15" s="2214"/>
      <c r="O15" s="2214"/>
      <c r="P15" s="2214"/>
      <c r="Q15" s="2965" t="s">
        <v>64</v>
      </c>
      <c r="R15" s="2965"/>
      <c r="S15" s="2965"/>
      <c r="T15" s="2965"/>
      <c r="U15" s="2965"/>
      <c r="V15" s="2214"/>
      <c r="W15" s="2965" t="s">
        <v>64</v>
      </c>
      <c r="X15" s="2965"/>
      <c r="Y15" s="2965"/>
      <c r="Z15" s="2965"/>
      <c r="AA15" s="2965"/>
      <c r="AB15" s="2342"/>
    </row>
    <row r="16" spans="1:28" s="841" customFormat="1" ht="4.5" customHeight="1">
      <c r="A16" s="1945"/>
      <c r="B16" s="2210"/>
      <c r="C16" s="2212"/>
      <c r="D16" s="98"/>
      <c r="E16" s="2209"/>
      <c r="F16" s="2213"/>
      <c r="G16" s="2214"/>
      <c r="H16" s="2214"/>
      <c r="I16" s="2214"/>
      <c r="J16" s="2214"/>
      <c r="K16" s="2214"/>
      <c r="L16" s="2214"/>
      <c r="M16" s="2214"/>
      <c r="N16" s="2214"/>
      <c r="O16" s="2214"/>
      <c r="P16" s="2214"/>
      <c r="Q16" s="2210"/>
      <c r="R16" s="2214"/>
      <c r="S16" s="2214"/>
      <c r="T16" s="2214"/>
      <c r="U16" s="2214"/>
      <c r="V16" s="2214"/>
      <c r="W16" s="2210"/>
      <c r="X16" s="2214"/>
      <c r="Y16" s="2214"/>
      <c r="Z16" s="2214"/>
      <c r="AA16" s="2214"/>
      <c r="AB16" s="2342"/>
    </row>
    <row r="17" spans="1:28" s="841" customFormat="1" ht="9.75" customHeight="1">
      <c r="A17" s="1945"/>
      <c r="B17" s="2210"/>
      <c r="C17" s="2212"/>
      <c r="D17" s="98"/>
      <c r="E17" s="2209"/>
      <c r="F17" s="2213"/>
      <c r="G17" s="2214"/>
      <c r="H17" s="2214"/>
      <c r="I17" s="2214"/>
      <c r="J17" s="2214"/>
      <c r="K17" s="2214"/>
      <c r="L17" s="2214"/>
      <c r="M17" s="2214"/>
      <c r="N17" s="2214"/>
      <c r="O17" s="2214"/>
      <c r="P17" s="2214"/>
      <c r="Q17" s="2214"/>
      <c r="R17" s="2214"/>
      <c r="S17" s="2214"/>
      <c r="T17" s="13">
        <v>3201</v>
      </c>
      <c r="U17" s="2214"/>
      <c r="V17" s="2214"/>
      <c r="W17" s="2214"/>
      <c r="X17" s="2214"/>
      <c r="Y17" s="2214"/>
      <c r="Z17" s="13">
        <v>3202</v>
      </c>
      <c r="AA17" s="2214"/>
      <c r="AB17" s="2342"/>
    </row>
    <row r="18" spans="1:28" s="841" customFormat="1" ht="11.25" customHeight="1">
      <c r="A18" s="1945"/>
      <c r="B18" s="2210"/>
      <c r="C18" s="475" t="s">
        <v>59</v>
      </c>
      <c r="D18" s="98"/>
      <c r="E18" s="2209" t="s">
        <v>1241</v>
      </c>
      <c r="F18" s="2213"/>
      <c r="G18" s="2214"/>
      <c r="H18" s="2214"/>
      <c r="I18" s="2214"/>
      <c r="J18" s="2214"/>
      <c r="K18" s="2214"/>
      <c r="L18" s="2214"/>
      <c r="M18" s="2214"/>
      <c r="N18" s="2214"/>
      <c r="O18" s="2214"/>
      <c r="P18" s="2214"/>
      <c r="Q18" s="4488" t="s">
        <v>94</v>
      </c>
      <c r="R18" s="4489"/>
      <c r="S18" s="4490"/>
      <c r="T18" s="4491"/>
      <c r="U18" s="2214"/>
      <c r="V18" s="2214"/>
      <c r="W18" s="4488"/>
      <c r="X18" s="4489"/>
      <c r="Y18" s="4490"/>
      <c r="Z18" s="4491"/>
      <c r="AA18" s="2214"/>
      <c r="AB18" s="2342"/>
    </row>
    <row r="19" spans="1:28" s="841" customFormat="1" ht="11.25" customHeight="1">
      <c r="A19" s="1945"/>
      <c r="B19" s="2210"/>
      <c r="C19" s="2208"/>
      <c r="D19" s="98"/>
      <c r="E19" s="2343" t="s">
        <v>1240</v>
      </c>
      <c r="F19" s="2213"/>
      <c r="G19" s="2214"/>
      <c r="H19" s="2214"/>
      <c r="I19" s="2214"/>
      <c r="J19" s="2214"/>
      <c r="K19" s="2214"/>
      <c r="L19" s="2214"/>
      <c r="M19" s="2214"/>
      <c r="N19" s="2214"/>
      <c r="O19" s="2214"/>
      <c r="P19" s="2214"/>
      <c r="Q19" s="4488"/>
      <c r="R19" s="4492"/>
      <c r="S19" s="4493"/>
      <c r="T19" s="4494"/>
      <c r="U19" s="2214"/>
      <c r="V19" s="2214"/>
      <c r="W19" s="4488"/>
      <c r="X19" s="4492"/>
      <c r="Y19" s="4493"/>
      <c r="Z19" s="4494"/>
      <c r="AA19" s="2214"/>
      <c r="AB19" s="2342"/>
    </row>
    <row r="20" spans="1:28" s="841" customFormat="1" ht="9.75" customHeight="1">
      <c r="A20" s="1945"/>
      <c r="B20" s="2210"/>
      <c r="C20" s="2208"/>
      <c r="D20" s="98"/>
      <c r="E20" s="2209"/>
      <c r="F20" s="2213"/>
      <c r="G20" s="2214"/>
      <c r="H20" s="2214"/>
      <c r="I20" s="2214"/>
      <c r="J20" s="2214"/>
      <c r="K20" s="2214"/>
      <c r="L20" s="2214"/>
      <c r="M20" s="2214"/>
      <c r="N20" s="2214"/>
      <c r="O20" s="2214"/>
      <c r="P20" s="2214"/>
      <c r="Q20" s="2214"/>
      <c r="R20" s="2214"/>
      <c r="S20" s="2214"/>
      <c r="T20" s="2214"/>
      <c r="U20" s="2214"/>
      <c r="V20" s="2214"/>
      <c r="W20" s="2214"/>
      <c r="X20" s="2214"/>
      <c r="Y20" s="2214"/>
      <c r="Z20" s="2214"/>
      <c r="AA20" s="2214"/>
      <c r="AB20" s="2342"/>
    </row>
    <row r="21" spans="1:28" s="841" customFormat="1" ht="9.75" customHeight="1">
      <c r="A21" s="1945"/>
      <c r="B21" s="2210"/>
      <c r="C21" s="475" t="s">
        <v>62</v>
      </c>
      <c r="D21" s="98"/>
      <c r="E21" s="2209" t="s">
        <v>1243</v>
      </c>
      <c r="F21" s="2213"/>
      <c r="G21" s="2214"/>
      <c r="H21" s="2214"/>
      <c r="I21" s="2214"/>
      <c r="J21" s="2214"/>
      <c r="K21" s="2214"/>
      <c r="L21" s="2214"/>
      <c r="M21" s="2214"/>
      <c r="N21" s="2214"/>
      <c r="O21" s="2214"/>
      <c r="P21" s="2214"/>
      <c r="Q21" s="2214"/>
      <c r="R21" s="2214"/>
      <c r="S21" s="2214"/>
      <c r="T21" s="2214"/>
      <c r="U21" s="2214"/>
      <c r="V21" s="2214"/>
      <c r="W21" s="2214"/>
      <c r="X21" s="2214"/>
      <c r="Y21" s="2214"/>
      <c r="Z21" s="2214"/>
      <c r="AA21" s="2214"/>
      <c r="AB21" s="2342"/>
    </row>
    <row r="22" spans="1:28" s="841" customFormat="1" ht="9.75" customHeight="1">
      <c r="A22" s="1945"/>
      <c r="B22" s="2210"/>
      <c r="C22" s="2208"/>
      <c r="D22" s="98"/>
      <c r="E22" s="2343" t="s">
        <v>1242</v>
      </c>
      <c r="F22" s="2213"/>
      <c r="G22" s="2214"/>
      <c r="H22" s="2214"/>
      <c r="I22" s="2214"/>
      <c r="J22" s="2214"/>
      <c r="K22" s="2214"/>
      <c r="L22" s="2214"/>
      <c r="M22" s="2214"/>
      <c r="N22" s="2214"/>
      <c r="O22" s="2214"/>
      <c r="P22" s="2214"/>
      <c r="Q22" s="2214"/>
      <c r="R22" s="2214"/>
      <c r="S22" s="2214"/>
      <c r="T22" s="2214"/>
      <c r="U22" s="2214"/>
      <c r="V22" s="2214"/>
      <c r="W22" s="2214"/>
      <c r="X22" s="2214"/>
      <c r="Y22" s="2214"/>
      <c r="Z22" s="2214"/>
      <c r="AA22" s="2214"/>
      <c r="AB22" s="2342"/>
    </row>
    <row r="23" spans="1:28" s="841" customFormat="1" ht="3.75" customHeight="1">
      <c r="A23" s="1945"/>
      <c r="B23" s="2210"/>
      <c r="C23" s="2208"/>
      <c r="D23" s="98"/>
      <c r="E23" s="2209"/>
      <c r="F23" s="2213"/>
      <c r="G23" s="2214"/>
      <c r="H23" s="2214"/>
      <c r="I23" s="2214"/>
      <c r="J23" s="2214"/>
      <c r="K23" s="2214"/>
      <c r="L23" s="2214"/>
      <c r="M23" s="2214"/>
      <c r="N23" s="2214"/>
      <c r="O23" s="2214"/>
      <c r="P23" s="2214"/>
      <c r="Q23" s="2214"/>
      <c r="R23" s="2214"/>
      <c r="S23" s="2214"/>
      <c r="T23" s="2214"/>
      <c r="U23" s="2214"/>
      <c r="V23" s="2214"/>
      <c r="W23" s="2214"/>
      <c r="X23" s="2214"/>
      <c r="Y23" s="2214"/>
      <c r="Z23" s="2214"/>
      <c r="AA23" s="2214"/>
      <c r="AB23" s="2342"/>
    </row>
    <row r="24" spans="1:28" s="841" customFormat="1" ht="11.25" customHeight="1">
      <c r="A24" s="1945"/>
      <c r="B24" s="2210"/>
      <c r="C24" s="2208"/>
      <c r="D24" s="98"/>
      <c r="E24" s="2209" t="s">
        <v>3638</v>
      </c>
      <c r="F24" s="2213"/>
      <c r="G24" s="2214"/>
      <c r="H24" s="2214"/>
      <c r="I24" s="2214"/>
      <c r="J24" s="2214"/>
      <c r="K24" s="2214"/>
      <c r="L24" s="2214"/>
      <c r="M24" s="2214"/>
      <c r="N24" s="2214"/>
      <c r="O24" s="2214"/>
      <c r="P24" s="2214"/>
      <c r="Q24" s="4488" t="s">
        <v>99</v>
      </c>
      <c r="R24" s="4489"/>
      <c r="S24" s="4490"/>
      <c r="T24" s="4491"/>
      <c r="U24" s="2214"/>
      <c r="V24" s="2214"/>
      <c r="W24" s="4488"/>
      <c r="X24" s="4489"/>
      <c r="Y24" s="4490"/>
      <c r="Z24" s="4491"/>
      <c r="AA24" s="2214"/>
      <c r="AB24" s="2342"/>
    </row>
    <row r="25" spans="1:28" s="841" customFormat="1" ht="11.25" customHeight="1">
      <c r="A25" s="1945"/>
      <c r="B25" s="2210"/>
      <c r="C25" s="2208"/>
      <c r="D25" s="98"/>
      <c r="E25" s="2343" t="s">
        <v>3639</v>
      </c>
      <c r="F25" s="2213"/>
      <c r="G25" s="2214"/>
      <c r="H25" s="2214"/>
      <c r="I25" s="2214"/>
      <c r="J25" s="2214"/>
      <c r="K25" s="2214"/>
      <c r="L25" s="2214"/>
      <c r="M25" s="2214"/>
      <c r="N25" s="2214"/>
      <c r="O25" s="2214"/>
      <c r="P25" s="2214"/>
      <c r="Q25" s="4488"/>
      <c r="R25" s="4492"/>
      <c r="S25" s="4493"/>
      <c r="T25" s="4494"/>
      <c r="U25" s="2214"/>
      <c r="V25" s="2214"/>
      <c r="W25" s="4488"/>
      <c r="X25" s="4492"/>
      <c r="Y25" s="4493"/>
      <c r="Z25" s="4494"/>
      <c r="AA25" s="2214"/>
      <c r="AB25" s="2342"/>
    </row>
    <row r="26" spans="1:28" s="841" customFormat="1" ht="9.75" customHeight="1">
      <c r="A26" s="1945"/>
      <c r="B26" s="2210"/>
      <c r="C26" s="2212"/>
      <c r="D26" s="98"/>
      <c r="E26" s="2209"/>
      <c r="F26" s="2213"/>
      <c r="G26" s="2214"/>
      <c r="H26" s="2214"/>
      <c r="I26" s="2214"/>
      <c r="J26" s="2214"/>
      <c r="K26" s="2214"/>
      <c r="L26" s="2214"/>
      <c r="M26" s="2214"/>
      <c r="N26" s="2214"/>
      <c r="O26" s="2214"/>
      <c r="P26" s="2214"/>
      <c r="Q26" s="2214"/>
      <c r="R26" s="2214"/>
      <c r="S26" s="2214"/>
      <c r="T26" s="2214"/>
      <c r="U26" s="2214"/>
      <c r="V26" s="2214"/>
      <c r="W26" s="2214"/>
      <c r="X26" s="2214"/>
      <c r="Y26" s="2214"/>
      <c r="Z26" s="2214"/>
      <c r="AA26" s="2214"/>
      <c r="AB26" s="2342"/>
    </row>
    <row r="27" spans="1:28" s="841" customFormat="1" ht="11.25" customHeight="1">
      <c r="A27" s="1945"/>
      <c r="B27" s="2210"/>
      <c r="C27" s="2208"/>
      <c r="D27" s="98"/>
      <c r="E27" s="2209" t="s">
        <v>3640</v>
      </c>
      <c r="F27" s="2213"/>
      <c r="G27" s="2214"/>
      <c r="H27" s="2214"/>
      <c r="I27" s="2214"/>
      <c r="J27" s="2214"/>
      <c r="K27" s="2214"/>
      <c r="L27" s="2214"/>
      <c r="M27" s="2214"/>
      <c r="N27" s="2214"/>
      <c r="O27" s="2214"/>
      <c r="P27" s="2214"/>
      <c r="Q27" s="4488" t="s">
        <v>100</v>
      </c>
      <c r="R27" s="4489"/>
      <c r="S27" s="4490"/>
      <c r="T27" s="4491"/>
      <c r="U27" s="2214"/>
      <c r="V27" s="2214"/>
      <c r="W27" s="4488"/>
      <c r="X27" s="4489"/>
      <c r="Y27" s="4490"/>
      <c r="Z27" s="4491"/>
      <c r="AA27" s="2214"/>
      <c r="AB27" s="2342"/>
    </row>
    <row r="28" spans="1:28" s="841" customFormat="1" ht="11.25" customHeight="1">
      <c r="A28" s="1945"/>
      <c r="B28" s="2210"/>
      <c r="C28" s="2208"/>
      <c r="D28" s="98"/>
      <c r="E28" s="2343" t="s">
        <v>3641</v>
      </c>
      <c r="F28" s="2213"/>
      <c r="G28" s="2214"/>
      <c r="H28" s="2214"/>
      <c r="I28" s="2214"/>
      <c r="J28" s="2214"/>
      <c r="K28" s="2214"/>
      <c r="L28" s="2214"/>
      <c r="M28" s="2214"/>
      <c r="N28" s="2214"/>
      <c r="O28" s="2214"/>
      <c r="P28" s="2214"/>
      <c r="Q28" s="4488"/>
      <c r="R28" s="4492"/>
      <c r="S28" s="4493"/>
      <c r="T28" s="4494"/>
      <c r="U28" s="2214"/>
      <c r="V28" s="2214"/>
      <c r="W28" s="4488"/>
      <c r="X28" s="4492"/>
      <c r="Y28" s="4493"/>
      <c r="Z28" s="4494"/>
      <c r="AA28" s="2214"/>
      <c r="AB28" s="2342"/>
    </row>
    <row r="29" spans="1:28" s="841" customFormat="1" ht="9.75" customHeight="1">
      <c r="A29" s="1945"/>
      <c r="B29" s="2210"/>
      <c r="C29" s="2212"/>
      <c r="D29" s="98"/>
      <c r="E29" s="2209"/>
      <c r="F29" s="2213"/>
      <c r="G29" s="2214"/>
      <c r="H29" s="2214"/>
      <c r="I29" s="2214"/>
      <c r="J29" s="2214"/>
      <c r="K29" s="2214"/>
      <c r="L29" s="2214"/>
      <c r="M29" s="2214"/>
      <c r="N29" s="2214"/>
      <c r="O29" s="2214"/>
      <c r="P29" s="2214"/>
      <c r="Q29" s="2214"/>
      <c r="R29" s="2214"/>
      <c r="S29" s="2214"/>
      <c r="T29" s="2214"/>
      <c r="U29" s="2214"/>
      <c r="V29" s="2214"/>
      <c r="W29" s="2214"/>
      <c r="X29" s="2214"/>
      <c r="Y29" s="2214"/>
      <c r="Z29" s="2214"/>
      <c r="AA29" s="2214"/>
      <c r="AB29" s="2342"/>
    </row>
    <row r="30" spans="1:28" s="841" customFormat="1" ht="11.25" customHeight="1">
      <c r="A30" s="1945"/>
      <c r="B30" s="2210"/>
      <c r="C30" s="2208"/>
      <c r="D30" s="98"/>
      <c r="E30" s="2209" t="s">
        <v>3642</v>
      </c>
      <c r="F30" s="2213"/>
      <c r="G30" s="2214"/>
      <c r="H30" s="2214"/>
      <c r="I30" s="2214"/>
      <c r="J30" s="2214"/>
      <c r="K30" s="2214"/>
      <c r="L30" s="2214"/>
      <c r="M30" s="2214"/>
      <c r="N30" s="2214"/>
      <c r="O30" s="2214"/>
      <c r="P30" s="2214"/>
      <c r="Q30" s="4488" t="s">
        <v>102</v>
      </c>
      <c r="R30" s="4489"/>
      <c r="S30" s="4490"/>
      <c r="T30" s="4491"/>
      <c r="U30" s="2214"/>
      <c r="V30" s="2214"/>
      <c r="W30" s="4488"/>
      <c r="X30" s="4489"/>
      <c r="Y30" s="4490"/>
      <c r="Z30" s="4491"/>
      <c r="AA30" s="2214"/>
      <c r="AB30" s="2342"/>
    </row>
    <row r="31" spans="1:28" s="841" customFormat="1" ht="11.25" customHeight="1">
      <c r="A31" s="1945"/>
      <c r="B31" s="2210"/>
      <c r="C31" s="2208"/>
      <c r="D31" s="98"/>
      <c r="E31" s="2343" t="s">
        <v>3643</v>
      </c>
      <c r="F31" s="2213"/>
      <c r="G31" s="2214"/>
      <c r="H31" s="2214"/>
      <c r="I31" s="2214"/>
      <c r="J31" s="2214"/>
      <c r="K31" s="2214"/>
      <c r="L31" s="2214"/>
      <c r="M31" s="2214"/>
      <c r="N31" s="2214"/>
      <c r="O31" s="2214"/>
      <c r="P31" s="2214"/>
      <c r="Q31" s="4488"/>
      <c r="R31" s="4492"/>
      <c r="S31" s="4493"/>
      <c r="T31" s="4494"/>
      <c r="U31" s="2214"/>
      <c r="V31" s="2214"/>
      <c r="W31" s="4488"/>
      <c r="X31" s="4492"/>
      <c r="Y31" s="4493"/>
      <c r="Z31" s="4494"/>
      <c r="AA31" s="2214"/>
      <c r="AB31" s="2342"/>
    </row>
    <row r="32" spans="1:28" s="841" customFormat="1" ht="9.75" customHeight="1">
      <c r="A32" s="1945"/>
      <c r="B32" s="2210"/>
      <c r="C32" s="2212"/>
      <c r="D32" s="98"/>
      <c r="E32" s="2209"/>
      <c r="F32" s="2213"/>
      <c r="G32" s="2214"/>
      <c r="H32" s="2214"/>
      <c r="I32" s="2214"/>
      <c r="J32" s="2214"/>
      <c r="K32" s="2214"/>
      <c r="L32" s="2214"/>
      <c r="M32" s="2214"/>
      <c r="N32" s="2214"/>
      <c r="O32" s="2214"/>
      <c r="P32" s="2214"/>
      <c r="Q32" s="2214"/>
      <c r="R32" s="2214"/>
      <c r="S32" s="2214"/>
      <c r="T32" s="2214"/>
      <c r="U32" s="2214"/>
      <c r="V32" s="2214"/>
      <c r="W32" s="2214"/>
      <c r="X32" s="2214"/>
      <c r="Y32" s="2214"/>
      <c r="Z32" s="2214"/>
      <c r="AA32" s="2214"/>
      <c r="AB32" s="2342"/>
    </row>
    <row r="33" spans="1:28" s="841" customFormat="1" ht="11.25" customHeight="1">
      <c r="A33" s="1945"/>
      <c r="B33" s="2210"/>
      <c r="C33" s="2208"/>
      <c r="D33" s="98"/>
      <c r="E33" s="2209" t="s">
        <v>3644</v>
      </c>
      <c r="F33" s="2213"/>
      <c r="G33" s="2214"/>
      <c r="H33" s="2214"/>
      <c r="I33" s="2214"/>
      <c r="J33" s="2214"/>
      <c r="K33" s="2214"/>
      <c r="L33" s="2214"/>
      <c r="M33" s="2214"/>
      <c r="N33" s="2214"/>
      <c r="O33" s="2214"/>
      <c r="P33" s="2214"/>
      <c r="Q33" s="4488" t="s">
        <v>103</v>
      </c>
      <c r="R33" s="4489"/>
      <c r="S33" s="4490"/>
      <c r="T33" s="4491"/>
      <c r="U33" s="2214"/>
      <c r="V33" s="2214"/>
      <c r="W33" s="4488"/>
      <c r="X33" s="4489"/>
      <c r="Y33" s="4490"/>
      <c r="Z33" s="4491"/>
      <c r="AA33" s="2214"/>
      <c r="AB33" s="2342"/>
    </row>
    <row r="34" spans="1:28" s="841" customFormat="1" ht="11.25" customHeight="1">
      <c r="A34" s="1945"/>
      <c r="B34" s="2210"/>
      <c r="C34" s="2208"/>
      <c r="D34" s="98"/>
      <c r="E34" s="2343" t="s">
        <v>3645</v>
      </c>
      <c r="F34" s="2213"/>
      <c r="G34" s="2214"/>
      <c r="H34" s="2214"/>
      <c r="I34" s="2214"/>
      <c r="J34" s="2214"/>
      <c r="K34" s="2214"/>
      <c r="L34" s="2214"/>
      <c r="M34" s="2214"/>
      <c r="N34" s="2214"/>
      <c r="O34" s="2214"/>
      <c r="P34" s="2214"/>
      <c r="Q34" s="4488"/>
      <c r="R34" s="4492"/>
      <c r="S34" s="4493"/>
      <c r="T34" s="4494"/>
      <c r="U34" s="2214"/>
      <c r="V34" s="2214"/>
      <c r="W34" s="4488"/>
      <c r="X34" s="4492"/>
      <c r="Y34" s="4493"/>
      <c r="Z34" s="4494"/>
      <c r="AA34" s="2214"/>
      <c r="AB34" s="2342"/>
    </row>
    <row r="35" spans="1:28" s="841" customFormat="1" ht="9.75" customHeight="1">
      <c r="A35" s="1945"/>
      <c r="B35" s="2210"/>
      <c r="C35" s="2212"/>
      <c r="D35" s="98"/>
      <c r="E35" s="2209"/>
      <c r="F35" s="2213"/>
      <c r="G35" s="2214"/>
      <c r="H35" s="2214"/>
      <c r="I35" s="2214"/>
      <c r="J35" s="2214"/>
      <c r="K35" s="2214"/>
      <c r="L35" s="2214"/>
      <c r="M35" s="2214"/>
      <c r="N35" s="2214"/>
      <c r="O35" s="2214"/>
      <c r="P35" s="2214"/>
      <c r="Q35" s="2214"/>
      <c r="R35" s="2214"/>
      <c r="S35" s="2214"/>
      <c r="T35" s="2214"/>
      <c r="U35" s="2214"/>
      <c r="V35" s="2214"/>
      <c r="W35" s="2214"/>
      <c r="X35" s="2214"/>
      <c r="Y35" s="2214"/>
      <c r="Z35" s="2214"/>
      <c r="AA35" s="2214"/>
      <c r="AB35" s="2342"/>
    </row>
    <row r="36" spans="1:28" ht="12.75" customHeight="1">
      <c r="A36" s="1945"/>
      <c r="AB36" s="1595"/>
    </row>
    <row r="37" spans="1:28" ht="12.75" customHeight="1">
      <c r="A37" s="1945"/>
      <c r="AB37" s="1595"/>
    </row>
    <row r="38" spans="1:28" ht="12.75" customHeight="1">
      <c r="A38" s="1945"/>
      <c r="AB38" s="1595"/>
    </row>
    <row r="39" spans="1:28" ht="12.75" customHeight="1">
      <c r="A39" s="1945"/>
      <c r="AB39" s="1595"/>
    </row>
    <row r="40" spans="1:28" ht="12.75" customHeight="1">
      <c r="A40" s="1945"/>
      <c r="AB40" s="1595"/>
    </row>
    <row r="41" spans="1:28" ht="12.75" customHeight="1">
      <c r="A41" s="1945"/>
      <c r="AB41" s="1595"/>
    </row>
    <row r="42" spans="1:28" ht="12.75" customHeight="1">
      <c r="A42" s="1945"/>
      <c r="AB42" s="1595"/>
    </row>
    <row r="43" spans="1:28" ht="12.75" customHeight="1">
      <c r="A43" s="1945"/>
      <c r="AB43" s="1595"/>
    </row>
    <row r="44" spans="1:28" ht="12.75" customHeight="1">
      <c r="A44" s="1945"/>
      <c r="AB44" s="1595"/>
    </row>
    <row r="45" spans="1:28" ht="12.75" customHeight="1">
      <c r="A45" s="1945"/>
      <c r="AB45" s="1595"/>
    </row>
    <row r="46" spans="1:28" ht="12.75" customHeight="1">
      <c r="A46" s="1945"/>
      <c r="AB46" s="1595"/>
    </row>
    <row r="47" spans="1:28" ht="12.75" customHeight="1">
      <c r="A47" s="1945"/>
      <c r="AB47" s="1595"/>
    </row>
    <row r="48" spans="1:28" ht="12.75" customHeight="1">
      <c r="A48" s="1945"/>
      <c r="AB48" s="1595"/>
    </row>
    <row r="49" spans="1:29" ht="12.75" customHeight="1">
      <c r="A49" s="1945"/>
      <c r="AB49" s="1595"/>
    </row>
    <row r="50" spans="1:29" ht="12.75" customHeight="1">
      <c r="A50" s="1945"/>
      <c r="AB50" s="1595"/>
    </row>
    <row r="51" spans="1:29" ht="12.75" customHeight="1" thickBot="1">
      <c r="A51" s="2232"/>
      <c r="B51" s="1990"/>
      <c r="C51" s="1989"/>
      <c r="D51" s="1989"/>
      <c r="E51" s="1989"/>
      <c r="F51" s="1989"/>
      <c r="G51" s="1989"/>
      <c r="H51" s="1989"/>
      <c r="I51" s="1989"/>
      <c r="J51" s="1989"/>
      <c r="K51" s="1989"/>
      <c r="L51" s="1989"/>
      <c r="M51" s="1989"/>
      <c r="N51" s="1989"/>
      <c r="O51" s="1989"/>
      <c r="P51" s="1989"/>
      <c r="Q51" s="1989"/>
      <c r="R51" s="1989"/>
      <c r="S51" s="1989"/>
      <c r="T51" s="1989"/>
      <c r="U51" s="1989"/>
      <c r="V51" s="1989"/>
      <c r="W51" s="1989"/>
      <c r="X51" s="1989"/>
      <c r="Y51" s="1989"/>
      <c r="Z51" s="1989"/>
      <c r="AA51" s="1989"/>
      <c r="AB51" s="2234"/>
    </row>
    <row r="53" spans="1:29" ht="12.75" customHeight="1">
      <c r="A53" s="4495">
        <v>41</v>
      </c>
      <c r="B53" s="4495"/>
      <c r="C53" s="4495"/>
      <c r="D53" s="4495"/>
      <c r="E53" s="4495"/>
      <c r="F53" s="4495"/>
      <c r="G53" s="4495"/>
      <c r="H53" s="4495"/>
      <c r="I53" s="4495"/>
      <c r="J53" s="4495"/>
      <c r="K53" s="4495"/>
      <c r="L53" s="4495"/>
      <c r="M53" s="4495"/>
      <c r="N53" s="4495"/>
      <c r="O53" s="4495"/>
      <c r="P53" s="4495"/>
      <c r="Q53" s="4495"/>
      <c r="R53" s="4495"/>
      <c r="S53" s="4495"/>
      <c r="T53" s="4495"/>
      <c r="U53" s="4495"/>
      <c r="V53" s="4495"/>
      <c r="W53" s="4495"/>
      <c r="X53" s="4495"/>
      <c r="Y53" s="4495"/>
      <c r="Z53" s="4495"/>
      <c r="AA53" s="4495"/>
      <c r="AB53" s="4495"/>
      <c r="AC53" s="223"/>
    </row>
  </sheetData>
  <sheetProtection selectLockedCells="1" selectUnlockedCells="1"/>
  <mergeCells count="30">
    <mergeCell ref="A53:AB53"/>
    <mergeCell ref="Q30:Q31"/>
    <mergeCell ref="R30:T31"/>
    <mergeCell ref="W30:W31"/>
    <mergeCell ref="X30:Z31"/>
    <mergeCell ref="Q33:Q34"/>
    <mergeCell ref="R33:T34"/>
    <mergeCell ref="W33:W34"/>
    <mergeCell ref="X33:Z34"/>
    <mergeCell ref="Q24:Q25"/>
    <mergeCell ref="R24:T25"/>
    <mergeCell ref="W24:W25"/>
    <mergeCell ref="X24:Z25"/>
    <mergeCell ref="Q27:Q28"/>
    <mergeCell ref="R27:T28"/>
    <mergeCell ref="W27:W28"/>
    <mergeCell ref="X27:Z28"/>
    <mergeCell ref="Q15:U15"/>
    <mergeCell ref="W15:AA15"/>
    <mergeCell ref="Q18:Q19"/>
    <mergeCell ref="R18:T19"/>
    <mergeCell ref="W18:W19"/>
    <mergeCell ref="X18:Z19"/>
    <mergeCell ref="Q14:U14"/>
    <mergeCell ref="W14:AA14"/>
    <mergeCell ref="A1:AB1"/>
    <mergeCell ref="A2:AB2"/>
    <mergeCell ref="A3:AB3"/>
    <mergeCell ref="B5:F6"/>
    <mergeCell ref="G5:H6"/>
  </mergeCells>
  <printOptions horizontalCentered="1"/>
  <pageMargins left="0.15748031496062992" right="0.19685039370078741" top="0.31496062992125984" bottom="0.27559055118110237" header="0.51181102362204722" footer="0.51181102362204722"/>
  <pageSetup paperSize="9" scale="85" firstPageNumber="2" orientation="portrait" useFirstPageNumber="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CC1F-CD71-4CF9-9FB2-486AD647AB60}">
  <sheetPr>
    <tabColor theme="7" tint="0.79998168889431442"/>
  </sheetPr>
  <dimension ref="A1:AQ184"/>
  <sheetViews>
    <sheetView showGridLines="0" view="pageBreakPreview" zoomScale="130" zoomScaleNormal="100" zoomScaleSheetLayoutView="130" workbookViewId="0">
      <selection activeCell="H5" sqref="H5:I6"/>
    </sheetView>
  </sheetViews>
  <sheetFormatPr defaultColWidth="9.140625" defaultRowHeight="11.25"/>
  <cols>
    <col min="1" max="1" width="3.7109375" style="185" customWidth="1"/>
    <col min="2" max="2" width="3.42578125" style="183" customWidth="1"/>
    <col min="3" max="3" width="1.7109375" style="183" customWidth="1"/>
    <col min="4" max="4" width="3.85546875" style="183" customWidth="1"/>
    <col min="5" max="5" width="4.85546875" style="183" customWidth="1"/>
    <col min="6" max="6" width="3.85546875" style="183" customWidth="1"/>
    <col min="7" max="7" width="2.7109375" style="183" customWidth="1"/>
    <col min="8" max="11" width="3.85546875" style="183" customWidth="1"/>
    <col min="12" max="12" width="2.28515625" style="183" customWidth="1"/>
    <col min="13" max="20" width="3.85546875" style="183" customWidth="1"/>
    <col min="21" max="21" width="5" style="183" customWidth="1"/>
    <col min="22" max="23" width="3.85546875" style="183" customWidth="1"/>
    <col min="24" max="25" width="2.5703125" style="183" customWidth="1"/>
    <col min="26" max="26" width="3.85546875" style="183" customWidth="1"/>
    <col min="27" max="29" width="1" style="183" customWidth="1"/>
    <col min="30" max="34" width="3.85546875" style="183" customWidth="1"/>
    <col min="35" max="35" width="1.5703125" style="183" customWidth="1"/>
    <col min="36" max="37" width="3.7109375" style="183" customWidth="1"/>
    <col min="38" max="16384" width="9.140625" style="183"/>
  </cols>
  <sheetData>
    <row r="1" spans="1:43" ht="12">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9"/>
    </row>
    <row r="2" spans="1:43">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4331"/>
    </row>
    <row r="3" spans="1:43">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4332"/>
    </row>
    <row r="4" spans="1:43" ht="12.95" customHeight="1">
      <c r="A4" s="2248"/>
      <c r="G4" s="184"/>
      <c r="H4" s="184"/>
      <c r="I4" s="184"/>
      <c r="J4" s="184"/>
      <c r="K4" s="184"/>
      <c r="O4" s="119"/>
      <c r="P4" s="119"/>
      <c r="Q4" s="119"/>
      <c r="R4" s="119"/>
      <c r="S4" s="262"/>
      <c r="T4" s="2314"/>
      <c r="U4" s="2314"/>
      <c r="V4" s="2314"/>
      <c r="W4" s="119"/>
      <c r="X4" s="119"/>
      <c r="Y4" s="119"/>
      <c r="Z4" s="119"/>
      <c r="AA4" s="119"/>
      <c r="AB4" s="119"/>
      <c r="AC4" s="119"/>
      <c r="AD4" s="119"/>
      <c r="AE4" s="119"/>
      <c r="AF4" s="128"/>
      <c r="AG4" s="128"/>
      <c r="AH4" s="128"/>
      <c r="AI4" s="2243"/>
      <c r="AJ4" s="128"/>
      <c r="AK4" s="128"/>
    </row>
    <row r="5" spans="1:43" ht="15" customHeight="1">
      <c r="A5" s="2244"/>
      <c r="B5" s="4484" t="s">
        <v>1009</v>
      </c>
      <c r="C5" s="4484"/>
      <c r="D5" s="4484"/>
      <c r="E5" s="4484"/>
      <c r="F5" s="4484"/>
      <c r="G5" s="4484"/>
      <c r="H5" s="4486" t="s">
        <v>1246</v>
      </c>
      <c r="I5" s="4486"/>
      <c r="J5" s="2245"/>
      <c r="K5" s="2246" t="s">
        <v>4294</v>
      </c>
      <c r="L5" s="2247"/>
      <c r="M5" s="2247"/>
      <c r="N5" s="2247"/>
      <c r="O5" s="119"/>
      <c r="P5" s="119"/>
      <c r="Q5" s="119"/>
      <c r="R5" s="119"/>
      <c r="S5" s="119"/>
      <c r="T5" s="119"/>
      <c r="U5" s="119"/>
      <c r="V5" s="119"/>
      <c r="W5" s="119"/>
      <c r="X5" s="119"/>
      <c r="Y5" s="119"/>
      <c r="Z5" s="119"/>
      <c r="AA5" s="119"/>
      <c r="AB5" s="119"/>
      <c r="AC5" s="119"/>
      <c r="AD5" s="119"/>
      <c r="AE5" s="119"/>
      <c r="AF5" s="128"/>
      <c r="AG5" s="128"/>
      <c r="AH5" s="128"/>
      <c r="AI5" s="2243"/>
      <c r="AJ5" s="128"/>
      <c r="AK5" s="128"/>
    </row>
    <row r="6" spans="1:43" ht="15" customHeight="1">
      <c r="A6" s="2248"/>
      <c r="B6" s="4485"/>
      <c r="C6" s="4485"/>
      <c r="D6" s="4485"/>
      <c r="E6" s="4485"/>
      <c r="F6" s="4485"/>
      <c r="G6" s="4485"/>
      <c r="H6" s="4487"/>
      <c r="I6" s="4487"/>
      <c r="J6" s="2249"/>
      <c r="K6" s="2201" t="s">
        <v>4295</v>
      </c>
      <c r="L6" s="2250"/>
      <c r="M6" s="2250"/>
      <c r="N6" s="2250"/>
      <c r="O6" s="188"/>
      <c r="P6" s="188"/>
      <c r="Q6" s="188"/>
      <c r="R6" s="188"/>
      <c r="S6" s="128"/>
      <c r="T6" s="128"/>
      <c r="U6" s="128"/>
      <c r="V6" s="128"/>
      <c r="W6" s="128"/>
      <c r="X6" s="128"/>
      <c r="Y6" s="128"/>
      <c r="Z6" s="128"/>
      <c r="AA6" s="128"/>
      <c r="AB6" s="128"/>
      <c r="AC6" s="128"/>
      <c r="AD6" s="128"/>
      <c r="AE6" s="128"/>
      <c r="AF6" s="2315"/>
      <c r="AG6" s="270"/>
      <c r="AH6" s="184"/>
      <c r="AI6" s="2251"/>
      <c r="AJ6" s="184"/>
      <c r="AK6" s="184"/>
      <c r="AL6" s="184"/>
      <c r="AM6" s="184"/>
      <c r="AN6" s="184"/>
      <c r="AO6" s="184"/>
      <c r="AP6" s="184"/>
      <c r="AQ6" s="184"/>
    </row>
    <row r="7" spans="1:43" ht="12" customHeight="1">
      <c r="A7" s="2244"/>
      <c r="B7" s="118"/>
      <c r="C7" s="263"/>
      <c r="D7" s="263"/>
      <c r="F7" s="2316"/>
      <c r="G7" s="2245"/>
      <c r="H7" s="798"/>
      <c r="I7" s="2245"/>
      <c r="J7" s="2245"/>
      <c r="K7" s="2245"/>
      <c r="L7" s="2247"/>
      <c r="M7" s="2247"/>
      <c r="N7" s="2247"/>
      <c r="O7" s="4446"/>
      <c r="P7" s="4446"/>
      <c r="Q7" s="4446"/>
      <c r="R7" s="4446"/>
      <c r="S7" s="2877"/>
      <c r="T7" s="2877"/>
      <c r="U7" s="2877"/>
      <c r="V7" s="2877"/>
      <c r="W7" s="4446"/>
      <c r="X7" s="4446"/>
      <c r="Y7" s="4446"/>
      <c r="Z7" s="390"/>
      <c r="AA7" s="390"/>
      <c r="AB7" s="390"/>
      <c r="AC7" s="390"/>
      <c r="AD7" s="390"/>
      <c r="AE7" s="390"/>
      <c r="AF7" s="4446"/>
      <c r="AG7" s="4496"/>
      <c r="AI7" s="1887"/>
    </row>
    <row r="8" spans="1:43" ht="7.5" customHeight="1">
      <c r="A8" s="2244"/>
      <c r="B8" s="118"/>
      <c r="C8" s="263"/>
      <c r="D8" s="263"/>
      <c r="F8" s="2316"/>
      <c r="G8" s="2245"/>
      <c r="H8" s="798"/>
      <c r="I8" s="2245"/>
      <c r="J8" s="2245"/>
      <c r="K8" s="2245"/>
      <c r="L8" s="2247"/>
      <c r="M8" s="2247"/>
      <c r="N8" s="2247"/>
      <c r="O8" s="390"/>
      <c r="P8" s="390"/>
      <c r="Q8" s="390"/>
      <c r="R8" s="390"/>
      <c r="S8" s="132"/>
      <c r="T8" s="132"/>
      <c r="U8" s="132"/>
      <c r="V8" s="132"/>
      <c r="W8" s="390"/>
      <c r="X8" s="390"/>
      <c r="Y8" s="390"/>
      <c r="Z8" s="390"/>
      <c r="AA8" s="390"/>
      <c r="AB8" s="390"/>
      <c r="AC8" s="390"/>
      <c r="AD8" s="390"/>
      <c r="AE8" s="390"/>
      <c r="AF8" s="390"/>
      <c r="AG8" s="119"/>
      <c r="AI8" s="1887"/>
    </row>
    <row r="9" spans="1:43" ht="12" customHeight="1">
      <c r="A9" s="2306"/>
      <c r="B9" s="2317" t="s">
        <v>1245</v>
      </c>
      <c r="D9" s="2208" t="s">
        <v>3646</v>
      </c>
      <c r="E9" s="2208"/>
      <c r="F9" s="2318"/>
      <c r="G9" s="2161"/>
      <c r="H9" s="2161"/>
      <c r="I9" s="2161"/>
      <c r="J9" s="2161"/>
      <c r="K9" s="2161"/>
      <c r="L9" s="2161"/>
      <c r="M9" s="2161"/>
      <c r="N9" s="2161"/>
      <c r="O9" s="2161"/>
      <c r="P9" s="2161"/>
      <c r="Q9" s="2161"/>
      <c r="R9" s="2161"/>
      <c r="S9" s="2161"/>
      <c r="T9" s="2161"/>
      <c r="U9" s="2161"/>
      <c r="V9" s="132"/>
      <c r="W9" s="390"/>
      <c r="X9" s="390"/>
      <c r="Y9" s="390"/>
      <c r="Z9" s="390"/>
      <c r="AA9" s="390"/>
      <c r="AB9" s="390"/>
      <c r="AC9" s="390"/>
      <c r="AD9" s="390"/>
      <c r="AE9" s="390"/>
      <c r="AF9" s="390"/>
      <c r="AG9" s="119"/>
      <c r="AI9" s="1887"/>
    </row>
    <row r="10" spans="1:43" ht="12" customHeight="1">
      <c r="A10" s="2319"/>
      <c r="B10" s="2220"/>
      <c r="D10" s="2212" t="s">
        <v>3647</v>
      </c>
      <c r="E10" s="2208"/>
      <c r="F10" s="2197"/>
      <c r="G10" s="839"/>
      <c r="H10" s="839"/>
      <c r="I10" s="839"/>
      <c r="J10" s="839"/>
      <c r="K10" s="839"/>
      <c r="L10" s="839"/>
      <c r="M10" s="839"/>
      <c r="N10" s="839"/>
      <c r="O10" s="839"/>
      <c r="P10" s="839"/>
      <c r="Q10" s="839"/>
      <c r="R10" s="839"/>
      <c r="S10" s="839"/>
      <c r="T10" s="839"/>
      <c r="U10" s="839"/>
      <c r="V10" s="132"/>
      <c r="W10" s="390"/>
      <c r="X10" s="390"/>
      <c r="Y10" s="390"/>
      <c r="Z10" s="390"/>
      <c r="AA10" s="390"/>
      <c r="AB10" s="390"/>
      <c r="AC10" s="390"/>
      <c r="AD10" s="390"/>
      <c r="AE10" s="390"/>
      <c r="AF10" s="390"/>
      <c r="AG10" s="119"/>
      <c r="AI10" s="1887"/>
    </row>
    <row r="11" spans="1:43" ht="4.5" customHeight="1">
      <c r="A11" s="2319"/>
      <c r="B11" s="2220"/>
      <c r="C11" s="2212"/>
      <c r="D11" s="263"/>
      <c r="E11" s="2208"/>
      <c r="F11" s="2197"/>
      <c r="G11" s="839"/>
      <c r="H11" s="839"/>
      <c r="I11" s="839"/>
      <c r="J11" s="839"/>
      <c r="K11" s="839"/>
      <c r="L11" s="839"/>
      <c r="M11" s="839"/>
      <c r="N11" s="839"/>
      <c r="O11" s="839"/>
      <c r="P11" s="839"/>
      <c r="Q11" s="839"/>
      <c r="R11" s="839"/>
      <c r="S11" s="839"/>
      <c r="T11" s="839"/>
      <c r="U11" s="839"/>
      <c r="V11" s="132"/>
      <c r="W11" s="390"/>
      <c r="X11" s="390"/>
      <c r="Y11" s="390"/>
      <c r="Z11" s="390"/>
      <c r="AA11" s="390"/>
      <c r="AB11" s="390"/>
      <c r="AC11" s="390"/>
      <c r="AD11" s="390"/>
      <c r="AE11" s="390"/>
      <c r="AF11" s="390"/>
      <c r="AG11" s="119"/>
      <c r="AI11" s="1887"/>
    </row>
    <row r="12" spans="1:43" ht="12" customHeight="1">
      <c r="A12" s="435"/>
      <c r="C12" s="128"/>
      <c r="D12" s="128"/>
      <c r="E12" s="2910">
        <v>342101</v>
      </c>
      <c r="F12" s="2910"/>
      <c r="G12" s="128"/>
      <c r="H12" s="128"/>
      <c r="I12" s="128"/>
      <c r="J12" s="128"/>
      <c r="K12" s="128"/>
      <c r="L12" s="128"/>
      <c r="M12" s="128"/>
      <c r="N12" s="128"/>
      <c r="O12" s="253"/>
      <c r="P12" s="2910"/>
      <c r="Q12" s="2910"/>
      <c r="R12" s="263"/>
      <c r="S12" s="263"/>
      <c r="T12" s="263"/>
      <c r="U12" s="263"/>
      <c r="V12" s="132"/>
      <c r="W12" s="390"/>
      <c r="X12" s="390"/>
      <c r="Y12" s="390"/>
      <c r="Z12" s="390"/>
      <c r="AA12" s="390"/>
      <c r="AB12" s="390"/>
      <c r="AC12" s="390"/>
      <c r="AD12" s="390"/>
      <c r="AE12" s="390"/>
      <c r="AF12" s="390"/>
      <c r="AG12" s="119"/>
      <c r="AI12" s="1887"/>
    </row>
    <row r="13" spans="1:43" ht="11.25" customHeight="1">
      <c r="A13" s="435"/>
      <c r="B13" s="263"/>
      <c r="E13" s="2963">
        <v>1</v>
      </c>
      <c r="F13" s="4426"/>
      <c r="G13" s="2911" t="s">
        <v>1100</v>
      </c>
      <c r="H13" s="2877"/>
      <c r="I13" s="2877"/>
      <c r="J13" s="2963">
        <v>2</v>
      </c>
      <c r="K13" s="4426"/>
      <c r="L13" s="2911" t="s">
        <v>1238</v>
      </c>
      <c r="M13" s="2877"/>
      <c r="N13" s="2877"/>
      <c r="O13" s="2877"/>
      <c r="P13" s="254"/>
      <c r="Q13" s="254"/>
      <c r="R13" s="254"/>
      <c r="S13" s="254"/>
      <c r="T13" s="254"/>
      <c r="U13" s="128"/>
      <c r="V13" s="132"/>
      <c r="W13" s="390"/>
      <c r="X13" s="390"/>
      <c r="Y13" s="390"/>
      <c r="Z13" s="390"/>
      <c r="AA13" s="390"/>
      <c r="AB13" s="390"/>
      <c r="AC13" s="390"/>
      <c r="AD13" s="390"/>
      <c r="AE13" s="390"/>
      <c r="AF13" s="390"/>
      <c r="AG13" s="119"/>
      <c r="AI13" s="1887"/>
    </row>
    <row r="14" spans="1:43" ht="11.25" customHeight="1">
      <c r="A14" s="435"/>
      <c r="B14" s="263"/>
      <c r="E14" s="2963"/>
      <c r="F14" s="4346"/>
      <c r="G14" s="2911"/>
      <c r="H14" s="2877"/>
      <c r="I14" s="2877"/>
      <c r="J14" s="2963"/>
      <c r="K14" s="4346"/>
      <c r="L14" s="2911"/>
      <c r="M14" s="2877"/>
      <c r="N14" s="2877"/>
      <c r="O14" s="2877"/>
      <c r="P14" s="263"/>
      <c r="Q14" s="251"/>
      <c r="R14" s="251"/>
      <c r="S14" s="251"/>
      <c r="T14" s="251"/>
      <c r="U14" s="188"/>
      <c r="V14" s="132"/>
      <c r="W14" s="390"/>
      <c r="X14" s="390"/>
      <c r="Y14" s="390"/>
      <c r="Z14" s="390"/>
      <c r="AA14" s="390"/>
      <c r="AB14" s="390"/>
      <c r="AC14" s="390"/>
      <c r="AD14" s="390"/>
      <c r="AE14" s="390"/>
      <c r="AF14" s="390"/>
      <c r="AG14" s="119"/>
      <c r="AI14" s="1887"/>
    </row>
    <row r="15" spans="1:43" ht="11.25" customHeight="1">
      <c r="A15" s="2320"/>
      <c r="B15" s="2226"/>
      <c r="C15" s="2223"/>
      <c r="D15" s="2223"/>
      <c r="E15" s="2223"/>
      <c r="F15" s="2223"/>
      <c r="G15" s="2224"/>
      <c r="H15" s="2223"/>
      <c r="I15" s="2223"/>
      <c r="J15" s="2223"/>
      <c r="K15" s="2223"/>
      <c r="L15" s="2223"/>
      <c r="M15" s="2226"/>
      <c r="N15" s="2321"/>
      <c r="O15" s="2321"/>
      <c r="P15" s="2226"/>
      <c r="Q15" s="2322"/>
      <c r="R15" s="2322"/>
      <c r="S15" s="2322"/>
      <c r="T15" s="2322"/>
      <c r="U15" s="2323"/>
      <c r="V15" s="2223"/>
      <c r="W15" s="2324"/>
      <c r="X15" s="2324"/>
      <c r="Y15" s="2324"/>
      <c r="Z15" s="2324"/>
      <c r="AA15" s="2324"/>
      <c r="AB15" s="2324"/>
      <c r="AC15" s="2324"/>
      <c r="AD15" s="2324"/>
      <c r="AE15" s="2324"/>
      <c r="AF15" s="2324"/>
      <c r="AG15" s="2257"/>
      <c r="AH15" s="2256"/>
      <c r="AI15" s="2297"/>
    </row>
    <row r="16" spans="1:43" ht="7.5" customHeight="1">
      <c r="A16" s="2244"/>
      <c r="B16" s="118"/>
      <c r="C16" s="263"/>
      <c r="D16" s="263"/>
      <c r="F16" s="2316"/>
      <c r="G16" s="2245"/>
      <c r="H16" s="798"/>
      <c r="I16" s="2245"/>
      <c r="J16" s="2245"/>
      <c r="K16" s="2245"/>
      <c r="L16" s="2247"/>
      <c r="M16" s="2247"/>
      <c r="N16" s="2247"/>
      <c r="O16" s="390"/>
      <c r="P16" s="390"/>
      <c r="Q16" s="390"/>
      <c r="R16" s="390"/>
      <c r="S16" s="132"/>
      <c r="T16" s="132"/>
      <c r="U16" s="132"/>
      <c r="V16" s="132"/>
      <c r="W16" s="390"/>
      <c r="X16" s="390"/>
      <c r="Y16" s="390"/>
      <c r="Z16" s="390"/>
      <c r="AA16" s="390"/>
      <c r="AB16" s="390"/>
      <c r="AC16" s="390"/>
      <c r="AD16" s="390"/>
      <c r="AE16" s="390"/>
      <c r="AF16" s="390"/>
      <c r="AG16" s="119"/>
      <c r="AI16" s="1887"/>
    </row>
    <row r="17" spans="1:35" ht="12" customHeight="1">
      <c r="A17" s="2306"/>
      <c r="B17" s="2317" t="s">
        <v>1239</v>
      </c>
      <c r="D17" s="2208" t="s">
        <v>3648</v>
      </c>
      <c r="E17" s="2208"/>
      <c r="F17" s="2318"/>
      <c r="G17" s="2161"/>
      <c r="H17" s="2161"/>
      <c r="I17" s="2161"/>
      <c r="J17" s="2161"/>
      <c r="K17" s="2161"/>
      <c r="L17" s="2161"/>
      <c r="M17" s="2161"/>
      <c r="N17" s="2161"/>
      <c r="O17" s="2161"/>
      <c r="P17" s="2161"/>
      <c r="Q17" s="2161"/>
      <c r="R17" s="2161"/>
      <c r="S17" s="2161"/>
      <c r="T17" s="2161"/>
      <c r="U17" s="2161"/>
      <c r="V17" s="132"/>
      <c r="W17" s="390"/>
      <c r="X17" s="390"/>
      <c r="Y17" s="390"/>
      <c r="Z17" s="390"/>
      <c r="AA17" s="390"/>
      <c r="AB17" s="390"/>
      <c r="AC17" s="390"/>
      <c r="AD17" s="390"/>
      <c r="AE17" s="390"/>
      <c r="AF17" s="390"/>
      <c r="AG17" s="119"/>
      <c r="AI17" s="1887"/>
    </row>
    <row r="18" spans="1:35" ht="12" customHeight="1">
      <c r="A18" s="2319"/>
      <c r="B18" s="2220"/>
      <c r="D18" s="2212" t="s">
        <v>3649</v>
      </c>
      <c r="E18" s="2208"/>
      <c r="F18" s="2197"/>
      <c r="G18" s="839"/>
      <c r="H18" s="839"/>
      <c r="I18" s="839"/>
      <c r="J18" s="839"/>
      <c r="K18" s="839"/>
      <c r="L18" s="839"/>
      <c r="M18" s="839"/>
      <c r="N18" s="839"/>
      <c r="O18" s="839"/>
      <c r="P18" s="839"/>
      <c r="Q18" s="839"/>
      <c r="R18" s="839"/>
      <c r="S18" s="839"/>
      <c r="T18" s="839"/>
      <c r="U18" s="839"/>
      <c r="V18" s="132"/>
      <c r="W18" s="390"/>
      <c r="X18" s="390"/>
      <c r="Y18" s="390"/>
      <c r="Z18" s="390"/>
      <c r="AA18" s="390"/>
      <c r="AB18" s="390"/>
      <c r="AC18" s="390"/>
      <c r="AD18" s="390"/>
      <c r="AE18" s="390"/>
      <c r="AF18" s="390"/>
      <c r="AG18" s="119"/>
      <c r="AI18" s="1887"/>
    </row>
    <row r="19" spans="1:35" ht="4.5" customHeight="1">
      <c r="A19" s="2319"/>
      <c r="B19" s="2220"/>
      <c r="C19" s="2212"/>
      <c r="D19" s="263"/>
      <c r="E19" s="2208"/>
      <c r="F19" s="2197"/>
      <c r="G19" s="839"/>
      <c r="H19" s="839"/>
      <c r="I19" s="839"/>
      <c r="J19" s="839"/>
      <c r="K19" s="839"/>
      <c r="L19" s="839"/>
      <c r="M19" s="839"/>
      <c r="N19" s="839"/>
      <c r="O19" s="839"/>
      <c r="P19" s="839"/>
      <c r="Q19" s="839"/>
      <c r="R19" s="839"/>
      <c r="S19" s="839"/>
      <c r="T19" s="839"/>
      <c r="U19" s="839"/>
      <c r="V19" s="132"/>
      <c r="W19" s="390"/>
      <c r="X19" s="390"/>
      <c r="Y19" s="390"/>
      <c r="Z19" s="390"/>
      <c r="AA19" s="390"/>
      <c r="AB19" s="390"/>
      <c r="AC19" s="390"/>
      <c r="AD19" s="390"/>
      <c r="AE19" s="390"/>
      <c r="AF19" s="390"/>
      <c r="AG19" s="119"/>
      <c r="AI19" s="1887"/>
    </row>
    <row r="20" spans="1:35" ht="12" customHeight="1">
      <c r="A20" s="435"/>
      <c r="C20" s="128"/>
      <c r="D20" s="128"/>
      <c r="E20" s="2910">
        <v>341801</v>
      </c>
      <c r="F20" s="2910"/>
      <c r="G20" s="128"/>
      <c r="H20" s="128"/>
      <c r="I20" s="128"/>
      <c r="J20" s="128"/>
      <c r="K20" s="128"/>
      <c r="L20" s="128"/>
      <c r="M20" s="128"/>
      <c r="N20" s="128"/>
      <c r="O20" s="253"/>
      <c r="P20" s="2910"/>
      <c r="Q20" s="2910"/>
      <c r="R20" s="263"/>
      <c r="S20" s="263"/>
      <c r="T20" s="263"/>
      <c r="U20" s="263"/>
      <c r="V20" s="132"/>
      <c r="W20" s="390"/>
      <c r="X20" s="390"/>
      <c r="Y20" s="390"/>
      <c r="Z20" s="390"/>
      <c r="AA20" s="390"/>
      <c r="AB20" s="390"/>
      <c r="AC20" s="390"/>
      <c r="AD20" s="390"/>
      <c r="AE20" s="390"/>
      <c r="AF20" s="390"/>
      <c r="AG20" s="119"/>
      <c r="AI20" s="1887"/>
    </row>
    <row r="21" spans="1:35" ht="11.25" customHeight="1">
      <c r="A21" s="435"/>
      <c r="B21" s="263"/>
      <c r="E21" s="2963">
        <v>1</v>
      </c>
      <c r="F21" s="4426"/>
      <c r="G21" s="2911" t="s">
        <v>1100</v>
      </c>
      <c r="H21" s="2877"/>
      <c r="I21" s="2877"/>
      <c r="J21" s="2963">
        <v>2</v>
      </c>
      <c r="K21" s="4426"/>
      <c r="L21" s="2911" t="s">
        <v>1238</v>
      </c>
      <c r="M21" s="2877"/>
      <c r="N21" s="2877"/>
      <c r="O21" s="2877"/>
      <c r="P21" s="254"/>
      <c r="Q21" s="254"/>
      <c r="R21" s="254"/>
      <c r="S21" s="254"/>
      <c r="T21" s="254"/>
      <c r="U21" s="128"/>
      <c r="V21" s="132"/>
      <c r="W21" s="390"/>
      <c r="X21" s="390"/>
      <c r="Y21" s="390"/>
      <c r="Z21" s="390"/>
      <c r="AA21" s="390"/>
      <c r="AB21" s="390"/>
      <c r="AC21" s="390"/>
      <c r="AD21" s="390"/>
      <c r="AE21" s="390"/>
      <c r="AF21" s="390"/>
      <c r="AG21" s="119"/>
      <c r="AI21" s="1887"/>
    </row>
    <row r="22" spans="1:35" ht="11.25" customHeight="1">
      <c r="A22" s="435"/>
      <c r="B22" s="263"/>
      <c r="E22" s="2963"/>
      <c r="F22" s="4346"/>
      <c r="G22" s="2911"/>
      <c r="H22" s="2877"/>
      <c r="I22" s="2877"/>
      <c r="J22" s="2963"/>
      <c r="K22" s="4346"/>
      <c r="L22" s="2911"/>
      <c r="M22" s="2877"/>
      <c r="N22" s="2877"/>
      <c r="O22" s="2877"/>
      <c r="P22" s="263"/>
      <c r="Q22" s="251"/>
      <c r="R22" s="251"/>
      <c r="S22" s="251"/>
      <c r="T22" s="251"/>
      <c r="U22" s="188"/>
      <c r="V22" s="132"/>
      <c r="W22" s="390"/>
      <c r="X22" s="390"/>
      <c r="Y22" s="390"/>
      <c r="Z22" s="390"/>
      <c r="AA22" s="390"/>
      <c r="AB22" s="390"/>
      <c r="AC22" s="390"/>
      <c r="AD22" s="390"/>
      <c r="AE22" s="390"/>
      <c r="AF22" s="390"/>
      <c r="AG22" s="119"/>
      <c r="AI22" s="1887"/>
    </row>
    <row r="23" spans="1:35" ht="11.25" customHeight="1">
      <c r="A23" s="2320"/>
      <c r="B23" s="2226"/>
      <c r="C23" s="2223"/>
      <c r="D23" s="2223"/>
      <c r="E23" s="2223"/>
      <c r="F23" s="2223"/>
      <c r="G23" s="2224"/>
      <c r="H23" s="2223"/>
      <c r="I23" s="2223"/>
      <c r="J23" s="2223"/>
      <c r="K23" s="2223"/>
      <c r="L23" s="2223"/>
      <c r="M23" s="2226"/>
      <c r="N23" s="2321"/>
      <c r="O23" s="2321"/>
      <c r="P23" s="2226"/>
      <c r="Q23" s="2322"/>
      <c r="R23" s="2322"/>
      <c r="S23" s="2322"/>
      <c r="T23" s="2322"/>
      <c r="U23" s="2323"/>
      <c r="V23" s="2223"/>
      <c r="W23" s="2324"/>
      <c r="X23" s="2324"/>
      <c r="Y23" s="2324"/>
      <c r="Z23" s="2324"/>
      <c r="AA23" s="2324"/>
      <c r="AB23" s="2324"/>
      <c r="AC23" s="2324"/>
      <c r="AD23" s="2324"/>
      <c r="AE23" s="2324"/>
      <c r="AF23" s="2324"/>
      <c r="AG23" s="2257"/>
      <c r="AH23" s="2256"/>
      <c r="AI23" s="2297"/>
    </row>
    <row r="24" spans="1:35" ht="7.5" customHeight="1">
      <c r="A24" s="2244"/>
      <c r="B24" s="118"/>
      <c r="C24" s="263"/>
      <c r="D24" s="263"/>
      <c r="F24" s="2316"/>
      <c r="G24" s="2245"/>
      <c r="H24" s="798"/>
      <c r="I24" s="2245"/>
      <c r="J24" s="2245"/>
      <c r="K24" s="2245"/>
      <c r="L24" s="2247"/>
      <c r="M24" s="2247"/>
      <c r="N24" s="2247"/>
      <c r="O24" s="390"/>
      <c r="P24" s="390"/>
      <c r="Q24" s="390"/>
      <c r="R24" s="390"/>
      <c r="S24" s="132"/>
      <c r="T24" s="132"/>
      <c r="U24" s="132"/>
      <c r="V24" s="132"/>
      <c r="W24" s="390"/>
      <c r="X24" s="390"/>
      <c r="Y24" s="390"/>
      <c r="Z24" s="390"/>
      <c r="AA24" s="390"/>
      <c r="AB24" s="390"/>
      <c r="AC24" s="390"/>
      <c r="AD24" s="390"/>
      <c r="AE24" s="390"/>
      <c r="AF24" s="390"/>
      <c r="AG24" s="119"/>
      <c r="AI24" s="1887"/>
    </row>
    <row r="25" spans="1:35" ht="12" customHeight="1">
      <c r="A25" s="2306"/>
      <c r="B25" s="2317" t="s">
        <v>1237</v>
      </c>
      <c r="D25" s="2208" t="s">
        <v>3650</v>
      </c>
      <c r="E25" s="2208"/>
      <c r="F25" s="2318"/>
      <c r="G25" s="2161"/>
      <c r="H25" s="2161"/>
      <c r="I25" s="2161"/>
      <c r="J25" s="2161"/>
      <c r="K25" s="2161"/>
      <c r="L25" s="2161"/>
      <c r="M25" s="2161"/>
      <c r="N25" s="2161"/>
      <c r="O25" s="2161"/>
      <c r="P25" s="2161"/>
      <c r="Q25" s="2161"/>
      <c r="R25" s="2161"/>
      <c r="S25" s="2161"/>
      <c r="T25" s="2161"/>
      <c r="U25" s="2161"/>
      <c r="V25" s="132"/>
      <c r="W25" s="390"/>
      <c r="X25" s="390"/>
      <c r="Y25" s="390"/>
      <c r="Z25" s="390"/>
      <c r="AA25" s="390"/>
      <c r="AB25" s="390"/>
      <c r="AC25" s="390"/>
      <c r="AD25" s="390"/>
      <c r="AE25" s="390"/>
      <c r="AF25" s="390"/>
      <c r="AG25" s="119"/>
      <c r="AI25" s="1887"/>
    </row>
    <row r="26" spans="1:35" ht="12" customHeight="1">
      <c r="A26" s="2319"/>
      <c r="B26" s="2220"/>
      <c r="D26" s="2212" t="s">
        <v>3651</v>
      </c>
      <c r="E26" s="2208"/>
      <c r="F26" s="2197"/>
      <c r="G26" s="839"/>
      <c r="H26" s="839"/>
      <c r="I26" s="839"/>
      <c r="J26" s="839"/>
      <c r="K26" s="839"/>
      <c r="L26" s="839"/>
      <c r="M26" s="839"/>
      <c r="N26" s="839"/>
      <c r="O26" s="839"/>
      <c r="P26" s="839"/>
      <c r="Q26" s="839"/>
      <c r="R26" s="839"/>
      <c r="S26" s="839"/>
      <c r="T26" s="839"/>
      <c r="U26" s="839"/>
      <c r="V26" s="132"/>
      <c r="W26" s="390"/>
      <c r="X26" s="390"/>
      <c r="Y26" s="390"/>
      <c r="Z26" s="390"/>
      <c r="AA26" s="390"/>
      <c r="AB26" s="390"/>
      <c r="AC26" s="390"/>
      <c r="AD26" s="390"/>
      <c r="AE26" s="390"/>
      <c r="AF26" s="390"/>
      <c r="AG26" s="119"/>
      <c r="AI26" s="1887"/>
    </row>
    <row r="27" spans="1:35" ht="4.5" customHeight="1">
      <c r="A27" s="2319"/>
      <c r="B27" s="2220"/>
      <c r="C27" s="2212"/>
      <c r="D27" s="263"/>
      <c r="E27" s="2208"/>
      <c r="F27" s="2197"/>
      <c r="G27" s="839"/>
      <c r="H27" s="839"/>
      <c r="I27" s="839"/>
      <c r="J27" s="839"/>
      <c r="K27" s="839"/>
      <c r="L27" s="839"/>
      <c r="M27" s="839"/>
      <c r="N27" s="839"/>
      <c r="O27" s="839"/>
      <c r="P27" s="839"/>
      <c r="Q27" s="839"/>
      <c r="R27" s="839"/>
      <c r="S27" s="839"/>
      <c r="T27" s="839"/>
      <c r="U27" s="839"/>
      <c r="V27" s="132"/>
      <c r="W27" s="390"/>
      <c r="X27" s="390"/>
      <c r="Y27" s="390"/>
      <c r="Z27" s="390"/>
      <c r="AA27" s="390"/>
      <c r="AB27" s="390"/>
      <c r="AC27" s="390"/>
      <c r="AD27" s="390"/>
      <c r="AE27" s="390"/>
      <c r="AF27" s="390"/>
      <c r="AG27" s="119"/>
      <c r="AI27" s="1887"/>
    </row>
    <row r="28" spans="1:35" ht="12" customHeight="1">
      <c r="A28" s="435"/>
      <c r="C28" s="128"/>
      <c r="D28" s="128"/>
      <c r="E28" s="2910">
        <v>342201</v>
      </c>
      <c r="F28" s="2910"/>
      <c r="G28" s="128"/>
      <c r="H28" s="128"/>
      <c r="I28" s="128"/>
      <c r="J28" s="128"/>
      <c r="K28" s="128"/>
      <c r="L28" s="128"/>
      <c r="M28" s="128"/>
      <c r="N28" s="128"/>
      <c r="O28" s="253"/>
      <c r="P28" s="2910"/>
      <c r="Q28" s="2910"/>
      <c r="R28" s="263"/>
      <c r="S28" s="263"/>
      <c r="T28" s="263"/>
      <c r="U28" s="263"/>
      <c r="V28" s="132"/>
      <c r="W28" s="390"/>
      <c r="X28" s="390"/>
      <c r="Y28" s="390"/>
      <c r="Z28" s="390"/>
      <c r="AA28" s="390"/>
      <c r="AB28" s="390"/>
      <c r="AC28" s="390"/>
      <c r="AD28" s="390"/>
      <c r="AE28" s="390"/>
      <c r="AF28" s="390"/>
      <c r="AG28" s="119"/>
      <c r="AI28" s="1887"/>
    </row>
    <row r="29" spans="1:35" ht="11.25" customHeight="1">
      <c r="A29" s="435"/>
      <c r="B29" s="263"/>
      <c r="E29" s="2963">
        <v>1</v>
      </c>
      <c r="F29" s="4426"/>
      <c r="G29" s="2911" t="s">
        <v>1100</v>
      </c>
      <c r="H29" s="2877"/>
      <c r="I29" s="2877"/>
      <c r="J29" s="2963">
        <v>2</v>
      </c>
      <c r="K29" s="4426"/>
      <c r="L29" s="2911" t="s">
        <v>1238</v>
      </c>
      <c r="M29" s="2877"/>
      <c r="N29" s="2877"/>
      <c r="O29" s="2877"/>
      <c r="P29" s="254"/>
      <c r="Q29" s="254"/>
      <c r="R29" s="254"/>
      <c r="S29" s="254"/>
      <c r="T29" s="254"/>
      <c r="U29" s="128"/>
      <c r="V29" s="132"/>
      <c r="W29" s="390"/>
      <c r="X29" s="390"/>
      <c r="Y29" s="390"/>
      <c r="Z29" s="390"/>
      <c r="AA29" s="390"/>
      <c r="AB29" s="390"/>
      <c r="AC29" s="390"/>
      <c r="AD29" s="390"/>
      <c r="AE29" s="390"/>
      <c r="AF29" s="390"/>
      <c r="AG29" s="119"/>
      <c r="AI29" s="1887"/>
    </row>
    <row r="30" spans="1:35" ht="11.25" customHeight="1">
      <c r="A30" s="435"/>
      <c r="B30" s="263"/>
      <c r="E30" s="2963"/>
      <c r="F30" s="4346"/>
      <c r="G30" s="2911"/>
      <c r="H30" s="2877"/>
      <c r="I30" s="2877"/>
      <c r="J30" s="2963"/>
      <c r="K30" s="4346"/>
      <c r="L30" s="2911"/>
      <c r="M30" s="2877"/>
      <c r="N30" s="2877"/>
      <c r="O30" s="2877"/>
      <c r="P30" s="263"/>
      <c r="Q30" s="251"/>
      <c r="R30" s="251"/>
      <c r="S30" s="251"/>
      <c r="T30" s="251"/>
      <c r="U30" s="188"/>
      <c r="V30" s="132"/>
      <c r="W30" s="390"/>
      <c r="X30" s="390"/>
      <c r="Y30" s="390"/>
      <c r="Z30" s="390"/>
      <c r="AA30" s="390"/>
      <c r="AB30" s="390"/>
      <c r="AC30" s="390"/>
      <c r="AD30" s="390"/>
      <c r="AE30" s="390"/>
      <c r="AF30" s="390"/>
      <c r="AG30" s="119"/>
      <c r="AI30" s="1887"/>
    </row>
    <row r="31" spans="1:35" ht="11.25" customHeight="1">
      <c r="A31" s="2320"/>
      <c r="B31" s="2226"/>
      <c r="C31" s="2223"/>
      <c r="D31" s="2223"/>
      <c r="E31" s="2223"/>
      <c r="F31" s="2223"/>
      <c r="G31" s="2224"/>
      <c r="H31" s="2223"/>
      <c r="I31" s="2223"/>
      <c r="J31" s="2223"/>
      <c r="K31" s="2223"/>
      <c r="L31" s="2223"/>
      <c r="M31" s="2226"/>
      <c r="N31" s="2321"/>
      <c r="O31" s="2321"/>
      <c r="P31" s="2226"/>
      <c r="Q31" s="2322"/>
      <c r="R31" s="2322"/>
      <c r="S31" s="2322"/>
      <c r="T31" s="2322"/>
      <c r="U31" s="2323"/>
      <c r="V31" s="2223"/>
      <c r="W31" s="2324"/>
      <c r="X31" s="2324"/>
      <c r="Y31" s="2324"/>
      <c r="Z31" s="2324"/>
      <c r="AA31" s="2324"/>
      <c r="AB31" s="2324"/>
      <c r="AC31" s="2324"/>
      <c r="AD31" s="2324"/>
      <c r="AE31" s="2324"/>
      <c r="AF31" s="2324"/>
      <c r="AG31" s="2257"/>
      <c r="AH31" s="2256"/>
      <c r="AI31" s="2297"/>
    </row>
    <row r="32" spans="1:35" ht="11.25" customHeight="1">
      <c r="A32" s="2244"/>
      <c r="B32" s="118"/>
      <c r="C32" s="263"/>
      <c r="D32" s="263"/>
      <c r="F32" s="2316"/>
      <c r="G32" s="2245"/>
      <c r="H32" s="798"/>
      <c r="I32" s="2245"/>
      <c r="J32" s="2245"/>
      <c r="K32" s="2245"/>
      <c r="L32" s="2247"/>
      <c r="M32" s="2247"/>
      <c r="N32" s="2247"/>
      <c r="O32" s="390"/>
      <c r="P32" s="390"/>
      <c r="Q32" s="390"/>
      <c r="R32" s="390"/>
      <c r="S32" s="132"/>
      <c r="T32" s="132"/>
      <c r="U32" s="132"/>
      <c r="V32" s="132"/>
      <c r="W32" s="390"/>
      <c r="X32" s="390"/>
      <c r="Y32" s="390"/>
      <c r="Z32" s="390"/>
      <c r="AA32" s="390"/>
      <c r="AB32" s="390"/>
      <c r="AC32" s="390"/>
      <c r="AD32" s="390"/>
      <c r="AE32" s="390"/>
      <c r="AF32" s="390"/>
      <c r="AG32" s="119"/>
      <c r="AI32" s="1887"/>
    </row>
    <row r="33" spans="1:35" ht="11.25" customHeight="1">
      <c r="A33" s="2244"/>
      <c r="B33" s="2317" t="s">
        <v>1367</v>
      </c>
      <c r="C33" s="112"/>
      <c r="D33" s="2208" t="s">
        <v>3652</v>
      </c>
      <c r="E33" s="187"/>
      <c r="G33" s="2325"/>
      <c r="H33" s="128"/>
      <c r="I33" s="2325"/>
      <c r="J33" s="2325"/>
      <c r="K33" s="2325"/>
      <c r="O33" s="390"/>
      <c r="P33" s="390"/>
      <c r="Q33" s="390"/>
      <c r="R33" s="390"/>
      <c r="S33" s="132"/>
      <c r="T33" s="132"/>
      <c r="U33" s="132"/>
      <c r="V33" s="1611"/>
      <c r="W33" s="20"/>
      <c r="X33" s="20"/>
      <c r="Y33" s="20"/>
      <c r="Z33" s="20"/>
      <c r="AA33" s="20"/>
      <c r="AB33" s="20"/>
      <c r="AC33" s="20"/>
      <c r="AD33" s="390"/>
      <c r="AE33" s="20"/>
      <c r="AF33" s="20"/>
      <c r="AG33" s="20"/>
      <c r="AH33" s="20"/>
      <c r="AI33" s="2286"/>
    </row>
    <row r="34" spans="1:35" ht="11.25" customHeight="1">
      <c r="A34" s="2244"/>
      <c r="B34" s="118"/>
      <c r="C34" s="263"/>
      <c r="D34" s="188" t="s">
        <v>3653</v>
      </c>
      <c r="F34" s="2316"/>
      <c r="G34" s="2245"/>
      <c r="H34" s="798"/>
      <c r="I34" s="2245"/>
      <c r="J34" s="2245"/>
      <c r="K34" s="2245"/>
      <c r="L34" s="2247"/>
      <c r="M34" s="2247"/>
      <c r="N34" s="2247"/>
      <c r="O34" s="390"/>
      <c r="P34" s="390"/>
      <c r="Q34" s="390"/>
      <c r="R34" s="390"/>
      <c r="S34" s="132"/>
      <c r="T34" s="132"/>
      <c r="U34" s="132"/>
      <c r="V34" s="128"/>
      <c r="W34" s="20"/>
      <c r="X34" s="20"/>
      <c r="Y34" s="20"/>
      <c r="Z34" s="20"/>
      <c r="AA34" s="20"/>
      <c r="AB34" s="20"/>
      <c r="AC34" s="20"/>
      <c r="AD34" s="390"/>
      <c r="AE34" s="20"/>
      <c r="AF34" s="20"/>
      <c r="AG34" s="20"/>
      <c r="AH34" s="20"/>
      <c r="AI34" s="2286"/>
    </row>
    <row r="35" spans="1:35" ht="7.5" customHeight="1">
      <c r="A35" s="2244"/>
      <c r="B35" s="118"/>
      <c r="C35" s="263"/>
      <c r="D35" s="263"/>
      <c r="F35" s="2316"/>
      <c r="G35" s="2245"/>
      <c r="H35" s="798"/>
      <c r="I35" s="2245"/>
      <c r="J35" s="2245"/>
      <c r="K35" s="2245"/>
      <c r="L35" s="2247"/>
      <c r="M35" s="2247"/>
      <c r="N35" s="2247"/>
      <c r="O35" s="390"/>
      <c r="P35" s="390"/>
      <c r="Q35" s="390"/>
      <c r="R35" s="390"/>
      <c r="S35" s="132"/>
      <c r="T35" s="132"/>
      <c r="U35" s="132"/>
      <c r="V35" s="132"/>
      <c r="W35" s="390"/>
      <c r="X35" s="390"/>
      <c r="Y35" s="390"/>
      <c r="Z35" s="390"/>
      <c r="AA35" s="390"/>
      <c r="AB35" s="390"/>
      <c r="AC35" s="390"/>
      <c r="AD35" s="390"/>
      <c r="AE35" s="390"/>
      <c r="AF35" s="390"/>
      <c r="AG35" s="119"/>
      <c r="AI35" s="1887"/>
    </row>
    <row r="36" spans="1:35" ht="10.5" customHeight="1">
      <c r="A36" s="2244"/>
      <c r="B36" s="118"/>
      <c r="C36" s="263"/>
      <c r="D36" s="263"/>
      <c r="F36" s="2316"/>
      <c r="G36" s="2245"/>
      <c r="H36" s="4446" t="s">
        <v>235</v>
      </c>
      <c r="I36" s="4446"/>
      <c r="J36" s="4446"/>
      <c r="K36" s="4446"/>
      <c r="L36" s="4446"/>
      <c r="M36" s="4446"/>
      <c r="N36" s="4446"/>
      <c r="O36" s="4446"/>
      <c r="P36" s="390"/>
      <c r="Q36" s="390"/>
      <c r="R36" s="390"/>
      <c r="S36" s="4446" t="s">
        <v>3654</v>
      </c>
      <c r="T36" s="4446"/>
      <c r="U36" s="4446"/>
      <c r="V36" s="4446"/>
      <c r="W36" s="4446"/>
      <c r="X36" s="4446"/>
      <c r="Y36" s="4446"/>
      <c r="Z36" s="4446"/>
      <c r="AA36" s="390"/>
      <c r="AB36" s="390"/>
      <c r="AC36" s="390"/>
      <c r="AD36" s="390"/>
      <c r="AE36" s="390"/>
      <c r="AF36" s="390"/>
      <c r="AG36" s="119"/>
      <c r="AI36" s="1887"/>
    </row>
    <row r="37" spans="1:35" ht="10.5" customHeight="1">
      <c r="A37" s="2244"/>
      <c r="B37" s="118"/>
      <c r="C37" s="263"/>
      <c r="D37" s="263"/>
      <c r="F37" s="2316"/>
      <c r="G37" s="2245"/>
      <c r="H37" s="4446" t="s">
        <v>3655</v>
      </c>
      <c r="I37" s="4446"/>
      <c r="J37" s="4446"/>
      <c r="K37" s="4446"/>
      <c r="L37" s="4446"/>
      <c r="M37" s="4446"/>
      <c r="N37" s="4446"/>
      <c r="O37" s="4446"/>
      <c r="P37" s="390"/>
      <c r="Q37" s="390"/>
      <c r="R37" s="390"/>
      <c r="S37" s="4446"/>
      <c r="T37" s="4446"/>
      <c r="U37" s="4446"/>
      <c r="V37" s="4446"/>
      <c r="W37" s="4446"/>
      <c r="X37" s="4446"/>
      <c r="Y37" s="4446"/>
      <c r="Z37" s="4446"/>
      <c r="AA37" s="390"/>
      <c r="AB37" s="390"/>
      <c r="AC37" s="390"/>
      <c r="AD37" s="390"/>
      <c r="AE37" s="390"/>
      <c r="AF37" s="390"/>
      <c r="AG37" s="119"/>
      <c r="AI37" s="1887"/>
    </row>
    <row r="38" spans="1:35" ht="4.5" customHeight="1">
      <c r="A38" s="2244"/>
      <c r="B38" s="118"/>
      <c r="C38" s="263"/>
      <c r="D38" s="263"/>
      <c r="F38" s="2316"/>
      <c r="G38" s="2245"/>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119"/>
      <c r="AI38" s="1887"/>
    </row>
    <row r="39" spans="1:35" ht="10.5" customHeight="1">
      <c r="A39" s="2244"/>
      <c r="B39" s="118"/>
      <c r="C39" s="263"/>
      <c r="D39" s="263"/>
      <c r="F39" s="2316"/>
      <c r="G39" s="2245"/>
      <c r="H39" s="390"/>
      <c r="I39" s="390"/>
      <c r="J39" s="390"/>
      <c r="K39" s="390"/>
      <c r="L39" s="390"/>
      <c r="M39" s="390"/>
      <c r="N39" s="4497">
        <v>3419</v>
      </c>
      <c r="O39" s="4497"/>
      <c r="P39" s="390"/>
      <c r="Q39" s="390"/>
      <c r="R39" s="390"/>
      <c r="S39" s="390"/>
      <c r="T39" s="390"/>
      <c r="U39" s="390"/>
      <c r="V39" s="390"/>
      <c r="W39" s="390"/>
      <c r="X39" s="390"/>
      <c r="Y39" s="4497">
        <v>3419</v>
      </c>
      <c r="Z39" s="4497"/>
      <c r="AA39" s="390"/>
      <c r="AB39" s="390"/>
      <c r="AC39" s="390"/>
      <c r="AD39" s="390"/>
      <c r="AE39" s="390"/>
      <c r="AF39" s="390"/>
      <c r="AG39" s="119"/>
      <c r="AI39" s="1887"/>
    </row>
    <row r="40" spans="1:35" ht="10.5" customHeight="1">
      <c r="A40" s="2244"/>
      <c r="B40" s="118"/>
      <c r="C40" s="263"/>
      <c r="D40" s="263"/>
      <c r="F40" s="2316"/>
      <c r="G40" s="4499" t="s">
        <v>86</v>
      </c>
      <c r="H40" s="4449"/>
      <c r="I40" s="4450"/>
      <c r="J40" s="4450"/>
      <c r="K40" s="4450"/>
      <c r="L40" s="4450"/>
      <c r="M40" s="4450"/>
      <c r="N40" s="4450"/>
      <c r="O40" s="4451"/>
      <c r="P40" s="390"/>
      <c r="Q40" s="390"/>
      <c r="R40" s="4500" t="s">
        <v>87</v>
      </c>
      <c r="S40" s="4501"/>
      <c r="T40" s="4502"/>
      <c r="U40" s="4502"/>
      <c r="V40" s="4502"/>
      <c r="W40" s="4502"/>
      <c r="X40" s="4502"/>
      <c r="Y40" s="4502"/>
      <c r="Z40" s="4503"/>
      <c r="AA40" s="390"/>
      <c r="AB40" s="390"/>
      <c r="AC40" s="390"/>
      <c r="AD40" s="390"/>
      <c r="AE40" s="390"/>
      <c r="AF40" s="390"/>
      <c r="AG40" s="119"/>
      <c r="AI40" s="1887"/>
    </row>
    <row r="41" spans="1:35" ht="10.5" customHeight="1">
      <c r="A41" s="2244"/>
      <c r="B41" s="118"/>
      <c r="C41" s="263"/>
      <c r="D41" s="263"/>
      <c r="F41" s="2316"/>
      <c r="G41" s="4499"/>
      <c r="H41" s="4452"/>
      <c r="I41" s="4453"/>
      <c r="J41" s="4453"/>
      <c r="K41" s="4453"/>
      <c r="L41" s="4453"/>
      <c r="M41" s="4453"/>
      <c r="N41" s="4453"/>
      <c r="O41" s="4454"/>
      <c r="P41" s="390"/>
      <c r="Q41" s="390"/>
      <c r="R41" s="4500"/>
      <c r="S41" s="4504"/>
      <c r="T41" s="4505"/>
      <c r="U41" s="4505"/>
      <c r="V41" s="4505"/>
      <c r="W41" s="4505"/>
      <c r="X41" s="4505"/>
      <c r="Y41" s="4505"/>
      <c r="Z41" s="4506"/>
      <c r="AA41" s="390"/>
      <c r="AB41" s="390"/>
      <c r="AC41" s="390"/>
      <c r="AD41" s="390"/>
      <c r="AE41" s="390"/>
      <c r="AF41" s="390"/>
      <c r="AG41" s="119"/>
      <c r="AI41" s="1887"/>
    </row>
    <row r="42" spans="1:35" ht="10.5" customHeight="1">
      <c r="A42" s="2292"/>
      <c r="B42" s="2326"/>
      <c r="C42" s="2226"/>
      <c r="D42" s="2226"/>
      <c r="E42" s="2256"/>
      <c r="F42" s="2327"/>
      <c r="G42" s="2328"/>
      <c r="H42" s="2329"/>
      <c r="I42" s="2328"/>
      <c r="J42" s="2328"/>
      <c r="K42" s="2328"/>
      <c r="L42" s="2330"/>
      <c r="M42" s="2330"/>
      <c r="N42" s="2330"/>
      <c r="O42" s="2324"/>
      <c r="P42" s="2324"/>
      <c r="Q42" s="2324"/>
      <c r="R42" s="2324"/>
      <c r="S42" s="2223"/>
      <c r="T42" s="2223"/>
      <c r="U42" s="2223"/>
      <c r="V42" s="2223"/>
      <c r="W42" s="2324"/>
      <c r="X42" s="2324"/>
      <c r="Y42" s="2324"/>
      <c r="Z42" s="2324"/>
      <c r="AA42" s="2324"/>
      <c r="AB42" s="2324"/>
      <c r="AC42" s="2324"/>
      <c r="AD42" s="2324"/>
      <c r="AE42" s="2324"/>
      <c r="AF42" s="2324"/>
      <c r="AG42" s="2257"/>
      <c r="AH42" s="2256"/>
      <c r="AI42" s="2297"/>
    </row>
    <row r="43" spans="1:35" ht="11.25" customHeight="1">
      <c r="A43" s="2244"/>
      <c r="B43" s="118"/>
      <c r="C43" s="263"/>
      <c r="D43" s="263"/>
      <c r="F43" s="2316"/>
      <c r="G43" s="2245"/>
      <c r="H43" s="798"/>
      <c r="I43" s="2245"/>
      <c r="J43" s="2245"/>
      <c r="K43" s="2245"/>
      <c r="L43" s="2247"/>
      <c r="M43" s="2247"/>
      <c r="N43" s="2247"/>
      <c r="O43" s="390"/>
      <c r="P43" s="390"/>
      <c r="Q43" s="390"/>
      <c r="R43" s="390"/>
      <c r="S43" s="132"/>
      <c r="T43" s="132"/>
      <c r="U43" s="132"/>
      <c r="V43" s="132"/>
      <c r="W43" s="390"/>
      <c r="X43" s="390"/>
      <c r="Y43" s="390"/>
      <c r="Z43" s="390"/>
      <c r="AA43" s="390"/>
      <c r="AB43" s="390"/>
      <c r="AC43" s="390"/>
      <c r="AD43" s="390"/>
      <c r="AE43" s="390"/>
      <c r="AF43" s="390"/>
      <c r="AG43" s="119"/>
      <c r="AI43" s="1887"/>
    </row>
    <row r="44" spans="1:35" s="98" customFormat="1" ht="11.25" customHeight="1">
      <c r="A44" s="1943"/>
      <c r="B44" s="2317" t="s">
        <v>1368</v>
      </c>
      <c r="C44" s="112"/>
      <c r="D44" s="2208" t="s">
        <v>3656</v>
      </c>
      <c r="E44" s="187"/>
      <c r="F44" s="2209"/>
      <c r="G44" s="2210"/>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263"/>
      <c r="AH44" s="187"/>
      <c r="AI44" s="1209"/>
    </row>
    <row r="45" spans="1:35" s="98" customFormat="1" ht="11.25" customHeight="1">
      <c r="A45" s="1943"/>
      <c r="B45" s="2210"/>
      <c r="C45" s="2211"/>
      <c r="D45" s="2212" t="s">
        <v>3657</v>
      </c>
      <c r="E45" s="187"/>
      <c r="F45" s="2209"/>
      <c r="G45" s="2213"/>
      <c r="H45" s="2214"/>
      <c r="I45" s="2214"/>
      <c r="J45" s="2214"/>
      <c r="K45" s="2214"/>
      <c r="L45" s="2214"/>
      <c r="M45" s="2214"/>
      <c r="N45" s="2214"/>
      <c r="O45" s="2214"/>
      <c r="P45" s="2214"/>
      <c r="Q45" s="2214"/>
      <c r="R45" s="2214"/>
      <c r="S45" s="2214"/>
      <c r="T45" s="2214"/>
      <c r="U45" s="2214"/>
      <c r="V45" s="2214"/>
      <c r="W45" s="2214"/>
      <c r="X45" s="2214"/>
      <c r="Y45" s="2214"/>
      <c r="Z45" s="2214"/>
      <c r="AA45" s="2214"/>
      <c r="AB45" s="2214"/>
      <c r="AC45" s="2214"/>
      <c r="AD45" s="2214"/>
      <c r="AE45" s="2214"/>
      <c r="AF45" s="187"/>
      <c r="AG45" s="263"/>
      <c r="AH45" s="187"/>
      <c r="AI45" s="1209"/>
    </row>
    <row r="46" spans="1:35" s="98" customFormat="1" ht="11.25" customHeight="1">
      <c r="A46" s="1943"/>
      <c r="B46" s="2210"/>
      <c r="C46" s="2211"/>
      <c r="D46" s="2212"/>
      <c r="E46" s="187"/>
      <c r="F46" s="2209"/>
      <c r="G46" s="2213"/>
      <c r="H46" s="2214"/>
      <c r="I46" s="2214"/>
      <c r="J46" s="2214"/>
      <c r="K46" s="2214"/>
      <c r="L46" s="2214"/>
      <c r="M46" s="2214"/>
      <c r="N46" s="2214"/>
      <c r="O46" s="2214"/>
      <c r="P46" s="2214"/>
      <c r="Q46" s="2214"/>
      <c r="R46" s="2214"/>
      <c r="S46" s="2214"/>
      <c r="T46" s="2214"/>
      <c r="U46" s="2214"/>
      <c r="V46" s="2214"/>
      <c r="W46" s="2214"/>
      <c r="X46" s="2214"/>
      <c r="Y46" s="2214"/>
      <c r="Z46" s="2214"/>
      <c r="AA46" s="2214"/>
      <c r="AB46" s="2214"/>
      <c r="AC46" s="2214"/>
      <c r="AD46" s="2214"/>
      <c r="AE46" s="2214"/>
      <c r="AF46" s="187"/>
      <c r="AG46" s="263"/>
      <c r="AH46" s="187"/>
      <c r="AI46" s="1209"/>
    </row>
    <row r="47" spans="1:35" s="98" customFormat="1" ht="11.25" customHeight="1">
      <c r="A47" s="1943"/>
      <c r="B47" s="2210"/>
      <c r="C47" s="2211"/>
      <c r="D47" s="2212"/>
      <c r="E47" s="187"/>
      <c r="F47" s="2209"/>
      <c r="G47" s="2213"/>
      <c r="H47" s="2214"/>
      <c r="I47" s="2214"/>
      <c r="J47" s="2214"/>
      <c r="K47" s="2214"/>
      <c r="L47" s="2214"/>
      <c r="M47" s="2214"/>
      <c r="P47" s="2881">
        <v>3420</v>
      </c>
      <c r="Q47" s="2881"/>
      <c r="R47" s="2214"/>
      <c r="S47" s="2214"/>
      <c r="T47" s="2214"/>
      <c r="U47" s="2214"/>
      <c r="V47" s="2214"/>
      <c r="W47" s="2214"/>
      <c r="X47" s="2214"/>
      <c r="Y47" s="2214"/>
      <c r="Z47" s="2214"/>
      <c r="AA47" s="2214"/>
      <c r="AB47" s="2214"/>
      <c r="AC47" s="2214"/>
      <c r="AF47" s="2881">
        <v>3420</v>
      </c>
      <c r="AG47" s="2881"/>
      <c r="AH47" s="2214"/>
      <c r="AI47" s="1595"/>
    </row>
    <row r="48" spans="1:35" s="98" customFormat="1" ht="11.25" customHeight="1">
      <c r="A48" s="1943"/>
      <c r="B48" s="128"/>
      <c r="C48" s="2215"/>
      <c r="D48" s="132" t="s">
        <v>59</v>
      </c>
      <c r="E48" s="128" t="s">
        <v>1257</v>
      </c>
      <c r="F48" s="187"/>
      <c r="G48" s="263"/>
      <c r="H48" s="263"/>
      <c r="I48" s="263"/>
      <c r="J48" s="263"/>
      <c r="K48" s="263"/>
      <c r="L48" s="263"/>
      <c r="M48" s="263"/>
      <c r="N48" s="4456" t="s">
        <v>86</v>
      </c>
      <c r="O48" s="4507"/>
      <c r="P48" s="3032"/>
      <c r="Q48" s="3033"/>
      <c r="R48" s="4498" t="s">
        <v>64</v>
      </c>
      <c r="S48" s="839"/>
      <c r="T48" s="839"/>
      <c r="U48" s="132" t="s">
        <v>75</v>
      </c>
      <c r="V48" s="128" t="s">
        <v>1256</v>
      </c>
      <c r="Y48" s="187"/>
      <c r="AA48" s="839"/>
      <c r="AB48" s="839"/>
      <c r="AC48" s="839"/>
      <c r="AD48" s="4456" t="s">
        <v>100</v>
      </c>
      <c r="AE48" s="4507"/>
      <c r="AF48" s="3032"/>
      <c r="AG48" s="3033"/>
      <c r="AH48" s="4498" t="s">
        <v>64</v>
      </c>
      <c r="AI48" s="1595"/>
    </row>
    <row r="49" spans="1:35" s="98" customFormat="1" ht="11.25" customHeight="1">
      <c r="A49" s="1945"/>
      <c r="B49" s="2210"/>
      <c r="C49" s="2216"/>
      <c r="D49" s="128"/>
      <c r="E49" s="2217" t="s">
        <v>1255</v>
      </c>
      <c r="F49" s="2214"/>
      <c r="G49" s="2217"/>
      <c r="H49" s="2213"/>
      <c r="I49" s="2213"/>
      <c r="J49" s="2213"/>
      <c r="K49" s="2213"/>
      <c r="L49" s="2213"/>
      <c r="M49" s="2213"/>
      <c r="N49" s="4456"/>
      <c r="O49" s="4508"/>
      <c r="P49" s="4509"/>
      <c r="Q49" s="4510"/>
      <c r="R49" s="4498"/>
      <c r="S49" s="2214"/>
      <c r="T49" s="2214"/>
      <c r="U49" s="128"/>
      <c r="V49" s="2217" t="s">
        <v>1254</v>
      </c>
      <c r="Y49" s="2214"/>
      <c r="AA49" s="2214"/>
      <c r="AB49" s="2214"/>
      <c r="AC49" s="2214"/>
      <c r="AD49" s="4456"/>
      <c r="AE49" s="4508"/>
      <c r="AF49" s="4509"/>
      <c r="AG49" s="4510"/>
      <c r="AH49" s="4498"/>
      <c r="AI49" s="1595"/>
    </row>
    <row r="50" spans="1:35" s="98" customFormat="1" ht="7.5" customHeight="1">
      <c r="A50" s="1943"/>
      <c r="B50" s="2210"/>
      <c r="C50" s="2216"/>
      <c r="D50" s="2216"/>
      <c r="E50" s="13"/>
      <c r="F50" s="2214"/>
      <c r="G50" s="2217"/>
      <c r="H50" s="2213"/>
      <c r="I50" s="2213"/>
      <c r="J50" s="2213"/>
      <c r="K50" s="2213"/>
      <c r="L50" s="2213"/>
      <c r="M50" s="2213"/>
      <c r="N50" s="128"/>
      <c r="O50" s="13"/>
      <c r="R50" s="2214"/>
      <c r="S50" s="2214"/>
      <c r="T50" s="2214"/>
      <c r="U50" s="2216"/>
      <c r="V50" s="13"/>
      <c r="Y50" s="2214"/>
      <c r="AA50" s="2214"/>
      <c r="AB50" s="2214"/>
      <c r="AC50" s="2214"/>
      <c r="AD50" s="128"/>
      <c r="AE50" s="13"/>
      <c r="AH50" s="2214"/>
      <c r="AI50" s="1595"/>
    </row>
    <row r="51" spans="1:35" s="98" customFormat="1" ht="11.25" customHeight="1">
      <c r="A51" s="1945"/>
      <c r="B51" s="112"/>
      <c r="C51" s="133"/>
      <c r="D51" s="132" t="s">
        <v>62</v>
      </c>
      <c r="E51" s="2208" t="s">
        <v>1253</v>
      </c>
      <c r="F51" s="187"/>
      <c r="G51" s="187"/>
      <c r="H51" s="187"/>
      <c r="I51" s="187"/>
      <c r="J51" s="187"/>
      <c r="K51" s="187"/>
      <c r="L51" s="187"/>
      <c r="M51" s="187"/>
      <c r="N51" s="4456" t="s">
        <v>87</v>
      </c>
      <c r="O51" s="4507"/>
      <c r="P51" s="3032"/>
      <c r="Q51" s="3033"/>
      <c r="R51" s="4498" t="s">
        <v>64</v>
      </c>
      <c r="S51" s="187"/>
      <c r="T51" s="187"/>
      <c r="U51" s="132" t="s">
        <v>76</v>
      </c>
      <c r="V51" s="2208" t="s">
        <v>1252</v>
      </c>
      <c r="Y51" s="187"/>
      <c r="AA51" s="187"/>
      <c r="AB51" s="187"/>
      <c r="AC51" s="187"/>
      <c r="AD51" s="4456" t="s">
        <v>102</v>
      </c>
      <c r="AE51" s="4507"/>
      <c r="AF51" s="3032"/>
      <c r="AG51" s="3033"/>
      <c r="AH51" s="4498" t="s">
        <v>64</v>
      </c>
      <c r="AI51" s="1595"/>
    </row>
    <row r="52" spans="1:35" s="98" customFormat="1" ht="11.25" customHeight="1">
      <c r="A52" s="1945"/>
      <c r="B52" s="112"/>
      <c r="C52" s="133"/>
      <c r="D52" s="128"/>
      <c r="E52" s="2212" t="s">
        <v>3658</v>
      </c>
      <c r="F52" s="187"/>
      <c r="G52" s="187"/>
      <c r="H52" s="187"/>
      <c r="I52" s="187"/>
      <c r="J52" s="187"/>
      <c r="K52" s="187"/>
      <c r="L52" s="187"/>
      <c r="M52" s="187"/>
      <c r="N52" s="4456"/>
      <c r="O52" s="4508"/>
      <c r="P52" s="4509"/>
      <c r="Q52" s="4510"/>
      <c r="R52" s="4498"/>
      <c r="S52" s="187"/>
      <c r="T52" s="187"/>
      <c r="U52" s="187"/>
      <c r="V52" s="108" t="s">
        <v>1251</v>
      </c>
      <c r="W52" s="187"/>
      <c r="X52" s="187"/>
      <c r="Y52" s="187"/>
      <c r="Z52" s="187"/>
      <c r="AA52" s="187"/>
      <c r="AB52" s="187"/>
      <c r="AC52" s="187"/>
      <c r="AD52" s="4456"/>
      <c r="AE52" s="4508"/>
      <c r="AF52" s="4509"/>
      <c r="AG52" s="4510"/>
      <c r="AH52" s="4498"/>
      <c r="AI52" s="1595"/>
    </row>
    <row r="53" spans="1:35" s="98" customFormat="1" ht="7.5" customHeight="1">
      <c r="A53" s="1945"/>
      <c r="B53" s="2210"/>
      <c r="C53" s="13"/>
      <c r="D53" s="13"/>
      <c r="E53" s="2218"/>
      <c r="F53" s="2209"/>
      <c r="G53" s="2213"/>
      <c r="H53" s="2219"/>
      <c r="I53" s="2219"/>
      <c r="J53" s="2219"/>
      <c r="K53" s="2219"/>
      <c r="L53" s="2219"/>
      <c r="M53" s="2219"/>
      <c r="N53" s="2214"/>
      <c r="O53" s="13"/>
      <c r="R53" s="2214"/>
      <c r="S53" s="2214"/>
      <c r="T53" s="2214"/>
      <c r="U53" s="2214"/>
      <c r="V53" s="2214"/>
      <c r="W53" s="2214"/>
      <c r="X53" s="2214"/>
      <c r="Y53" s="2214"/>
      <c r="Z53" s="2214"/>
      <c r="AA53" s="2214"/>
      <c r="AB53" s="2214"/>
      <c r="AC53" s="2214"/>
      <c r="AD53" s="2214"/>
      <c r="AE53" s="13"/>
      <c r="AH53" s="2214"/>
      <c r="AI53" s="1595"/>
    </row>
    <row r="54" spans="1:35" s="98" customFormat="1" ht="11.25" customHeight="1">
      <c r="A54" s="1945"/>
      <c r="B54" s="128"/>
      <c r="C54" s="2192"/>
      <c r="D54" s="132" t="s">
        <v>72</v>
      </c>
      <c r="E54" s="128" t="s">
        <v>1250</v>
      </c>
      <c r="F54" s="187"/>
      <c r="G54" s="263"/>
      <c r="H54" s="263"/>
      <c r="I54" s="263"/>
      <c r="J54" s="263"/>
      <c r="K54" s="263"/>
      <c r="L54" s="263"/>
      <c r="M54" s="263"/>
      <c r="N54" s="4456" t="s">
        <v>94</v>
      </c>
      <c r="O54" s="4507"/>
      <c r="P54" s="3032"/>
      <c r="Q54" s="3033"/>
      <c r="R54" s="4498" t="s">
        <v>64</v>
      </c>
      <c r="S54" s="839"/>
      <c r="T54" s="839"/>
      <c r="U54" s="2220" t="s">
        <v>77</v>
      </c>
      <c r="V54" s="2161" t="s">
        <v>183</v>
      </c>
      <c r="W54" s="839"/>
      <c r="X54" s="839"/>
      <c r="Y54" s="839"/>
      <c r="Z54" s="839"/>
      <c r="AA54" s="839"/>
      <c r="AB54" s="839"/>
      <c r="AC54" s="839"/>
      <c r="AD54" s="4456" t="s">
        <v>103</v>
      </c>
      <c r="AE54" s="4507"/>
      <c r="AF54" s="3032"/>
      <c r="AG54" s="3033"/>
      <c r="AH54" s="4498" t="s">
        <v>64</v>
      </c>
      <c r="AI54" s="1595"/>
    </row>
    <row r="55" spans="1:35" s="98" customFormat="1" ht="11.25" customHeight="1">
      <c r="A55" s="1945"/>
      <c r="B55" s="128"/>
      <c r="C55" s="2192"/>
      <c r="D55" s="2220"/>
      <c r="E55" s="188" t="s">
        <v>1249</v>
      </c>
      <c r="F55" s="187"/>
      <c r="G55" s="263"/>
      <c r="H55" s="263"/>
      <c r="I55" s="263"/>
      <c r="J55" s="263"/>
      <c r="K55" s="263"/>
      <c r="L55" s="263"/>
      <c r="M55" s="263"/>
      <c r="N55" s="4456"/>
      <c r="O55" s="4508"/>
      <c r="P55" s="4509"/>
      <c r="Q55" s="4510"/>
      <c r="R55" s="4498"/>
      <c r="S55" s="839"/>
      <c r="T55" s="839"/>
      <c r="U55" s="839"/>
      <c r="V55" s="2288" t="s">
        <v>188</v>
      </c>
      <c r="W55" s="839"/>
      <c r="X55" s="839"/>
      <c r="Y55" s="839"/>
      <c r="Z55" s="839"/>
      <c r="AA55" s="839"/>
      <c r="AB55" s="839"/>
      <c r="AC55" s="839"/>
      <c r="AD55" s="4456"/>
      <c r="AE55" s="4508"/>
      <c r="AF55" s="4509"/>
      <c r="AG55" s="4510"/>
      <c r="AH55" s="4498"/>
      <c r="AI55" s="2331"/>
    </row>
    <row r="56" spans="1:35" s="98" customFormat="1" ht="7.5" customHeight="1">
      <c r="A56" s="1945"/>
      <c r="B56" s="112"/>
      <c r="C56" s="187"/>
      <c r="D56" s="187"/>
      <c r="E56" s="253"/>
      <c r="F56" s="253"/>
      <c r="G56" s="253"/>
      <c r="H56" s="253"/>
      <c r="I56" s="253"/>
      <c r="J56" s="253"/>
      <c r="K56" s="253"/>
      <c r="L56" s="253"/>
      <c r="M56" s="253"/>
      <c r="N56" s="247"/>
      <c r="O56" s="2202"/>
      <c r="R56" s="253"/>
      <c r="S56" s="253"/>
      <c r="T56" s="133"/>
      <c r="U56" s="133"/>
      <c r="V56" s="839"/>
      <c r="W56" s="839"/>
      <c r="X56" s="839"/>
      <c r="Y56" s="839"/>
      <c r="Z56" s="839"/>
      <c r="AA56" s="839"/>
      <c r="AB56" s="839"/>
      <c r="AC56" s="839"/>
      <c r="AD56" s="839"/>
      <c r="AE56" s="839"/>
      <c r="AF56" s="839"/>
      <c r="AG56" s="839"/>
      <c r="AH56" s="839"/>
      <c r="AI56" s="2331"/>
    </row>
    <row r="57" spans="1:35" s="98" customFormat="1" ht="11.25" customHeight="1">
      <c r="A57" s="1945"/>
      <c r="B57" s="128"/>
      <c r="C57" s="2192"/>
      <c r="D57" s="132" t="s">
        <v>73</v>
      </c>
      <c r="E57" s="128" t="s">
        <v>1248</v>
      </c>
      <c r="F57" s="187"/>
      <c r="G57" s="263"/>
      <c r="H57" s="263"/>
      <c r="I57" s="263"/>
      <c r="J57" s="263"/>
      <c r="K57" s="263"/>
      <c r="L57" s="263"/>
      <c r="M57" s="263"/>
      <c r="N57" s="4456" t="s">
        <v>99</v>
      </c>
      <c r="O57" s="4507"/>
      <c r="P57" s="3032"/>
      <c r="Q57" s="3033"/>
      <c r="R57" s="4498" t="s">
        <v>64</v>
      </c>
      <c r="S57" s="839"/>
      <c r="T57" s="839"/>
      <c r="U57" s="839"/>
      <c r="V57" s="839"/>
      <c r="W57" s="839"/>
      <c r="X57" s="839"/>
      <c r="Y57" s="839"/>
      <c r="Z57" s="839"/>
      <c r="AA57" s="839"/>
      <c r="AB57" s="839"/>
      <c r="AC57" s="839"/>
      <c r="AD57" s="839"/>
      <c r="AE57" s="4511">
        <v>100</v>
      </c>
      <c r="AF57" s="2977"/>
      <c r="AG57" s="4512"/>
      <c r="AH57" s="4498" t="s">
        <v>64</v>
      </c>
      <c r="AI57" s="2331"/>
    </row>
    <row r="58" spans="1:35" s="98" customFormat="1" ht="11.25" customHeight="1">
      <c r="A58" s="1945"/>
      <c r="B58" s="128"/>
      <c r="C58" s="2192"/>
      <c r="D58" s="2220"/>
      <c r="E58" s="188" t="s">
        <v>1247</v>
      </c>
      <c r="F58" s="187"/>
      <c r="G58" s="263"/>
      <c r="H58" s="263"/>
      <c r="I58" s="263"/>
      <c r="J58" s="263"/>
      <c r="K58" s="263"/>
      <c r="L58" s="263"/>
      <c r="M58" s="263"/>
      <c r="N58" s="4456"/>
      <c r="O58" s="4508"/>
      <c r="P58" s="4509"/>
      <c r="Q58" s="4510"/>
      <c r="R58" s="4498"/>
      <c r="S58" s="839"/>
      <c r="T58" s="839"/>
      <c r="U58" s="839"/>
      <c r="V58" s="839"/>
      <c r="W58" s="839"/>
      <c r="X58" s="839"/>
      <c r="Y58" s="839"/>
      <c r="Z58" s="839"/>
      <c r="AA58" s="839"/>
      <c r="AB58" s="839"/>
      <c r="AC58" s="839"/>
      <c r="AD58" s="187"/>
      <c r="AE58" s="4513"/>
      <c r="AF58" s="4514"/>
      <c r="AG58" s="4515"/>
      <c r="AH58" s="4498"/>
      <c r="AI58" s="1595"/>
    </row>
    <row r="59" spans="1:35" s="98" customFormat="1" ht="12" customHeight="1">
      <c r="A59" s="2221"/>
      <c r="B59" s="2188"/>
      <c r="C59" s="2225"/>
      <c r="D59" s="2225"/>
      <c r="E59" s="2321"/>
      <c r="F59" s="2321"/>
      <c r="G59" s="2321"/>
      <c r="H59" s="2321"/>
      <c r="I59" s="2321"/>
      <c r="J59" s="2321"/>
      <c r="K59" s="2321"/>
      <c r="L59" s="2321"/>
      <c r="M59" s="2321"/>
      <c r="N59" s="2321"/>
      <c r="O59" s="2321"/>
      <c r="P59" s="2205"/>
      <c r="Q59" s="2205"/>
      <c r="R59" s="2321"/>
      <c r="S59" s="2321"/>
      <c r="T59" s="2332"/>
      <c r="U59" s="2332"/>
      <c r="V59" s="2332"/>
      <c r="W59" s="2333"/>
      <c r="X59" s="2333"/>
      <c r="Y59" s="2333"/>
      <c r="Z59" s="2333"/>
      <c r="AA59" s="2333"/>
      <c r="AB59" s="2333"/>
      <c r="AC59" s="2333"/>
      <c r="AD59" s="2225"/>
      <c r="AE59" s="2225"/>
      <c r="AF59" s="2186"/>
      <c r="AG59" s="2204"/>
      <c r="AH59" s="2205"/>
      <c r="AI59" s="2206"/>
    </row>
    <row r="60" spans="1:35" ht="10.5" customHeight="1">
      <c r="A60" s="2244"/>
      <c r="B60" s="118"/>
      <c r="C60" s="263"/>
      <c r="D60" s="263"/>
      <c r="F60" s="2316"/>
      <c r="G60" s="2245"/>
      <c r="H60" s="798"/>
      <c r="I60" s="2245"/>
      <c r="J60" s="2245"/>
      <c r="K60" s="2245"/>
      <c r="L60" s="2247"/>
      <c r="M60" s="2247"/>
      <c r="N60" s="2247"/>
      <c r="O60" s="390"/>
      <c r="P60" s="390"/>
      <c r="Q60" s="390"/>
      <c r="R60" s="390"/>
      <c r="S60" s="132"/>
      <c r="T60" s="132"/>
      <c r="U60" s="132"/>
      <c r="V60" s="132"/>
      <c r="W60" s="390"/>
      <c r="X60" s="390"/>
      <c r="Y60" s="390"/>
      <c r="Z60" s="390"/>
      <c r="AA60" s="390"/>
      <c r="AB60" s="390"/>
      <c r="AC60" s="390"/>
      <c r="AD60" s="390"/>
      <c r="AE60" s="390"/>
      <c r="AF60" s="390"/>
      <c r="AG60" s="119"/>
      <c r="AI60" s="1887"/>
    </row>
    <row r="61" spans="1:35" ht="11.25" customHeight="1">
      <c r="A61" s="2306"/>
      <c r="B61" s="2317" t="s">
        <v>1369</v>
      </c>
      <c r="D61" s="2208" t="s">
        <v>3659</v>
      </c>
      <c r="E61" s="2208"/>
      <c r="F61" s="2318"/>
      <c r="G61" s="2161"/>
      <c r="H61" s="2161"/>
      <c r="I61" s="2161"/>
      <c r="J61" s="2161"/>
      <c r="K61" s="2161"/>
      <c r="L61" s="2161"/>
      <c r="M61" s="2161"/>
      <c r="N61" s="2161"/>
      <c r="O61" s="2161"/>
      <c r="P61" s="2161"/>
      <c r="Q61" s="2161"/>
      <c r="R61" s="2161"/>
      <c r="S61" s="2161"/>
      <c r="T61" s="2161"/>
      <c r="U61" s="2161"/>
      <c r="V61" s="132"/>
      <c r="W61" s="390"/>
      <c r="X61" s="390"/>
      <c r="Y61" s="390"/>
      <c r="Z61" s="390"/>
      <c r="AA61" s="390"/>
      <c r="AB61" s="390"/>
      <c r="AC61" s="390"/>
      <c r="AD61" s="390"/>
      <c r="AE61" s="390"/>
      <c r="AF61" s="390"/>
      <c r="AG61" s="119"/>
      <c r="AI61" s="1887"/>
    </row>
    <row r="62" spans="1:35" ht="11.25" customHeight="1">
      <c r="A62" s="2319"/>
      <c r="B62" s="2220"/>
      <c r="D62" s="2212" t="s">
        <v>3660</v>
      </c>
      <c r="E62" s="2208"/>
      <c r="F62" s="2197"/>
      <c r="G62" s="839"/>
      <c r="H62" s="839"/>
      <c r="I62" s="839"/>
      <c r="J62" s="839"/>
      <c r="K62" s="839"/>
      <c r="L62" s="839"/>
      <c r="M62" s="839"/>
      <c r="N62" s="839"/>
      <c r="O62" s="839"/>
      <c r="P62" s="839"/>
      <c r="Q62" s="839"/>
      <c r="R62" s="839"/>
      <c r="S62" s="839"/>
      <c r="T62" s="839"/>
      <c r="U62" s="839"/>
      <c r="V62" s="132"/>
      <c r="W62" s="390"/>
      <c r="X62" s="390"/>
      <c r="Y62" s="390"/>
      <c r="Z62" s="390"/>
      <c r="AA62" s="390"/>
      <c r="AB62" s="390"/>
      <c r="AC62" s="390"/>
      <c r="AD62" s="390"/>
      <c r="AE62" s="390"/>
      <c r="AF62" s="390"/>
      <c r="AG62" s="119"/>
      <c r="AI62" s="1887"/>
    </row>
    <row r="63" spans="1:35" ht="7.5" customHeight="1">
      <c r="A63" s="2319"/>
      <c r="B63" s="2220"/>
      <c r="C63" s="2212"/>
      <c r="D63" s="263"/>
      <c r="E63" s="2208"/>
      <c r="F63" s="2197"/>
      <c r="G63" s="839"/>
      <c r="H63" s="839"/>
      <c r="I63" s="839"/>
      <c r="J63" s="839"/>
      <c r="K63" s="839"/>
      <c r="L63" s="839"/>
      <c r="M63" s="839"/>
      <c r="N63" s="839"/>
      <c r="O63" s="839"/>
      <c r="P63" s="839"/>
      <c r="Q63" s="839"/>
      <c r="R63" s="839"/>
      <c r="S63" s="839"/>
      <c r="T63" s="839"/>
      <c r="U63" s="839"/>
      <c r="V63" s="132"/>
      <c r="W63" s="390"/>
      <c r="X63" s="390"/>
      <c r="Y63" s="390"/>
      <c r="Z63" s="390"/>
      <c r="AA63" s="390"/>
      <c r="AB63" s="390"/>
      <c r="AC63" s="390"/>
      <c r="AD63" s="390"/>
      <c r="AE63" s="390"/>
      <c r="AF63" s="390"/>
      <c r="AG63" s="119"/>
      <c r="AI63" s="1887"/>
    </row>
    <row r="64" spans="1:35" ht="12" customHeight="1">
      <c r="A64" s="435"/>
      <c r="C64" s="128"/>
      <c r="D64" s="128"/>
      <c r="E64" s="2910">
        <v>342301</v>
      </c>
      <c r="F64" s="2910"/>
      <c r="G64" s="128"/>
      <c r="H64" s="128"/>
      <c r="I64" s="128"/>
      <c r="J64" s="128"/>
      <c r="K64" s="128"/>
      <c r="L64" s="128"/>
      <c r="M64" s="128"/>
      <c r="N64" s="128"/>
      <c r="O64" s="253"/>
      <c r="P64" s="2910"/>
      <c r="Q64" s="2910"/>
      <c r="R64" s="263"/>
      <c r="S64" s="263"/>
      <c r="T64" s="263"/>
      <c r="U64" s="263"/>
      <c r="V64" s="132"/>
      <c r="W64" s="390"/>
      <c r="X64" s="390"/>
      <c r="Y64" s="390"/>
      <c r="Z64" s="390"/>
      <c r="AA64" s="390"/>
      <c r="AB64" s="390"/>
      <c r="AC64" s="390"/>
      <c r="AD64" s="390"/>
      <c r="AE64" s="390"/>
      <c r="AF64" s="390"/>
      <c r="AG64" s="119"/>
      <c r="AI64" s="1887"/>
    </row>
    <row r="65" spans="1:35" ht="11.25" customHeight="1">
      <c r="A65" s="435"/>
      <c r="B65" s="263"/>
      <c r="E65" s="2963">
        <v>1</v>
      </c>
      <c r="F65" s="4426"/>
      <c r="G65" s="2911" t="s">
        <v>1100</v>
      </c>
      <c r="H65" s="2877"/>
      <c r="I65" s="2877"/>
      <c r="J65" s="2963">
        <v>2</v>
      </c>
      <c r="K65" s="4426"/>
      <c r="L65" s="2911" t="s">
        <v>1238</v>
      </c>
      <c r="M65" s="2877"/>
      <c r="N65" s="2877"/>
      <c r="O65" s="2877"/>
      <c r="P65" s="254"/>
      <c r="Q65" s="254"/>
      <c r="R65" s="254"/>
      <c r="S65" s="254"/>
      <c r="T65" s="254"/>
      <c r="U65" s="128"/>
      <c r="V65" s="132"/>
      <c r="W65" s="390"/>
      <c r="X65" s="390"/>
      <c r="Y65" s="390"/>
      <c r="Z65" s="390"/>
      <c r="AA65" s="390"/>
      <c r="AB65" s="390"/>
      <c r="AC65" s="390"/>
      <c r="AD65" s="390"/>
      <c r="AE65" s="390"/>
      <c r="AF65" s="390"/>
      <c r="AG65" s="119"/>
      <c r="AI65" s="1887"/>
    </row>
    <row r="66" spans="1:35" ht="11.25" customHeight="1">
      <c r="A66" s="435"/>
      <c r="B66" s="263"/>
      <c r="E66" s="2963"/>
      <c r="F66" s="4346"/>
      <c r="G66" s="2911"/>
      <c r="H66" s="2877"/>
      <c r="I66" s="2877"/>
      <c r="J66" s="2963"/>
      <c r="K66" s="4346"/>
      <c r="L66" s="2911"/>
      <c r="M66" s="2877"/>
      <c r="N66" s="2877"/>
      <c r="O66" s="2877"/>
      <c r="P66" s="263"/>
      <c r="Q66" s="251"/>
      <c r="R66" s="251"/>
      <c r="S66" s="251"/>
      <c r="T66" s="251"/>
      <c r="U66" s="188"/>
      <c r="V66" s="132"/>
      <c r="W66" s="390"/>
      <c r="X66" s="390"/>
      <c r="Y66" s="390"/>
      <c r="Z66" s="390"/>
      <c r="AA66" s="390"/>
      <c r="AB66" s="390"/>
      <c r="AC66" s="390"/>
      <c r="AD66" s="390"/>
      <c r="AE66" s="390"/>
      <c r="AF66" s="390"/>
      <c r="AG66" s="119"/>
      <c r="AI66" s="1887"/>
    </row>
    <row r="67" spans="1:35" ht="11.25" customHeight="1">
      <c r="A67" s="2320"/>
      <c r="B67" s="2226"/>
      <c r="C67" s="2223"/>
      <c r="D67" s="2223"/>
      <c r="E67" s="2223"/>
      <c r="F67" s="2223"/>
      <c r="G67" s="2224"/>
      <c r="H67" s="2223"/>
      <c r="I67" s="2223"/>
      <c r="J67" s="2223"/>
      <c r="K67" s="2223"/>
      <c r="L67" s="2223"/>
      <c r="M67" s="2226"/>
      <c r="N67" s="2321"/>
      <c r="O67" s="2321"/>
      <c r="P67" s="2226"/>
      <c r="Q67" s="2322"/>
      <c r="R67" s="2322"/>
      <c r="S67" s="2322"/>
      <c r="T67" s="2322"/>
      <c r="U67" s="2323"/>
      <c r="V67" s="2223"/>
      <c r="W67" s="2324"/>
      <c r="X67" s="2324"/>
      <c r="Y67" s="2324"/>
      <c r="Z67" s="2324"/>
      <c r="AA67" s="2324"/>
      <c r="AB67" s="2324"/>
      <c r="AC67" s="2324"/>
      <c r="AD67" s="2324"/>
      <c r="AE67" s="2324"/>
      <c r="AF67" s="2324"/>
      <c r="AG67" s="2257"/>
      <c r="AH67" s="2256"/>
      <c r="AI67" s="2297"/>
    </row>
    <row r="68" spans="1:35" ht="11.25" customHeight="1">
      <c r="A68" s="435"/>
      <c r="B68" s="263"/>
      <c r="C68" s="132"/>
      <c r="D68" s="132"/>
      <c r="E68" s="132"/>
      <c r="F68" s="132"/>
      <c r="G68" s="128"/>
      <c r="H68" s="132" t="s">
        <v>25</v>
      </c>
      <c r="I68" s="132"/>
      <c r="J68" s="132"/>
      <c r="K68" s="132"/>
      <c r="L68" s="132"/>
      <c r="M68" s="263"/>
      <c r="N68" s="253"/>
      <c r="O68" s="253"/>
      <c r="P68" s="263"/>
      <c r="Q68" s="251"/>
      <c r="R68" s="251"/>
      <c r="S68" s="251"/>
      <c r="T68" s="251"/>
      <c r="U68" s="188"/>
      <c r="V68" s="132"/>
      <c r="W68" s="390"/>
      <c r="X68" s="390"/>
      <c r="Y68" s="390"/>
      <c r="Z68" s="390"/>
      <c r="AA68" s="390"/>
      <c r="AB68" s="390"/>
      <c r="AC68" s="390"/>
      <c r="AD68" s="390"/>
      <c r="AE68" s="390"/>
      <c r="AF68" s="390"/>
      <c r="AG68" s="119"/>
      <c r="AI68" s="1887"/>
    </row>
    <row r="69" spans="1:35" ht="11.25" customHeight="1">
      <c r="A69" s="2306"/>
      <c r="B69" s="2317" t="s">
        <v>1370</v>
      </c>
      <c r="D69" s="2208" t="s">
        <v>3661</v>
      </c>
      <c r="E69" s="2208"/>
      <c r="F69" s="2318"/>
      <c r="G69" s="2161"/>
      <c r="H69" s="2161"/>
      <c r="I69" s="2161"/>
      <c r="J69" s="2161"/>
      <c r="K69" s="2161"/>
      <c r="L69" s="2161"/>
      <c r="M69" s="2161"/>
      <c r="N69" s="2161"/>
      <c r="O69" s="2161"/>
      <c r="P69" s="2161"/>
      <c r="Q69" s="2161"/>
      <c r="R69" s="2161"/>
      <c r="S69" s="2161"/>
      <c r="T69" s="2161"/>
      <c r="U69" s="2161"/>
      <c r="V69" s="132"/>
      <c r="W69" s="390"/>
      <c r="X69" s="390"/>
      <c r="Y69" s="390"/>
      <c r="Z69" s="390"/>
      <c r="AA69" s="390"/>
      <c r="AB69" s="390"/>
      <c r="AC69" s="390"/>
      <c r="AD69" s="390"/>
      <c r="AE69" s="390"/>
      <c r="AF69" s="390"/>
      <c r="AG69" s="119"/>
      <c r="AI69" s="1887"/>
    </row>
    <row r="70" spans="1:35" ht="11.25" customHeight="1">
      <c r="A70" s="2319"/>
      <c r="B70" s="2220"/>
      <c r="D70" s="2212" t="s">
        <v>3662</v>
      </c>
      <c r="E70" s="2208"/>
      <c r="F70" s="2197"/>
      <c r="G70" s="839"/>
      <c r="H70" s="839"/>
      <c r="I70" s="839"/>
      <c r="J70" s="839"/>
      <c r="K70" s="839"/>
      <c r="L70" s="839"/>
      <c r="M70" s="839"/>
      <c r="N70" s="839"/>
      <c r="O70" s="839"/>
      <c r="P70" s="839"/>
      <c r="Q70" s="839"/>
      <c r="R70" s="839"/>
      <c r="S70" s="839"/>
      <c r="T70" s="839"/>
      <c r="U70" s="839"/>
      <c r="V70" s="132"/>
      <c r="W70" s="390"/>
      <c r="X70" s="390"/>
      <c r="Y70" s="390"/>
      <c r="Z70" s="390"/>
      <c r="AA70" s="390"/>
      <c r="AB70" s="390"/>
      <c r="AC70" s="390"/>
      <c r="AD70" s="390"/>
      <c r="AE70" s="390"/>
      <c r="AF70" s="390"/>
      <c r="AG70" s="119"/>
      <c r="AI70" s="1887"/>
    </row>
    <row r="71" spans="1:35" ht="7.5" customHeight="1">
      <c r="A71" s="2319"/>
      <c r="B71" s="2220"/>
      <c r="C71" s="2212"/>
      <c r="D71" s="263"/>
      <c r="E71" s="2208"/>
      <c r="F71" s="2197"/>
      <c r="G71" s="839"/>
      <c r="H71" s="839"/>
      <c r="I71" s="839"/>
      <c r="J71" s="839"/>
      <c r="K71" s="839"/>
      <c r="L71" s="839"/>
      <c r="M71" s="839"/>
      <c r="N71" s="839"/>
      <c r="O71" s="839"/>
      <c r="P71" s="839"/>
      <c r="Q71" s="839"/>
      <c r="R71" s="839"/>
      <c r="S71" s="839"/>
      <c r="T71" s="839"/>
      <c r="U71" s="839"/>
      <c r="V71" s="132"/>
      <c r="W71" s="390"/>
      <c r="X71" s="390"/>
      <c r="Y71" s="390"/>
      <c r="Z71" s="390"/>
      <c r="AA71" s="390"/>
      <c r="AB71" s="390"/>
      <c r="AC71" s="390"/>
      <c r="AD71" s="390"/>
      <c r="AE71" s="390"/>
      <c r="AF71" s="390"/>
      <c r="AG71" s="119"/>
      <c r="AI71" s="1887"/>
    </row>
    <row r="72" spans="1:35" ht="12" customHeight="1">
      <c r="A72" s="435"/>
      <c r="C72" s="128"/>
      <c r="D72" s="128"/>
      <c r="E72" s="2910">
        <v>342401</v>
      </c>
      <c r="F72" s="2910"/>
      <c r="G72" s="128"/>
      <c r="H72" s="128"/>
      <c r="I72" s="128"/>
      <c r="J72" s="128"/>
      <c r="K72" s="128"/>
      <c r="L72" s="128"/>
      <c r="M72" s="128"/>
      <c r="N72" s="128"/>
      <c r="O72" s="253"/>
      <c r="P72" s="2910"/>
      <c r="Q72" s="2910"/>
      <c r="R72" s="263"/>
      <c r="S72" s="263"/>
      <c r="T72" s="263"/>
      <c r="U72" s="263"/>
      <c r="V72" s="132"/>
      <c r="W72" s="390"/>
      <c r="X72" s="390"/>
      <c r="Y72" s="390"/>
      <c r="Z72" s="390"/>
      <c r="AA72" s="390"/>
      <c r="AB72" s="390"/>
      <c r="AC72" s="390"/>
      <c r="AD72" s="390"/>
      <c r="AE72" s="390"/>
      <c r="AF72" s="390"/>
      <c r="AG72" s="119"/>
      <c r="AI72" s="1887"/>
    </row>
    <row r="73" spans="1:35" ht="11.25" customHeight="1">
      <c r="A73" s="435"/>
      <c r="B73" s="263"/>
      <c r="E73" s="2963">
        <v>1</v>
      </c>
      <c r="F73" s="4426"/>
      <c r="G73" s="2911" t="s">
        <v>1100</v>
      </c>
      <c r="H73" s="2877"/>
      <c r="I73" s="2877"/>
      <c r="J73" s="2963">
        <v>2</v>
      </c>
      <c r="K73" s="4426"/>
      <c r="L73" s="2911" t="s">
        <v>1238</v>
      </c>
      <c r="M73" s="2877"/>
      <c r="N73" s="2877"/>
      <c r="O73" s="2877"/>
      <c r="P73" s="254"/>
      <c r="Q73" s="254"/>
      <c r="R73" s="254"/>
      <c r="S73" s="254"/>
      <c r="T73" s="254"/>
      <c r="U73" s="128"/>
      <c r="V73" s="132"/>
      <c r="W73" s="390"/>
      <c r="X73" s="390"/>
      <c r="Y73" s="390"/>
      <c r="Z73" s="390"/>
      <c r="AA73" s="390"/>
      <c r="AB73" s="390"/>
      <c r="AC73" s="390"/>
      <c r="AD73" s="390"/>
      <c r="AE73" s="390"/>
      <c r="AF73" s="390"/>
      <c r="AG73" s="119"/>
      <c r="AI73" s="1887"/>
    </row>
    <row r="74" spans="1:35" ht="11.25" customHeight="1">
      <c r="A74" s="435"/>
      <c r="B74" s="263"/>
      <c r="E74" s="2963"/>
      <c r="F74" s="4346"/>
      <c r="G74" s="2911"/>
      <c r="H74" s="2877"/>
      <c r="I74" s="2877"/>
      <c r="J74" s="2963"/>
      <c r="K74" s="4346"/>
      <c r="L74" s="2911"/>
      <c r="M74" s="2877"/>
      <c r="N74" s="2877"/>
      <c r="O74" s="2877"/>
      <c r="P74" s="263"/>
      <c r="Q74" s="251"/>
      <c r="R74" s="251"/>
      <c r="S74" s="251"/>
      <c r="T74" s="251"/>
      <c r="U74" s="188"/>
      <c r="V74" s="132"/>
      <c r="W74" s="390"/>
      <c r="X74" s="390"/>
      <c r="Y74" s="390"/>
      <c r="Z74" s="390"/>
      <c r="AA74" s="390"/>
      <c r="AB74" s="390"/>
      <c r="AC74" s="390"/>
      <c r="AD74" s="390"/>
      <c r="AE74" s="390"/>
      <c r="AF74" s="390"/>
      <c r="AG74" s="119"/>
      <c r="AI74" s="1887"/>
    </row>
    <row r="75" spans="1:35" ht="11.25" customHeight="1">
      <c r="A75" s="435"/>
      <c r="B75" s="112"/>
      <c r="C75" s="187"/>
      <c r="D75" s="187"/>
      <c r="E75" s="253"/>
      <c r="F75" s="253"/>
      <c r="G75" s="253"/>
      <c r="H75" s="253"/>
      <c r="I75" s="253"/>
      <c r="J75" s="253"/>
      <c r="K75" s="253"/>
      <c r="L75" s="253"/>
      <c r="M75" s="253"/>
      <c r="N75" s="98"/>
      <c r="O75" s="98"/>
      <c r="P75" s="253"/>
      <c r="Q75" s="253"/>
      <c r="R75" s="253"/>
      <c r="S75" s="2334"/>
      <c r="T75" s="251"/>
      <c r="U75" s="188"/>
      <c r="V75" s="132"/>
      <c r="W75" s="390"/>
      <c r="X75" s="187"/>
      <c r="Y75" s="253"/>
      <c r="Z75" s="253"/>
      <c r="AA75" s="253"/>
      <c r="AB75" s="253"/>
      <c r="AC75" s="253"/>
      <c r="AD75" s="253"/>
      <c r="AE75" s="253"/>
      <c r="AF75" s="253"/>
      <c r="AG75" s="253"/>
      <c r="AH75" s="253"/>
      <c r="AI75" s="2335"/>
    </row>
    <row r="76" spans="1:35" ht="11.25" customHeight="1" thickBot="1">
      <c r="A76" s="2336"/>
      <c r="B76" s="1984"/>
      <c r="C76" s="1993"/>
      <c r="D76" s="1994"/>
      <c r="E76" s="1984"/>
      <c r="F76" s="1642"/>
      <c r="G76" s="1983"/>
      <c r="H76" s="1983"/>
      <c r="I76" s="1983"/>
      <c r="J76" s="1983"/>
      <c r="K76" s="1983"/>
      <c r="L76" s="1983"/>
      <c r="M76" s="1983"/>
      <c r="N76" s="1989"/>
      <c r="O76" s="1989"/>
      <c r="P76" s="1984"/>
      <c r="Q76" s="1995"/>
      <c r="R76" s="1995"/>
      <c r="S76" s="1996"/>
      <c r="T76" s="1997"/>
      <c r="U76" s="1998"/>
      <c r="V76" s="1994"/>
      <c r="W76" s="1999"/>
      <c r="X76" s="1994"/>
      <c r="Y76" s="1984"/>
      <c r="Z76" s="1642"/>
      <c r="AA76" s="1983"/>
      <c r="AB76" s="1983"/>
      <c r="AC76" s="1983"/>
      <c r="AD76" s="1983"/>
      <c r="AE76" s="1983"/>
      <c r="AF76" s="1983"/>
      <c r="AG76" s="1983"/>
      <c r="AH76" s="1984"/>
      <c r="AI76" s="2337"/>
    </row>
    <row r="77" spans="1:35" ht="11.25" customHeight="1">
      <c r="A77" s="833"/>
      <c r="B77" s="263"/>
      <c r="C77" s="132"/>
      <c r="D77" s="132"/>
      <c r="E77" s="132"/>
      <c r="F77" s="132"/>
      <c r="G77" s="128"/>
      <c r="H77" s="132"/>
      <c r="I77" s="132"/>
      <c r="J77" s="132"/>
      <c r="K77" s="132"/>
      <c r="L77" s="132"/>
      <c r="M77" s="263"/>
      <c r="N77" s="253"/>
      <c r="O77" s="253"/>
      <c r="P77" s="263"/>
      <c r="Q77" s="251"/>
      <c r="R77" s="251"/>
      <c r="S77" s="251"/>
      <c r="T77" s="251"/>
      <c r="U77" s="188"/>
      <c r="V77" s="132"/>
      <c r="W77" s="390"/>
      <c r="X77" s="390"/>
      <c r="Y77" s="390"/>
      <c r="Z77" s="390"/>
      <c r="AA77" s="390"/>
      <c r="AB77" s="390"/>
      <c r="AC77" s="390"/>
      <c r="AD77" s="390"/>
      <c r="AE77" s="390"/>
      <c r="AF77" s="390"/>
      <c r="AG77" s="119"/>
    </row>
    <row r="78" spans="1:35" ht="11.25" customHeight="1">
      <c r="A78" s="4446">
        <v>42</v>
      </c>
      <c r="B78" s="4446"/>
      <c r="C78" s="4446"/>
      <c r="D78" s="4446"/>
      <c r="E78" s="4446"/>
      <c r="F78" s="4446"/>
      <c r="G78" s="4446"/>
      <c r="H78" s="4446"/>
      <c r="I78" s="4446"/>
      <c r="J78" s="4446"/>
      <c r="K78" s="4446"/>
      <c r="L78" s="4446"/>
      <c r="M78" s="4446"/>
      <c r="N78" s="4446"/>
      <c r="O78" s="4446"/>
      <c r="P78" s="4446"/>
      <c r="Q78" s="4446"/>
      <c r="R78" s="4446"/>
      <c r="S78" s="4446"/>
      <c r="T78" s="4446"/>
      <c r="U78" s="4446"/>
      <c r="V78" s="4446"/>
      <c r="W78" s="4446"/>
      <c r="X78" s="4446"/>
      <c r="Y78" s="4446"/>
      <c r="Z78" s="4446"/>
      <c r="AA78" s="4446"/>
      <c r="AB78" s="4446"/>
      <c r="AC78" s="4446"/>
      <c r="AD78" s="4446"/>
      <c r="AE78" s="4446"/>
      <c r="AF78" s="4446"/>
      <c r="AG78" s="4446"/>
      <c r="AH78" s="4446"/>
      <c r="AI78" s="4446"/>
    </row>
    <row r="79" spans="1:35" ht="11.25" customHeight="1">
      <c r="A79" s="833"/>
      <c r="B79" s="263"/>
      <c r="C79" s="132"/>
      <c r="D79" s="132"/>
      <c r="E79" s="132"/>
      <c r="F79" s="132"/>
      <c r="G79" s="128"/>
      <c r="H79" s="132"/>
      <c r="I79" s="132"/>
      <c r="J79" s="132"/>
      <c r="K79" s="132"/>
      <c r="L79" s="132"/>
      <c r="M79" s="263"/>
      <c r="N79" s="253"/>
      <c r="O79" s="253"/>
      <c r="P79" s="263"/>
      <c r="Q79" s="251"/>
      <c r="R79" s="251"/>
      <c r="S79" s="251"/>
      <c r="T79" s="251"/>
      <c r="U79" s="188"/>
      <c r="V79" s="132"/>
      <c r="W79" s="390"/>
      <c r="X79" s="390"/>
      <c r="Y79" s="390"/>
      <c r="Z79" s="390"/>
      <c r="AA79" s="390"/>
      <c r="AB79" s="390"/>
      <c r="AC79" s="390"/>
      <c r="AD79" s="390"/>
      <c r="AE79" s="390"/>
      <c r="AF79" s="390"/>
      <c r="AG79" s="119"/>
    </row>
    <row r="80" spans="1:35" ht="11.25" customHeight="1">
      <c r="A80" s="833"/>
      <c r="B80" s="263"/>
      <c r="C80" s="132"/>
      <c r="D80" s="132"/>
      <c r="E80" s="132"/>
      <c r="F80" s="132"/>
      <c r="G80" s="128"/>
      <c r="H80" s="132"/>
      <c r="I80" s="132"/>
      <c r="J80" s="132"/>
      <c r="K80" s="132"/>
      <c r="L80" s="132"/>
      <c r="M80" s="263"/>
      <c r="N80" s="253"/>
      <c r="O80" s="253"/>
      <c r="P80" s="263"/>
      <c r="Q80" s="251"/>
      <c r="R80" s="251"/>
      <c r="S80" s="251"/>
      <c r="T80" s="251"/>
      <c r="U80" s="188"/>
      <c r="V80" s="132"/>
      <c r="W80" s="390"/>
      <c r="X80" s="390"/>
      <c r="Y80" s="390"/>
      <c r="Z80" s="390"/>
      <c r="AA80" s="390"/>
      <c r="AB80" s="390"/>
      <c r="AC80" s="390"/>
      <c r="AD80" s="390"/>
      <c r="AE80" s="390"/>
      <c r="AF80" s="390"/>
      <c r="AG80" s="119"/>
    </row>
    <row r="183" spans="11:11" ht="146.25">
      <c r="K183" s="843" t="s">
        <v>3605</v>
      </c>
    </row>
    <row r="184" spans="11:11" ht="146.25">
      <c r="K184" s="842" t="s">
        <v>3606</v>
      </c>
    </row>
  </sheetData>
  <sheetProtection selectLockedCells="1" selectUnlockedCells="1"/>
  <mergeCells count="85">
    <mergeCell ref="A78:AI78"/>
    <mergeCell ref="AE57:AG58"/>
    <mergeCell ref="AH57:AH58"/>
    <mergeCell ref="L65:O66"/>
    <mergeCell ref="E72:F72"/>
    <mergeCell ref="P72:Q72"/>
    <mergeCell ref="E73:E74"/>
    <mergeCell ref="F73:F74"/>
    <mergeCell ref="G73:I74"/>
    <mergeCell ref="J73:J74"/>
    <mergeCell ref="K73:K74"/>
    <mergeCell ref="L73:O74"/>
    <mergeCell ref="N57:N58"/>
    <mergeCell ref="O57:Q58"/>
    <mergeCell ref="R57:R58"/>
    <mergeCell ref="E64:F64"/>
    <mergeCell ref="P64:Q64"/>
    <mergeCell ref="E65:E66"/>
    <mergeCell ref="F65:F66"/>
    <mergeCell ref="G65:I66"/>
    <mergeCell ref="J65:J66"/>
    <mergeCell ref="K65:K66"/>
    <mergeCell ref="AH54:AH55"/>
    <mergeCell ref="N51:N52"/>
    <mergeCell ref="O51:Q52"/>
    <mergeCell ref="R51:R52"/>
    <mergeCell ref="AD51:AD52"/>
    <mergeCell ref="AE51:AG52"/>
    <mergeCell ref="AH51:AH52"/>
    <mergeCell ref="N54:N55"/>
    <mergeCell ref="O54:Q55"/>
    <mergeCell ref="R54:R55"/>
    <mergeCell ref="AD54:AD55"/>
    <mergeCell ref="AE54:AG55"/>
    <mergeCell ref="AH48:AH49"/>
    <mergeCell ref="G40:G41"/>
    <mergeCell ref="H40:O41"/>
    <mergeCell ref="R40:R41"/>
    <mergeCell ref="S40:Z41"/>
    <mergeCell ref="P47:Q47"/>
    <mergeCell ref="AF47:AG47"/>
    <mergeCell ref="N48:N49"/>
    <mergeCell ref="O48:Q49"/>
    <mergeCell ref="R48:R49"/>
    <mergeCell ref="AD48:AD49"/>
    <mergeCell ref="AE48:AG49"/>
    <mergeCell ref="H36:O36"/>
    <mergeCell ref="S36:Z36"/>
    <mergeCell ref="H37:O37"/>
    <mergeCell ref="S37:Z37"/>
    <mergeCell ref="N39:O39"/>
    <mergeCell ref="Y39:Z39"/>
    <mergeCell ref="E28:F28"/>
    <mergeCell ref="P28:Q28"/>
    <mergeCell ref="E29:E30"/>
    <mergeCell ref="F29:F30"/>
    <mergeCell ref="G29:I30"/>
    <mergeCell ref="J29:J30"/>
    <mergeCell ref="K29:K30"/>
    <mergeCell ref="L29:O30"/>
    <mergeCell ref="E20:F20"/>
    <mergeCell ref="P20:Q20"/>
    <mergeCell ref="E21:E22"/>
    <mergeCell ref="F21:F22"/>
    <mergeCell ref="G21:I22"/>
    <mergeCell ref="J21:J22"/>
    <mergeCell ref="K21:K22"/>
    <mergeCell ref="L21:O22"/>
    <mergeCell ref="E12:F12"/>
    <mergeCell ref="P12:Q12"/>
    <mergeCell ref="E13:E14"/>
    <mergeCell ref="F13:F14"/>
    <mergeCell ref="G13:I14"/>
    <mergeCell ref="J13:J14"/>
    <mergeCell ref="K13:K14"/>
    <mergeCell ref="L13:O14"/>
    <mergeCell ref="O7:R7"/>
    <mergeCell ref="S7:V7"/>
    <mergeCell ref="W7:Y7"/>
    <mergeCell ref="AF7:AG7"/>
    <mergeCell ref="A1:AI1"/>
    <mergeCell ref="A2:AI2"/>
    <mergeCell ref="A3:AI3"/>
    <mergeCell ref="B5:G6"/>
    <mergeCell ref="H5:I6"/>
  </mergeCells>
  <printOptions horizontalCentered="1"/>
  <pageMargins left="0.27559055118110237" right="0" top="0.55118110236220474" bottom="0.15748031496062992" header="0.51181102362204722" footer="0.51181102362204722"/>
  <pageSetup paperSize="9" scale="85" firstPageNumber="0" orientation="portrait" useFirstPageNumber="1" horizontalDpi="300" verticalDpi="300"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00C2-E04E-4AEA-BA53-CD0D6DB25FAB}">
  <sheetPr>
    <tabColor theme="7" tint="0.79998168889431442"/>
  </sheetPr>
  <dimension ref="A1:AS260"/>
  <sheetViews>
    <sheetView showGridLines="0" view="pageBreakPreview" zoomScale="140" zoomScaleNormal="100" zoomScaleSheetLayoutView="140" workbookViewId="0">
      <selection activeCell="H5" sqref="H5:I6"/>
    </sheetView>
  </sheetViews>
  <sheetFormatPr defaultColWidth="9.140625" defaultRowHeight="11.25"/>
  <cols>
    <col min="1" max="1" width="3.7109375" style="185" customWidth="1"/>
    <col min="2" max="2" width="0.7109375" style="183" customWidth="1"/>
    <col min="3" max="3" width="3.5703125" style="183" customWidth="1"/>
    <col min="4" max="4" width="3.85546875" style="183" customWidth="1"/>
    <col min="5" max="6" width="4.85546875" style="183" customWidth="1"/>
    <col min="7" max="8" width="2.85546875" style="183" customWidth="1"/>
    <col min="9" max="9" width="3.42578125" style="183" customWidth="1"/>
    <col min="10" max="10" width="3.7109375" style="183" customWidth="1"/>
    <col min="11" max="14" width="3.140625" style="183" customWidth="1"/>
    <col min="15" max="16" width="3.28515625" style="183" customWidth="1"/>
    <col min="17" max="17" width="4.42578125" style="183" customWidth="1"/>
    <col min="18" max="20" width="3.85546875" style="183" customWidth="1"/>
    <col min="21" max="21" width="7" style="183" customWidth="1"/>
    <col min="22" max="23" width="3.85546875" style="183" customWidth="1"/>
    <col min="24" max="24" width="2.42578125" style="183" customWidth="1"/>
    <col min="25" max="25" width="1.85546875" style="183" customWidth="1"/>
    <col min="26" max="26" width="3" style="183" customWidth="1"/>
    <col min="27" max="27" width="3.85546875" style="183" customWidth="1"/>
    <col min="28" max="32" width="2.28515625" style="183" customWidth="1"/>
    <col min="33" max="33" width="3.140625" style="183" customWidth="1"/>
    <col min="34" max="34" width="4.5703125" style="183" customWidth="1"/>
    <col min="35" max="35" width="4.28515625" style="183" customWidth="1"/>
    <col min="36" max="36" width="4.42578125" style="183" customWidth="1"/>
    <col min="37" max="37" width="2.5703125" style="183" customWidth="1"/>
    <col min="38" max="39" width="3.7109375" style="183" customWidth="1"/>
    <col min="40" max="16384" width="9.140625" style="183"/>
  </cols>
  <sheetData>
    <row r="1" spans="1:45" ht="12">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8"/>
      <c r="AJ1" s="4328"/>
      <c r="AK1" s="4329"/>
      <c r="AL1" s="1947"/>
    </row>
    <row r="2" spans="1:45">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3089"/>
      <c r="AJ2" s="3089"/>
      <c r="AK2" s="4331"/>
      <c r="AL2" s="1942"/>
    </row>
    <row r="3" spans="1:45">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2792"/>
      <c r="AJ3" s="2792"/>
      <c r="AK3" s="4332"/>
      <c r="AL3" s="1948"/>
    </row>
    <row r="4" spans="1:45">
      <c r="A4" s="435"/>
      <c r="B4" s="263"/>
      <c r="C4" s="132"/>
      <c r="D4" s="132"/>
      <c r="E4" s="132"/>
      <c r="F4" s="132"/>
      <c r="G4" s="128"/>
      <c r="H4" s="132"/>
      <c r="I4" s="132"/>
      <c r="J4" s="132"/>
      <c r="K4" s="132"/>
      <c r="L4" s="132"/>
      <c r="M4" s="132"/>
      <c r="N4" s="132"/>
      <c r="O4" s="132"/>
      <c r="P4" s="128"/>
      <c r="Q4" s="128"/>
      <c r="R4" s="128"/>
      <c r="S4" s="128"/>
      <c r="T4" s="128"/>
      <c r="U4" s="128"/>
      <c r="V4" s="128"/>
      <c r="W4" s="128"/>
      <c r="X4" s="132"/>
      <c r="Y4" s="390"/>
      <c r="Z4" s="128"/>
      <c r="AA4" s="128"/>
      <c r="AB4" s="128"/>
      <c r="AC4" s="128"/>
      <c r="AD4" s="128"/>
      <c r="AE4" s="128"/>
      <c r="AF4" s="128"/>
      <c r="AG4" s="128"/>
      <c r="AH4" s="128"/>
      <c r="AI4" s="128"/>
      <c r="AJ4" s="128"/>
      <c r="AK4" s="2243"/>
      <c r="AL4" s="128"/>
    </row>
    <row r="5" spans="1:45" ht="15" customHeight="1">
      <c r="A5" s="2244"/>
      <c r="B5" s="4484" t="s">
        <v>1009</v>
      </c>
      <c r="C5" s="4484"/>
      <c r="D5" s="4484"/>
      <c r="E5" s="4484"/>
      <c r="F5" s="4484"/>
      <c r="G5" s="4484"/>
      <c r="H5" s="4486" t="s">
        <v>1265</v>
      </c>
      <c r="I5" s="4486"/>
      <c r="J5" s="2245"/>
      <c r="K5" s="2246" t="s">
        <v>1371</v>
      </c>
      <c r="L5" s="2245"/>
      <c r="M5" s="2245"/>
      <c r="O5" s="2247"/>
      <c r="P5" s="2247"/>
      <c r="Q5" s="2247"/>
      <c r="R5" s="119"/>
      <c r="S5" s="119"/>
      <c r="T5" s="119"/>
      <c r="U5" s="119"/>
      <c r="V5" s="119"/>
      <c r="W5" s="119"/>
      <c r="X5" s="119"/>
      <c r="Y5" s="119"/>
      <c r="Z5" s="119"/>
      <c r="AA5" s="119"/>
      <c r="AB5" s="119"/>
      <c r="AC5" s="119"/>
      <c r="AD5" s="119"/>
      <c r="AE5" s="119"/>
      <c r="AF5" s="128"/>
      <c r="AG5" s="128"/>
      <c r="AH5" s="128"/>
      <c r="AI5" s="128"/>
      <c r="AJ5" s="128"/>
      <c r="AK5" s="2243"/>
      <c r="AL5" s="128"/>
      <c r="AM5" s="128"/>
    </row>
    <row r="6" spans="1:45" ht="15" customHeight="1">
      <c r="A6" s="2248"/>
      <c r="B6" s="4485"/>
      <c r="C6" s="4485"/>
      <c r="D6" s="4485"/>
      <c r="E6" s="4485"/>
      <c r="F6" s="4485"/>
      <c r="G6" s="4485"/>
      <c r="H6" s="4487"/>
      <c r="I6" s="4487"/>
      <c r="J6" s="2249"/>
      <c r="K6" s="2201" t="s">
        <v>1372</v>
      </c>
      <c r="L6" s="2249"/>
      <c r="M6" s="2249"/>
      <c r="O6" s="2250"/>
      <c r="P6" s="2250"/>
      <c r="Q6" s="2250"/>
      <c r="R6" s="188"/>
      <c r="S6" s="188"/>
      <c r="T6" s="188"/>
      <c r="U6" s="128"/>
      <c r="V6" s="128"/>
      <c r="W6" s="128"/>
      <c r="X6" s="128"/>
      <c r="Y6" s="128"/>
      <c r="Z6" s="128"/>
      <c r="AA6" s="128"/>
      <c r="AB6" s="128"/>
      <c r="AC6" s="128"/>
      <c r="AD6" s="128"/>
      <c r="AE6" s="128"/>
      <c r="AF6" s="270"/>
      <c r="AG6" s="270"/>
      <c r="AH6" s="184"/>
      <c r="AI6" s="184"/>
      <c r="AJ6" s="184"/>
      <c r="AK6" s="2251"/>
      <c r="AL6" s="184"/>
      <c r="AM6" s="184"/>
      <c r="AN6" s="184"/>
      <c r="AO6" s="184"/>
      <c r="AP6" s="184"/>
      <c r="AQ6" s="184"/>
      <c r="AR6" s="184"/>
      <c r="AS6" s="184"/>
    </row>
    <row r="7" spans="1:45">
      <c r="A7" s="435"/>
      <c r="B7" s="263"/>
      <c r="C7" s="132"/>
      <c r="D7" s="132"/>
      <c r="E7" s="132"/>
      <c r="F7" s="132"/>
      <c r="G7" s="128"/>
      <c r="H7" s="132"/>
      <c r="I7" s="132"/>
      <c r="J7" s="132"/>
      <c r="K7" s="132"/>
      <c r="L7" s="132"/>
      <c r="M7" s="132"/>
      <c r="N7" s="132"/>
      <c r="O7" s="132"/>
      <c r="P7" s="128"/>
      <c r="Q7" s="128"/>
      <c r="R7" s="128"/>
      <c r="S7" s="128"/>
      <c r="T7" s="128"/>
      <c r="U7" s="128"/>
      <c r="V7" s="128"/>
      <c r="W7" s="128"/>
      <c r="X7" s="132"/>
      <c r="Y7" s="390"/>
      <c r="Z7" s="128"/>
      <c r="AA7" s="128"/>
      <c r="AB7" s="128"/>
      <c r="AC7" s="128"/>
      <c r="AD7" s="128"/>
      <c r="AE7" s="128"/>
      <c r="AF7" s="128"/>
      <c r="AG7" s="128"/>
      <c r="AH7" s="128"/>
      <c r="AI7" s="128"/>
      <c r="AJ7" s="128"/>
      <c r="AK7" s="2243"/>
      <c r="AL7" s="128"/>
    </row>
    <row r="8" spans="1:45">
      <c r="A8" s="435"/>
      <c r="B8" s="263"/>
      <c r="C8" s="132"/>
      <c r="D8" s="132"/>
      <c r="E8" s="132"/>
      <c r="F8" s="132"/>
      <c r="G8" s="128"/>
      <c r="H8" s="132"/>
      <c r="I8" s="132"/>
      <c r="J8" s="132"/>
      <c r="K8" s="132"/>
      <c r="L8" s="132"/>
      <c r="M8" s="132"/>
      <c r="N8" s="132"/>
      <c r="O8" s="132"/>
      <c r="P8" s="128"/>
      <c r="Q8" s="128"/>
      <c r="R8" s="128"/>
      <c r="S8" s="128"/>
      <c r="T8" s="128"/>
      <c r="U8" s="128"/>
      <c r="V8" s="128"/>
      <c r="W8" s="128"/>
      <c r="X8" s="132"/>
      <c r="Y8" s="390"/>
      <c r="Z8" s="128"/>
      <c r="AA8" s="128"/>
      <c r="AB8" s="128"/>
      <c r="AC8" s="128"/>
      <c r="AD8" s="128"/>
      <c r="AE8" s="128"/>
      <c r="AF8" s="128"/>
      <c r="AG8" s="128"/>
      <c r="AH8" s="128"/>
      <c r="AI8" s="128"/>
      <c r="AJ8" s="128"/>
      <c r="AK8" s="2243"/>
      <c r="AL8" s="128"/>
    </row>
    <row r="9" spans="1:45" s="20" customFormat="1" ht="11.25" customHeight="1">
      <c r="A9" s="2252" t="s">
        <v>1269</v>
      </c>
      <c r="B9" s="183"/>
      <c r="C9" s="20" t="s">
        <v>3663</v>
      </c>
      <c r="D9" s="183"/>
      <c r="E9" s="183"/>
      <c r="F9" s="183"/>
      <c r="G9" s="183"/>
      <c r="H9" s="183"/>
      <c r="I9" s="183"/>
      <c r="J9" s="183"/>
      <c r="K9" s="183"/>
      <c r="L9" s="183"/>
      <c r="M9" s="183"/>
      <c r="N9" s="183"/>
      <c r="O9" s="183"/>
      <c r="P9" s="183"/>
      <c r="Q9" s="183"/>
      <c r="U9" s="128"/>
      <c r="V9" s="128"/>
      <c r="W9" s="128"/>
      <c r="X9" s="128"/>
      <c r="Y9" s="128"/>
      <c r="Z9" s="128"/>
      <c r="AF9" s="128"/>
      <c r="AG9" s="128"/>
      <c r="AH9" s="128"/>
      <c r="AI9" s="128"/>
      <c r="AJ9" s="128"/>
      <c r="AK9" s="2243"/>
      <c r="AL9" s="128"/>
      <c r="AM9" s="183"/>
    </row>
    <row r="10" spans="1:45" s="20" customFormat="1" ht="11.25" customHeight="1">
      <c r="A10" s="2244"/>
      <c r="B10" s="183"/>
      <c r="C10" s="184" t="s">
        <v>3664</v>
      </c>
      <c r="D10" s="183"/>
      <c r="E10" s="183"/>
      <c r="F10" s="183"/>
      <c r="G10" s="183"/>
      <c r="H10" s="183"/>
      <c r="I10" s="183"/>
      <c r="J10" s="183"/>
      <c r="K10" s="183"/>
      <c r="L10" s="183"/>
      <c r="M10" s="183"/>
      <c r="N10" s="183"/>
      <c r="O10" s="183"/>
      <c r="P10" s="183"/>
      <c r="Q10" s="183"/>
      <c r="U10" s="128"/>
      <c r="V10" s="128"/>
      <c r="W10" s="128"/>
      <c r="X10" s="128"/>
      <c r="Y10" s="128"/>
      <c r="Z10" s="128"/>
      <c r="AD10" s="184"/>
      <c r="AF10" s="188"/>
      <c r="AG10" s="188"/>
      <c r="AH10" s="128"/>
      <c r="AI10" s="128"/>
      <c r="AJ10" s="128"/>
      <c r="AK10" s="2243"/>
      <c r="AL10" s="128"/>
      <c r="AM10" s="183"/>
    </row>
    <row r="11" spans="1:45" s="20" customFormat="1" ht="4.5" customHeight="1">
      <c r="A11" s="2244"/>
      <c r="B11" s="183"/>
      <c r="C11" s="184"/>
      <c r="D11" s="183"/>
      <c r="E11" s="183"/>
      <c r="F11" s="183"/>
      <c r="G11" s="183"/>
      <c r="H11" s="183"/>
      <c r="I11" s="183"/>
      <c r="J11" s="183"/>
      <c r="K11" s="183"/>
      <c r="L11" s="183"/>
      <c r="M11" s="183"/>
      <c r="N11" s="183"/>
      <c r="O11" s="183"/>
      <c r="P11" s="183"/>
      <c r="Q11" s="183"/>
      <c r="U11" s="128"/>
      <c r="V11" s="128"/>
      <c r="W11" s="128"/>
      <c r="X11" s="128"/>
      <c r="Y11" s="128"/>
      <c r="Z11" s="128"/>
      <c r="AA11" s="128"/>
      <c r="AB11" s="128"/>
      <c r="AC11" s="128"/>
      <c r="AD11" s="128"/>
      <c r="AE11" s="128"/>
      <c r="AF11" s="128"/>
      <c r="AG11" s="128"/>
      <c r="AH11" s="128"/>
      <c r="AI11" s="128"/>
      <c r="AJ11" s="128"/>
      <c r="AK11" s="2243"/>
      <c r="AL11" s="128"/>
      <c r="AM11" s="183"/>
    </row>
    <row r="12" spans="1:45" s="20" customFormat="1" ht="15.75" customHeight="1">
      <c r="A12" s="2285"/>
      <c r="C12" s="2212"/>
      <c r="D12" s="136"/>
      <c r="E12" s="2208"/>
      <c r="F12" s="2197"/>
      <c r="G12" s="839"/>
      <c r="H12" s="839"/>
      <c r="I12" s="839"/>
      <c r="J12" s="128"/>
      <c r="K12" s="128"/>
      <c r="L12" s="128"/>
      <c r="M12" s="128"/>
      <c r="N12" s="128"/>
      <c r="O12" s="839"/>
      <c r="P12" s="839"/>
      <c r="Q12" s="839"/>
      <c r="R12" s="2212"/>
      <c r="S12" s="2208"/>
      <c r="T12" s="2197"/>
      <c r="U12" s="839"/>
      <c r="V12" s="839"/>
      <c r="W12" s="839"/>
      <c r="X12" s="839"/>
      <c r="Y12" s="839"/>
      <c r="Z12" s="839"/>
      <c r="AA12" s="839"/>
      <c r="AB12" s="839"/>
      <c r="AC12" s="839"/>
      <c r="AD12" s="839"/>
      <c r="AE12" s="839"/>
      <c r="AH12" s="128"/>
      <c r="AI12" s="2910">
        <v>370001</v>
      </c>
      <c r="AJ12" s="2910"/>
      <c r="AK12" s="2286"/>
      <c r="AL12" s="128"/>
      <c r="AM12" s="183"/>
    </row>
    <row r="13" spans="1:45" s="20" customFormat="1" ht="11.25" customHeight="1">
      <c r="A13" s="2285"/>
      <c r="C13" s="132" t="s">
        <v>59</v>
      </c>
      <c r="D13" s="128" t="s">
        <v>1356</v>
      </c>
      <c r="E13" s="136"/>
      <c r="F13" s="263"/>
      <c r="G13" s="263"/>
      <c r="H13" s="263"/>
      <c r="I13" s="263"/>
      <c r="J13" s="2197"/>
      <c r="K13" s="2197"/>
      <c r="L13" s="2197"/>
      <c r="M13" s="2197"/>
      <c r="N13" s="2287"/>
      <c r="O13" s="263"/>
      <c r="P13" s="263"/>
      <c r="Q13" s="128"/>
      <c r="R13" s="128"/>
      <c r="S13" s="136"/>
      <c r="T13" s="263"/>
      <c r="U13" s="263"/>
      <c r="V13" s="263"/>
      <c r="W13" s="263"/>
      <c r="X13" s="263"/>
      <c r="Y13" s="263"/>
      <c r="Z13" s="263"/>
      <c r="AA13" s="263"/>
      <c r="AB13" s="263"/>
      <c r="AC13" s="263"/>
      <c r="AD13" s="263"/>
      <c r="AE13" s="263"/>
      <c r="AH13" s="128"/>
      <c r="AI13" s="2963">
        <v>1</v>
      </c>
      <c r="AJ13" s="4426"/>
      <c r="AK13" s="2286"/>
      <c r="AL13" s="128"/>
      <c r="AM13" s="183"/>
    </row>
    <row r="14" spans="1:45" s="20" customFormat="1" ht="11.25" customHeight="1">
      <c r="A14" s="2285"/>
      <c r="C14" s="128"/>
      <c r="D14" s="2288" t="s">
        <v>3665</v>
      </c>
      <c r="E14" s="839"/>
      <c r="F14" s="2288"/>
      <c r="G14" s="2197"/>
      <c r="H14" s="2197"/>
      <c r="I14" s="2197"/>
      <c r="N14" s="2287"/>
      <c r="O14" s="2197"/>
      <c r="P14" s="2197"/>
      <c r="Q14" s="128"/>
      <c r="R14" s="128"/>
      <c r="S14" s="839"/>
      <c r="T14" s="2288"/>
      <c r="U14" s="2197"/>
      <c r="V14" s="2197"/>
      <c r="W14" s="2197"/>
      <c r="X14" s="2197"/>
      <c r="Y14" s="2197"/>
      <c r="Z14" s="2197"/>
      <c r="AA14" s="2197"/>
      <c r="AB14" s="2197"/>
      <c r="AC14" s="2197"/>
      <c r="AD14" s="2197"/>
      <c r="AE14" s="2197"/>
      <c r="AH14" s="128"/>
      <c r="AI14" s="2963"/>
      <c r="AJ14" s="4346"/>
      <c r="AK14" s="2286"/>
      <c r="AL14" s="128"/>
      <c r="AM14" s="183"/>
    </row>
    <row r="15" spans="1:45" ht="5.25" customHeight="1">
      <c r="A15" s="2285"/>
      <c r="B15" s="20"/>
      <c r="C15" s="20"/>
      <c r="D15" s="20"/>
      <c r="E15" s="20"/>
      <c r="F15" s="20"/>
      <c r="G15" s="20"/>
      <c r="H15" s="20"/>
      <c r="J15" s="128"/>
      <c r="K15" s="128"/>
      <c r="L15" s="128"/>
      <c r="M15" s="128"/>
      <c r="N15" s="128"/>
      <c r="O15" s="20"/>
      <c r="P15" s="20"/>
      <c r="Q15" s="128"/>
      <c r="R15" s="128"/>
      <c r="S15" s="119"/>
      <c r="T15" s="119"/>
      <c r="U15" s="119"/>
      <c r="V15" s="119"/>
      <c r="W15" s="119"/>
      <c r="X15" s="119"/>
      <c r="Y15" s="4516"/>
      <c r="Z15" s="4516"/>
      <c r="AA15" s="4516"/>
      <c r="AB15" s="117"/>
      <c r="AC15" s="117"/>
      <c r="AD15" s="117"/>
      <c r="AE15" s="117"/>
      <c r="AF15" s="4516"/>
      <c r="AG15" s="117"/>
      <c r="AH15" s="143"/>
      <c r="AI15" s="143"/>
      <c r="AJ15" s="143"/>
      <c r="AK15" s="2289"/>
      <c r="AL15" s="143"/>
      <c r="AM15" s="143"/>
    </row>
    <row r="16" spans="1:45" ht="11.25" customHeight="1">
      <c r="A16" s="2248"/>
      <c r="B16" s="184"/>
      <c r="C16" s="132" t="s">
        <v>62</v>
      </c>
      <c r="D16" s="128" t="s">
        <v>3666</v>
      </c>
      <c r="E16" s="136"/>
      <c r="F16" s="263"/>
      <c r="G16" s="263"/>
      <c r="H16" s="263"/>
      <c r="I16" s="263"/>
      <c r="J16" s="2197"/>
      <c r="K16" s="2197"/>
      <c r="L16" s="2197"/>
      <c r="M16" s="2197"/>
      <c r="N16" s="2287"/>
      <c r="Q16" s="128"/>
      <c r="R16" s="128"/>
      <c r="S16" s="119"/>
      <c r="T16" s="119"/>
      <c r="U16" s="119"/>
      <c r="V16" s="119"/>
      <c r="W16" s="119"/>
      <c r="X16" s="119"/>
      <c r="Y16" s="4325"/>
      <c r="Z16" s="4325"/>
      <c r="AA16" s="4325"/>
      <c r="AB16" s="2037"/>
      <c r="AC16" s="2037"/>
      <c r="AD16" s="2037"/>
      <c r="AE16" s="2037"/>
      <c r="AF16" s="4516"/>
      <c r="AG16" s="117"/>
      <c r="AH16" s="143"/>
      <c r="AI16" s="2963">
        <v>2</v>
      </c>
      <c r="AJ16" s="4426"/>
      <c r="AK16" s="2289"/>
      <c r="AL16" s="143"/>
      <c r="AM16" s="143"/>
    </row>
    <row r="17" spans="1:39" ht="11.25" customHeight="1">
      <c r="A17" s="2285"/>
      <c r="B17" s="20"/>
      <c r="C17" s="128"/>
      <c r="D17" s="2288" t="s">
        <v>3667</v>
      </c>
      <c r="E17" s="839"/>
      <c r="F17" s="2288"/>
      <c r="G17" s="2197"/>
      <c r="H17" s="2197"/>
      <c r="I17" s="2197"/>
      <c r="J17" s="20"/>
      <c r="K17" s="20"/>
      <c r="L17" s="20"/>
      <c r="M17" s="20"/>
      <c r="N17" s="2287"/>
      <c r="O17" s="20"/>
      <c r="P17" s="20"/>
      <c r="Q17" s="128"/>
      <c r="R17" s="128"/>
      <c r="S17" s="119"/>
      <c r="T17" s="119"/>
      <c r="U17" s="119"/>
      <c r="V17" s="119"/>
      <c r="W17" s="119"/>
      <c r="X17" s="119"/>
      <c r="Y17" s="4517"/>
      <c r="Z17" s="4517"/>
      <c r="AA17" s="4517"/>
      <c r="AB17" s="2261"/>
      <c r="AC17" s="2261"/>
      <c r="AD17" s="2261"/>
      <c r="AE17" s="2261"/>
      <c r="AF17" s="4516"/>
      <c r="AG17" s="117"/>
      <c r="AH17" s="119"/>
      <c r="AI17" s="2963"/>
      <c r="AJ17" s="4346"/>
      <c r="AK17" s="2262"/>
      <c r="AL17" s="119"/>
      <c r="AM17" s="119"/>
    </row>
    <row r="18" spans="1:39" ht="5.25" customHeight="1">
      <c r="A18" s="2248"/>
      <c r="B18" s="184"/>
      <c r="C18" s="20"/>
      <c r="D18" s="20"/>
      <c r="E18" s="20"/>
      <c r="F18" s="20"/>
      <c r="G18" s="20"/>
      <c r="H18" s="20"/>
      <c r="I18" s="20"/>
      <c r="Q18" s="128"/>
      <c r="R18" s="128"/>
      <c r="S18" s="119"/>
      <c r="T18" s="119"/>
      <c r="U18" s="119"/>
      <c r="V18" s="119"/>
      <c r="W18" s="119"/>
      <c r="X18" s="119"/>
      <c r="Y18" s="4517"/>
      <c r="Z18" s="4517"/>
      <c r="AA18" s="4517"/>
      <c r="AB18" s="2261"/>
      <c r="AC18" s="2261"/>
      <c r="AD18" s="2261"/>
      <c r="AE18" s="2261"/>
      <c r="AF18" s="4516"/>
      <c r="AG18" s="117"/>
      <c r="AH18" s="119"/>
      <c r="AI18" s="119"/>
      <c r="AJ18" s="119"/>
      <c r="AK18" s="2262"/>
      <c r="AL18" s="119"/>
      <c r="AM18" s="119"/>
    </row>
    <row r="19" spans="1:39" ht="11.25" customHeight="1">
      <c r="A19" s="2248"/>
      <c r="B19" s="184"/>
      <c r="C19" s="132" t="s">
        <v>72</v>
      </c>
      <c r="D19" s="128" t="s">
        <v>1355</v>
      </c>
      <c r="E19" s="20"/>
      <c r="F19" s="20"/>
      <c r="G19" s="20"/>
      <c r="H19" s="20"/>
      <c r="I19" s="20"/>
      <c r="Q19" s="128"/>
      <c r="R19" s="128"/>
      <c r="S19" s="119"/>
      <c r="T19" s="119"/>
      <c r="U19" s="119"/>
      <c r="V19" s="119"/>
      <c r="W19" s="119"/>
      <c r="X19" s="119"/>
      <c r="Y19" s="2261"/>
      <c r="Z19" s="2261"/>
      <c r="AA19" s="2261"/>
      <c r="AB19" s="2261"/>
      <c r="AC19" s="2261"/>
      <c r="AD19" s="2261"/>
      <c r="AE19" s="2261"/>
      <c r="AF19" s="117"/>
      <c r="AG19" s="117"/>
      <c r="AH19" s="119"/>
      <c r="AI19" s="2877">
        <v>3</v>
      </c>
      <c r="AJ19" s="4426"/>
      <c r="AK19" s="2262"/>
      <c r="AL19" s="119"/>
      <c r="AM19" s="119"/>
    </row>
    <row r="20" spans="1:39" ht="11.25" customHeight="1">
      <c r="A20" s="2248"/>
      <c r="B20" s="184"/>
      <c r="C20" s="20"/>
      <c r="D20" s="184" t="s">
        <v>3668</v>
      </c>
      <c r="E20" s="20"/>
      <c r="F20" s="20"/>
      <c r="G20" s="20"/>
      <c r="H20" s="20"/>
      <c r="I20" s="20"/>
      <c r="Q20" s="128"/>
      <c r="R20" s="128"/>
      <c r="S20" s="119"/>
      <c r="T20" s="119"/>
      <c r="U20" s="119"/>
      <c r="V20" s="119"/>
      <c r="W20" s="119"/>
      <c r="X20" s="119"/>
      <c r="Y20" s="2261"/>
      <c r="Z20" s="2261"/>
      <c r="AA20" s="2261"/>
      <c r="AB20" s="2261"/>
      <c r="AC20" s="2261"/>
      <c r="AD20" s="2261"/>
      <c r="AE20" s="2261"/>
      <c r="AF20" s="117"/>
      <c r="AG20" s="117"/>
      <c r="AH20" s="119"/>
      <c r="AI20" s="2877"/>
      <c r="AJ20" s="4346"/>
      <c r="AK20" s="2262"/>
      <c r="AL20" s="119"/>
      <c r="AM20" s="119"/>
    </row>
    <row r="21" spans="1:39" ht="5.25" customHeight="1">
      <c r="A21" s="2248"/>
      <c r="B21" s="184"/>
      <c r="C21" s="20"/>
      <c r="D21" s="20"/>
      <c r="E21" s="20"/>
      <c r="F21" s="20"/>
      <c r="G21" s="20"/>
      <c r="H21" s="20"/>
      <c r="I21" s="20"/>
      <c r="Q21" s="128"/>
      <c r="R21" s="128"/>
      <c r="S21" s="119"/>
      <c r="T21" s="119"/>
      <c r="U21" s="119"/>
      <c r="V21" s="119"/>
      <c r="W21" s="119"/>
      <c r="X21" s="119"/>
      <c r="Y21" s="2261"/>
      <c r="Z21" s="2261"/>
      <c r="AA21" s="2261"/>
      <c r="AB21" s="2261"/>
      <c r="AC21" s="2261"/>
      <c r="AD21" s="2261"/>
      <c r="AE21" s="2261"/>
      <c r="AF21" s="117"/>
      <c r="AG21" s="117"/>
      <c r="AH21" s="119"/>
      <c r="AI21" s="132"/>
      <c r="AJ21" s="119"/>
      <c r="AK21" s="2262"/>
      <c r="AL21" s="119"/>
      <c r="AM21" s="119"/>
    </row>
    <row r="22" spans="1:39" ht="10.5" customHeight="1">
      <c r="A22" s="2248"/>
      <c r="B22" s="184"/>
      <c r="C22" s="132" t="s">
        <v>73</v>
      </c>
      <c r="D22" s="128" t="s">
        <v>3669</v>
      </c>
      <c r="E22" s="20"/>
      <c r="F22" s="20"/>
      <c r="G22" s="20"/>
      <c r="H22" s="20"/>
      <c r="I22" s="20"/>
      <c r="Q22" s="128"/>
      <c r="R22" s="128"/>
      <c r="S22" s="119"/>
      <c r="T22" s="119"/>
      <c r="U22" s="119"/>
      <c r="V22" s="119"/>
      <c r="W22" s="119"/>
      <c r="X22" s="119"/>
      <c r="Y22" s="2261"/>
      <c r="Z22" s="2261"/>
      <c r="AA22" s="2261"/>
      <c r="AB22" s="2261"/>
      <c r="AC22" s="2261"/>
      <c r="AD22" s="2261"/>
      <c r="AE22" s="2261"/>
      <c r="AF22" s="117"/>
      <c r="AG22" s="117"/>
      <c r="AH22" s="119"/>
      <c r="AI22" s="2963">
        <v>4</v>
      </c>
      <c r="AJ22" s="4426"/>
      <c r="AK22" s="2262"/>
      <c r="AL22" s="119"/>
      <c r="AM22" s="119"/>
    </row>
    <row r="23" spans="1:39" ht="10.5" customHeight="1">
      <c r="A23" s="2248"/>
      <c r="B23" s="184"/>
      <c r="C23" s="20"/>
      <c r="D23" s="184" t="s">
        <v>1354</v>
      </c>
      <c r="E23" s="20"/>
      <c r="F23" s="20"/>
      <c r="G23" s="20"/>
      <c r="H23" s="20"/>
      <c r="I23" s="20"/>
      <c r="Q23" s="128"/>
      <c r="R23" s="128"/>
      <c r="S23" s="119"/>
      <c r="T23" s="119"/>
      <c r="U23" s="119"/>
      <c r="V23" s="119"/>
      <c r="W23" s="119"/>
      <c r="X23" s="119"/>
      <c r="Y23" s="2261"/>
      <c r="Z23" s="2261"/>
      <c r="AA23" s="2261"/>
      <c r="AB23" s="2261"/>
      <c r="AC23" s="2261"/>
      <c r="AD23" s="2261"/>
      <c r="AE23" s="2261"/>
      <c r="AF23" s="117"/>
      <c r="AG23" s="117"/>
      <c r="AH23" s="119"/>
      <c r="AI23" s="2963"/>
      <c r="AJ23" s="4346"/>
      <c r="AK23" s="2262"/>
      <c r="AL23" s="119"/>
      <c r="AM23" s="119"/>
    </row>
    <row r="24" spans="1:39" ht="6" customHeight="1">
      <c r="A24" s="2248"/>
      <c r="B24" s="184"/>
      <c r="C24" s="20"/>
      <c r="D24" s="20"/>
      <c r="E24" s="20"/>
      <c r="F24" s="20"/>
      <c r="G24" s="20"/>
      <c r="H24" s="20"/>
      <c r="I24" s="20"/>
      <c r="Q24" s="128"/>
      <c r="R24" s="128"/>
      <c r="S24" s="119"/>
      <c r="T24" s="119"/>
      <c r="U24" s="119"/>
      <c r="V24" s="119"/>
      <c r="W24" s="119"/>
      <c r="X24" s="119"/>
      <c r="Y24" s="2261"/>
      <c r="Z24" s="2261"/>
      <c r="AA24" s="2261"/>
      <c r="AB24" s="2261"/>
      <c r="AC24" s="2261"/>
      <c r="AD24" s="2261"/>
      <c r="AE24" s="2261"/>
      <c r="AF24" s="117"/>
      <c r="AG24" s="117"/>
      <c r="AH24" s="119"/>
      <c r="AI24" s="119"/>
      <c r="AJ24" s="119"/>
      <c r="AK24" s="2262"/>
      <c r="AL24" s="119"/>
      <c r="AM24" s="119"/>
    </row>
    <row r="25" spans="1:39" ht="10.5" customHeight="1">
      <c r="A25" s="2248"/>
      <c r="B25" s="184"/>
      <c r="C25" s="132" t="s">
        <v>74</v>
      </c>
      <c r="D25" s="128" t="s">
        <v>1353</v>
      </c>
      <c r="E25" s="20"/>
      <c r="F25" s="20"/>
      <c r="G25" s="20"/>
      <c r="H25" s="20"/>
      <c r="I25" s="20"/>
      <c r="Q25" s="128"/>
      <c r="R25" s="128"/>
      <c r="S25" s="119"/>
      <c r="T25" s="119"/>
      <c r="U25" s="119"/>
      <c r="V25" s="119"/>
      <c r="W25" s="119"/>
      <c r="X25" s="119"/>
      <c r="Y25" s="2261"/>
      <c r="Z25" s="2261"/>
      <c r="AA25" s="2261"/>
      <c r="AB25" s="2261"/>
      <c r="AC25" s="2261"/>
      <c r="AD25" s="2261"/>
      <c r="AE25" s="2261"/>
      <c r="AF25" s="117"/>
      <c r="AG25" s="117"/>
      <c r="AH25" s="119"/>
      <c r="AI25" s="2963">
        <v>5</v>
      </c>
      <c r="AJ25" s="4426"/>
      <c r="AK25" s="2262"/>
      <c r="AL25" s="119"/>
      <c r="AM25" s="119"/>
    </row>
    <row r="26" spans="1:39" ht="10.5" customHeight="1">
      <c r="A26" s="2248"/>
      <c r="B26" s="184"/>
      <c r="C26" s="20"/>
      <c r="D26" s="184" t="s">
        <v>1353</v>
      </c>
      <c r="E26" s="20"/>
      <c r="F26" s="20"/>
      <c r="G26" s="20"/>
      <c r="H26" s="20"/>
      <c r="I26" s="20"/>
      <c r="Q26" s="128"/>
      <c r="R26" s="128"/>
      <c r="S26" s="119"/>
      <c r="T26" s="119"/>
      <c r="U26" s="119"/>
      <c r="V26" s="119"/>
      <c r="W26" s="119"/>
      <c r="X26" s="119"/>
      <c r="Y26" s="2261"/>
      <c r="Z26" s="2261"/>
      <c r="AA26" s="2261"/>
      <c r="AB26" s="2261"/>
      <c r="AC26" s="2261"/>
      <c r="AD26" s="2261"/>
      <c r="AE26" s="2261"/>
      <c r="AF26" s="117"/>
      <c r="AG26" s="117"/>
      <c r="AH26" s="119"/>
      <c r="AI26" s="2963"/>
      <c r="AJ26" s="4346"/>
      <c r="AK26" s="2262"/>
      <c r="AL26" s="119"/>
      <c r="AM26" s="119"/>
    </row>
    <row r="27" spans="1:39" ht="12.75" customHeight="1">
      <c r="A27" s="2253"/>
      <c r="B27" s="2254"/>
      <c r="C27" s="2255"/>
      <c r="D27" s="2255"/>
      <c r="E27" s="2255"/>
      <c r="F27" s="2255"/>
      <c r="G27" s="2255"/>
      <c r="H27" s="2255"/>
      <c r="I27" s="2255"/>
      <c r="J27" s="2256"/>
      <c r="K27" s="2256"/>
      <c r="L27" s="2256"/>
      <c r="M27" s="2256"/>
      <c r="N27" s="2256"/>
      <c r="O27" s="2256"/>
      <c r="P27" s="2256"/>
      <c r="Q27" s="2224"/>
      <c r="R27" s="2224"/>
      <c r="S27" s="2257"/>
      <c r="T27" s="2257"/>
      <c r="U27" s="2257"/>
      <c r="V27" s="2257"/>
      <c r="W27" s="2257"/>
      <c r="X27" s="2257"/>
      <c r="Y27" s="2258"/>
      <c r="Z27" s="2258"/>
      <c r="AA27" s="2258"/>
      <c r="AB27" s="2258"/>
      <c r="AC27" s="2258"/>
      <c r="AD27" s="2258"/>
      <c r="AE27" s="2258"/>
      <c r="AF27" s="2259"/>
      <c r="AG27" s="2259"/>
      <c r="AH27" s="2257"/>
      <c r="AI27" s="2257"/>
      <c r="AJ27" s="2257"/>
      <c r="AK27" s="2260"/>
      <c r="AL27" s="119"/>
      <c r="AM27" s="119"/>
    </row>
    <row r="28" spans="1:39" ht="6" customHeight="1">
      <c r="A28" s="2248"/>
      <c r="B28" s="184"/>
      <c r="C28" s="20"/>
      <c r="D28" s="20"/>
      <c r="E28" s="20"/>
      <c r="F28" s="20"/>
      <c r="G28" s="20"/>
      <c r="H28" s="20"/>
      <c r="I28" s="20"/>
      <c r="Q28" s="128"/>
      <c r="R28" s="128"/>
      <c r="S28" s="119"/>
      <c r="T28" s="119"/>
      <c r="U28" s="119"/>
      <c r="V28" s="119"/>
      <c r="W28" s="119"/>
      <c r="X28" s="119"/>
      <c r="Y28" s="2261"/>
      <c r="Z28" s="2261"/>
      <c r="AA28" s="2261"/>
      <c r="AB28" s="2261"/>
      <c r="AC28" s="2261"/>
      <c r="AD28" s="2261"/>
      <c r="AE28" s="2261"/>
      <c r="AF28" s="117"/>
      <c r="AG28" s="117"/>
      <c r="AH28" s="119"/>
      <c r="AI28" s="119"/>
      <c r="AJ28" s="119"/>
      <c r="AK28" s="2262"/>
      <c r="AL28" s="119"/>
      <c r="AM28" s="119"/>
    </row>
    <row r="29" spans="1:39" s="20" customFormat="1" ht="10.5" customHeight="1">
      <c r="A29" s="2252" t="s">
        <v>1268</v>
      </c>
      <c r="B29" s="183"/>
      <c r="C29" s="20" t="s">
        <v>3670</v>
      </c>
      <c r="D29" s="183"/>
      <c r="E29" s="183"/>
      <c r="F29" s="183"/>
      <c r="G29" s="183"/>
      <c r="H29" s="183"/>
      <c r="I29" s="183"/>
      <c r="J29" s="183"/>
      <c r="K29" s="183"/>
      <c r="L29" s="183"/>
      <c r="M29" s="183"/>
      <c r="N29" s="183"/>
      <c r="O29" s="183"/>
      <c r="P29" s="183"/>
      <c r="Q29" s="183"/>
      <c r="U29" s="128"/>
      <c r="V29" s="128"/>
      <c r="W29" s="128"/>
      <c r="X29" s="128"/>
      <c r="Y29" s="128"/>
      <c r="Z29" s="128"/>
      <c r="AA29" s="128"/>
      <c r="AB29" s="128"/>
      <c r="AC29" s="128"/>
      <c r="AD29" s="128"/>
      <c r="AE29" s="128"/>
      <c r="AF29" s="128"/>
      <c r="AG29" s="128"/>
      <c r="AH29" s="128"/>
      <c r="AI29" s="128"/>
      <c r="AJ29" s="128"/>
      <c r="AK29" s="2243"/>
      <c r="AL29" s="128"/>
      <c r="AM29" s="183"/>
    </row>
    <row r="30" spans="1:39" s="20" customFormat="1" ht="10.5" customHeight="1">
      <c r="A30" s="2244"/>
      <c r="B30" s="183"/>
      <c r="C30" s="20" t="s">
        <v>46</v>
      </c>
      <c r="D30" s="183"/>
      <c r="E30" s="183"/>
      <c r="F30" s="183"/>
      <c r="G30" s="183"/>
      <c r="H30" s="183"/>
      <c r="I30" s="183"/>
      <c r="J30" s="183"/>
      <c r="K30" s="183"/>
      <c r="L30" s="183"/>
      <c r="M30" s="183"/>
      <c r="N30" s="183"/>
      <c r="O30" s="183"/>
      <c r="P30" s="183"/>
      <c r="Q30" s="183"/>
      <c r="U30" s="128"/>
      <c r="V30" s="128"/>
      <c r="W30" s="128"/>
      <c r="X30" s="128"/>
      <c r="Y30" s="128"/>
      <c r="Z30" s="128"/>
      <c r="AA30" s="128"/>
      <c r="AB30" s="128"/>
      <c r="AC30" s="128"/>
      <c r="AD30" s="128"/>
      <c r="AE30" s="128"/>
      <c r="AF30" s="128"/>
      <c r="AG30" s="128"/>
      <c r="AH30" s="128"/>
      <c r="AI30" s="128"/>
      <c r="AJ30" s="128"/>
      <c r="AK30" s="2243"/>
      <c r="AL30" s="128"/>
      <c r="AM30" s="183"/>
    </row>
    <row r="31" spans="1:39" ht="10.5" customHeight="1">
      <c r="A31" s="2244"/>
      <c r="B31" s="184"/>
      <c r="C31" s="184" t="s">
        <v>3671</v>
      </c>
      <c r="Q31" s="20"/>
      <c r="AK31" s="1887"/>
    </row>
    <row r="32" spans="1:39" ht="6" customHeight="1">
      <c r="A32" s="2244"/>
      <c r="B32" s="184"/>
      <c r="Q32" s="20"/>
      <c r="AK32" s="1887"/>
    </row>
    <row r="33" spans="1:37" ht="11.25" customHeight="1">
      <c r="A33" s="2244"/>
      <c r="B33" s="184"/>
      <c r="C33" s="2910">
        <v>370002</v>
      </c>
      <c r="D33" s="2910"/>
      <c r="E33" s="2208"/>
      <c r="F33" s="2197"/>
      <c r="G33" s="839"/>
      <c r="H33" s="839"/>
      <c r="I33" s="839"/>
      <c r="J33" s="128"/>
      <c r="K33" s="128"/>
      <c r="L33" s="128"/>
      <c r="M33" s="128"/>
      <c r="N33" s="128"/>
      <c r="O33" s="839"/>
      <c r="P33" s="839"/>
      <c r="AA33" s="128"/>
      <c r="AB33" s="128"/>
      <c r="AC33" s="128"/>
      <c r="AD33" s="128"/>
      <c r="AE33" s="128"/>
      <c r="AK33" s="1887"/>
    </row>
    <row r="34" spans="1:37" ht="11.25" customHeight="1">
      <c r="A34" s="2244"/>
      <c r="B34" s="184"/>
      <c r="C34" s="2963">
        <v>1</v>
      </c>
      <c r="D34" s="4426"/>
      <c r="E34" s="4429" t="s">
        <v>1100</v>
      </c>
      <c r="F34" s="4430"/>
      <c r="G34" s="839"/>
      <c r="H34" s="839"/>
      <c r="I34" s="128"/>
      <c r="J34" s="2290"/>
      <c r="K34" s="128"/>
      <c r="L34" s="128"/>
      <c r="M34" s="128"/>
      <c r="N34" s="2161"/>
      <c r="AA34" s="128"/>
      <c r="AB34" s="128"/>
      <c r="AC34" s="128"/>
      <c r="AD34" s="128"/>
      <c r="AE34" s="128"/>
      <c r="AI34" s="132" t="s">
        <v>92</v>
      </c>
      <c r="AK34" s="1887"/>
    </row>
    <row r="35" spans="1:37" ht="11.25" customHeight="1">
      <c r="A35" s="2244"/>
      <c r="B35" s="184"/>
      <c r="C35" s="2963"/>
      <c r="D35" s="4346"/>
      <c r="E35" s="4429"/>
      <c r="F35" s="4430"/>
      <c r="G35" s="839"/>
      <c r="H35" s="839"/>
      <c r="I35" s="128"/>
      <c r="J35" s="2290"/>
      <c r="K35" s="128"/>
      <c r="L35" s="128"/>
      <c r="M35" s="128"/>
      <c r="N35" s="2161"/>
      <c r="AI35" s="474" t="s">
        <v>93</v>
      </c>
      <c r="AK35" s="1887"/>
    </row>
    <row r="36" spans="1:37" ht="11.25" customHeight="1">
      <c r="A36" s="2244"/>
      <c r="B36" s="184"/>
      <c r="C36" s="2212"/>
      <c r="D36" s="136"/>
      <c r="E36" s="2208"/>
      <c r="F36" s="2197"/>
      <c r="G36" s="839"/>
      <c r="H36" s="839"/>
      <c r="I36" s="839"/>
      <c r="J36" s="128"/>
      <c r="K36" s="128"/>
      <c r="L36" s="128"/>
      <c r="M36" s="128"/>
      <c r="N36" s="128"/>
      <c r="O36" s="839"/>
      <c r="P36" s="839"/>
      <c r="AI36" s="132" t="s">
        <v>64</v>
      </c>
      <c r="AK36" s="1887"/>
    </row>
    <row r="37" spans="1:37" ht="11.25" customHeight="1">
      <c r="A37" s="2244"/>
      <c r="B37" s="184"/>
      <c r="C37" s="2212"/>
      <c r="D37" s="136"/>
      <c r="E37" s="2208"/>
      <c r="F37" s="2197"/>
      <c r="G37" s="839"/>
      <c r="H37" s="839"/>
      <c r="I37" s="839"/>
      <c r="J37" s="128"/>
      <c r="K37" s="128"/>
      <c r="L37" s="128"/>
      <c r="M37" s="128"/>
      <c r="N37" s="128"/>
      <c r="O37" s="839"/>
      <c r="P37" s="839"/>
      <c r="AA37" s="128"/>
      <c r="AB37" s="128"/>
      <c r="AC37" s="128"/>
      <c r="AD37" s="128"/>
      <c r="AE37" s="128"/>
      <c r="AI37" s="4497">
        <v>3700</v>
      </c>
      <c r="AJ37" s="4497"/>
      <c r="AK37" s="1887"/>
    </row>
    <row r="38" spans="1:37" ht="10.5" customHeight="1">
      <c r="A38" s="2244"/>
      <c r="B38" s="184"/>
      <c r="C38" s="132" t="s">
        <v>59</v>
      </c>
      <c r="D38" s="128" t="s">
        <v>3850</v>
      </c>
      <c r="E38" s="2208"/>
      <c r="F38" s="2197"/>
      <c r="G38" s="839"/>
      <c r="H38" s="839"/>
      <c r="I38" s="839"/>
      <c r="J38" s="128"/>
      <c r="K38" s="128"/>
      <c r="L38" s="128"/>
      <c r="M38" s="128"/>
      <c r="N38" s="128"/>
      <c r="O38" s="839"/>
      <c r="P38" s="839"/>
      <c r="AA38" s="128"/>
      <c r="AB38" s="128"/>
      <c r="AC38" s="128"/>
      <c r="AD38" s="128"/>
      <c r="AE38" s="128"/>
      <c r="AG38" s="4500" t="s">
        <v>94</v>
      </c>
      <c r="AH38" s="4519"/>
      <c r="AI38" s="4520"/>
      <c r="AJ38" s="4521"/>
      <c r="AK38" s="1887"/>
    </row>
    <row r="39" spans="1:37" ht="10.5" customHeight="1">
      <c r="A39" s="2244"/>
      <c r="B39" s="184"/>
      <c r="C39" s="2212"/>
      <c r="D39" s="188" t="s">
        <v>3851</v>
      </c>
      <c r="E39" s="2208"/>
      <c r="F39" s="2197"/>
      <c r="G39" s="839"/>
      <c r="H39" s="839"/>
      <c r="I39" s="839"/>
      <c r="J39" s="128"/>
      <c r="K39" s="128"/>
      <c r="L39" s="128"/>
      <c r="M39" s="128"/>
      <c r="N39" s="128"/>
      <c r="O39" s="839"/>
      <c r="P39" s="839"/>
      <c r="AA39" s="128"/>
      <c r="AB39" s="128"/>
      <c r="AC39" s="128"/>
      <c r="AD39" s="128"/>
      <c r="AE39" s="128"/>
      <c r="AG39" s="4518"/>
      <c r="AH39" s="4522"/>
      <c r="AI39" s="4523"/>
      <c r="AJ39" s="4524"/>
      <c r="AK39" s="1887"/>
    </row>
    <row r="40" spans="1:37" ht="8.25" customHeight="1">
      <c r="A40" s="2244"/>
      <c r="B40" s="184"/>
      <c r="C40" s="2212"/>
      <c r="D40" s="136"/>
      <c r="E40" s="2208"/>
      <c r="F40" s="2197"/>
      <c r="G40" s="839"/>
      <c r="H40" s="839"/>
      <c r="I40" s="839"/>
      <c r="J40" s="128"/>
      <c r="K40" s="128"/>
      <c r="L40" s="128"/>
      <c r="M40" s="128"/>
      <c r="N40" s="128"/>
      <c r="O40" s="839"/>
      <c r="P40" s="839"/>
      <c r="AA40" s="128"/>
      <c r="AB40" s="128"/>
      <c r="AC40" s="128"/>
      <c r="AD40" s="128"/>
      <c r="AE40" s="128"/>
      <c r="AK40" s="1887"/>
    </row>
    <row r="41" spans="1:37" ht="10.5" customHeight="1">
      <c r="A41" s="2244"/>
      <c r="B41" s="184"/>
      <c r="C41" s="132" t="s">
        <v>62</v>
      </c>
      <c r="D41" s="128" t="s">
        <v>1351</v>
      </c>
      <c r="E41" s="136"/>
      <c r="F41" s="263"/>
      <c r="G41" s="263"/>
      <c r="H41" s="263"/>
      <c r="I41" s="263"/>
      <c r="J41" s="128"/>
      <c r="K41" s="128"/>
      <c r="L41" s="128"/>
      <c r="M41" s="128"/>
      <c r="N41" s="2291"/>
      <c r="O41" s="263"/>
      <c r="P41" s="263"/>
      <c r="R41" s="132"/>
      <c r="S41" s="2208"/>
      <c r="T41" s="2197"/>
      <c r="U41" s="839"/>
      <c r="V41" s="839"/>
      <c r="W41" s="839"/>
      <c r="X41" s="839"/>
      <c r="Y41" s="839"/>
      <c r="Z41" s="839"/>
      <c r="AA41" s="132"/>
      <c r="AB41" s="132"/>
      <c r="AC41" s="132"/>
      <c r="AD41" s="132"/>
      <c r="AE41" s="132"/>
      <c r="AG41" s="4500" t="s">
        <v>99</v>
      </c>
      <c r="AH41" s="4519"/>
      <c r="AI41" s="4520"/>
      <c r="AJ41" s="4521"/>
      <c r="AK41" s="1887"/>
    </row>
    <row r="42" spans="1:37" ht="10.5" customHeight="1">
      <c r="A42" s="2244"/>
      <c r="B42" s="184"/>
      <c r="C42" s="128"/>
      <c r="D42" s="2288" t="s">
        <v>1350</v>
      </c>
      <c r="E42" s="839"/>
      <c r="F42" s="2288"/>
      <c r="G42" s="2197"/>
      <c r="H42" s="2197"/>
      <c r="I42" s="2197"/>
      <c r="J42" s="128"/>
      <c r="K42" s="128"/>
      <c r="L42" s="128"/>
      <c r="M42" s="128"/>
      <c r="N42" s="2291"/>
      <c r="O42" s="2197"/>
      <c r="P42" s="2197"/>
      <c r="R42" s="132"/>
      <c r="S42" s="136"/>
      <c r="T42" s="263"/>
      <c r="U42" s="263"/>
      <c r="V42" s="263"/>
      <c r="W42" s="263"/>
      <c r="X42" s="263"/>
      <c r="Y42" s="263"/>
      <c r="Z42" s="263"/>
      <c r="AA42" s="132"/>
      <c r="AB42" s="132"/>
      <c r="AC42" s="132"/>
      <c r="AD42" s="132"/>
      <c r="AE42" s="132"/>
      <c r="AG42" s="4518"/>
      <c r="AH42" s="4522"/>
      <c r="AI42" s="4523"/>
      <c r="AJ42" s="4524"/>
      <c r="AK42" s="1887"/>
    </row>
    <row r="43" spans="1:37" ht="10.5" customHeight="1">
      <c r="A43" s="2244"/>
      <c r="B43" s="184"/>
      <c r="C43" s="128"/>
      <c r="D43" s="2288"/>
      <c r="E43" s="839"/>
      <c r="F43" s="2288"/>
      <c r="G43" s="2197"/>
      <c r="H43" s="2197"/>
      <c r="I43" s="2197"/>
      <c r="J43" s="128"/>
      <c r="K43" s="128"/>
      <c r="L43" s="128"/>
      <c r="M43" s="128"/>
      <c r="N43" s="2291"/>
      <c r="O43" s="2197"/>
      <c r="P43" s="2197"/>
      <c r="R43" s="132"/>
      <c r="S43" s="136"/>
      <c r="T43" s="263"/>
      <c r="U43" s="263"/>
      <c r="V43" s="263"/>
      <c r="W43" s="263"/>
      <c r="X43" s="263"/>
      <c r="Y43" s="263"/>
      <c r="Z43" s="263"/>
      <c r="AA43" s="132"/>
      <c r="AB43" s="132"/>
      <c r="AC43" s="132"/>
      <c r="AD43" s="132"/>
      <c r="AE43" s="132"/>
      <c r="AG43" s="390"/>
      <c r="AH43" s="132"/>
      <c r="AI43" s="132"/>
      <c r="AJ43" s="132"/>
      <c r="AK43" s="1887"/>
    </row>
    <row r="44" spans="1:37" ht="10.5" customHeight="1">
      <c r="A44" s="2244"/>
      <c r="B44" s="184"/>
      <c r="C44" s="132" t="s">
        <v>72</v>
      </c>
      <c r="D44" s="128" t="s">
        <v>3672</v>
      </c>
      <c r="E44" s="2208"/>
      <c r="F44" s="2197"/>
      <c r="G44" s="839"/>
      <c r="H44" s="839"/>
      <c r="I44" s="839"/>
      <c r="J44" s="128"/>
      <c r="K44" s="128"/>
      <c r="L44" s="128"/>
      <c r="M44" s="128"/>
      <c r="N44" s="128"/>
      <c r="O44" s="839"/>
      <c r="P44" s="839"/>
      <c r="AA44" s="128"/>
      <c r="AB44" s="128"/>
      <c r="AC44" s="128"/>
      <c r="AD44" s="128"/>
      <c r="AE44" s="128"/>
      <c r="AG44" s="4500">
        <v>76</v>
      </c>
      <c r="AH44" s="4519"/>
      <c r="AI44" s="4520"/>
      <c r="AJ44" s="4521"/>
      <c r="AK44" s="1887"/>
    </row>
    <row r="45" spans="1:37" ht="10.5" customHeight="1">
      <c r="A45" s="2244"/>
      <c r="B45" s="184"/>
      <c r="C45" s="2212"/>
      <c r="D45" s="188" t="s">
        <v>3673</v>
      </c>
      <c r="E45" s="2208"/>
      <c r="F45" s="2197"/>
      <c r="G45" s="839"/>
      <c r="H45" s="839"/>
      <c r="I45" s="839"/>
      <c r="J45" s="128"/>
      <c r="K45" s="128"/>
      <c r="L45" s="128"/>
      <c r="M45" s="128"/>
      <c r="N45" s="128"/>
      <c r="O45" s="839"/>
      <c r="P45" s="839"/>
      <c r="AA45" s="128"/>
      <c r="AB45" s="128"/>
      <c r="AC45" s="128"/>
      <c r="AD45" s="128"/>
      <c r="AE45" s="128"/>
      <c r="AG45" s="4518"/>
      <c r="AH45" s="4522"/>
      <c r="AI45" s="4523"/>
      <c r="AJ45" s="4524"/>
      <c r="AK45" s="1887"/>
    </row>
    <row r="46" spans="1:37" ht="8.25" customHeight="1">
      <c r="A46" s="2244"/>
      <c r="B46" s="184"/>
      <c r="C46" s="2212"/>
      <c r="D46" s="136"/>
      <c r="E46" s="2208"/>
      <c r="F46" s="2197"/>
      <c r="G46" s="839"/>
      <c r="H46" s="839"/>
      <c r="I46" s="839"/>
      <c r="J46" s="128"/>
      <c r="K46" s="128"/>
      <c r="L46" s="128"/>
      <c r="M46" s="128"/>
      <c r="N46" s="128"/>
      <c r="O46" s="839"/>
      <c r="P46" s="839"/>
      <c r="AA46" s="128"/>
      <c r="AB46" s="128"/>
      <c r="AC46" s="128"/>
      <c r="AD46" s="128"/>
      <c r="AE46" s="128"/>
      <c r="AK46" s="1887"/>
    </row>
    <row r="47" spans="1:37" ht="10.5" customHeight="1">
      <c r="A47" s="2244"/>
      <c r="B47" s="184"/>
      <c r="C47" s="132" t="s">
        <v>73</v>
      </c>
      <c r="D47" s="128" t="s">
        <v>3674</v>
      </c>
      <c r="E47" s="136"/>
      <c r="F47" s="263"/>
      <c r="G47" s="263"/>
      <c r="H47" s="263"/>
      <c r="I47" s="263"/>
      <c r="J47" s="128"/>
      <c r="K47" s="128"/>
      <c r="L47" s="128"/>
      <c r="M47" s="128"/>
      <c r="N47" s="2291"/>
      <c r="O47" s="263"/>
      <c r="P47" s="263"/>
      <c r="R47" s="132"/>
      <c r="S47" s="2208"/>
      <c r="T47" s="2197"/>
      <c r="U47" s="839"/>
      <c r="V47" s="839"/>
      <c r="W47" s="839"/>
      <c r="X47" s="839"/>
      <c r="Y47" s="839"/>
      <c r="Z47" s="839"/>
      <c r="AA47" s="132"/>
      <c r="AB47" s="132"/>
      <c r="AC47" s="132"/>
      <c r="AD47" s="132"/>
      <c r="AE47" s="132"/>
      <c r="AG47" s="4500">
        <v>77</v>
      </c>
      <c r="AH47" s="4519"/>
      <c r="AI47" s="4520"/>
      <c r="AJ47" s="4521"/>
      <c r="AK47" s="1887"/>
    </row>
    <row r="48" spans="1:37" ht="10.5" customHeight="1">
      <c r="A48" s="2244"/>
      <c r="B48" s="184"/>
      <c r="C48" s="128"/>
      <c r="D48" s="2288" t="s">
        <v>3675</v>
      </c>
      <c r="E48" s="839"/>
      <c r="F48" s="2288"/>
      <c r="G48" s="2197"/>
      <c r="H48" s="2197"/>
      <c r="I48" s="2197"/>
      <c r="J48" s="128"/>
      <c r="K48" s="128"/>
      <c r="L48" s="128"/>
      <c r="M48" s="128"/>
      <c r="N48" s="2291"/>
      <c r="O48" s="2197"/>
      <c r="P48" s="2197"/>
      <c r="R48" s="132"/>
      <c r="S48" s="136"/>
      <c r="T48" s="263"/>
      <c r="U48" s="263"/>
      <c r="V48" s="263"/>
      <c r="W48" s="263"/>
      <c r="X48" s="263"/>
      <c r="Y48" s="263"/>
      <c r="Z48" s="263"/>
      <c r="AA48" s="132"/>
      <c r="AB48" s="132"/>
      <c r="AC48" s="132"/>
      <c r="AD48" s="132"/>
      <c r="AE48" s="132"/>
      <c r="AG48" s="4518"/>
      <c r="AH48" s="4522"/>
      <c r="AI48" s="4523"/>
      <c r="AJ48" s="4524"/>
      <c r="AK48" s="1887"/>
    </row>
    <row r="49" spans="1:37" ht="11.25" customHeight="1">
      <c r="A49" s="2244"/>
      <c r="B49" s="184"/>
      <c r="C49" s="128"/>
      <c r="D49" s="2288"/>
      <c r="E49" s="839"/>
      <c r="F49" s="2288"/>
      <c r="G49" s="2197"/>
      <c r="H49" s="2197"/>
      <c r="I49" s="2197"/>
      <c r="J49" s="128"/>
      <c r="K49" s="128"/>
      <c r="L49" s="128"/>
      <c r="M49" s="128"/>
      <c r="N49" s="2291"/>
      <c r="O49" s="2197"/>
      <c r="P49" s="2197"/>
      <c r="R49" s="132"/>
      <c r="S49" s="136"/>
      <c r="T49" s="263"/>
      <c r="U49" s="263"/>
      <c r="V49" s="263"/>
      <c r="W49" s="263"/>
      <c r="X49" s="263"/>
      <c r="Y49" s="263"/>
      <c r="Z49" s="263"/>
      <c r="AA49" s="132"/>
      <c r="AB49" s="132"/>
      <c r="AC49" s="132"/>
      <c r="AD49" s="132"/>
      <c r="AE49" s="132"/>
      <c r="AG49" s="390"/>
      <c r="AH49" s="132"/>
      <c r="AI49" s="132"/>
      <c r="AJ49" s="132"/>
      <c r="AK49" s="1887"/>
    </row>
    <row r="50" spans="1:37" ht="11.25" customHeight="1">
      <c r="A50" s="2244"/>
      <c r="B50" s="184"/>
      <c r="C50" s="2963">
        <v>2</v>
      </c>
      <c r="D50" s="4426"/>
      <c r="E50" s="4429" t="s">
        <v>1238</v>
      </c>
      <c r="F50" s="4430"/>
      <c r="G50" s="2197"/>
      <c r="H50" s="2197"/>
      <c r="I50" s="2197"/>
      <c r="J50" s="128"/>
      <c r="K50" s="128"/>
      <c r="L50" s="128"/>
      <c r="M50" s="128"/>
      <c r="N50" s="2291"/>
      <c r="O50" s="2197"/>
      <c r="P50" s="2197"/>
      <c r="R50" s="132"/>
      <c r="S50" s="136"/>
      <c r="T50" s="263"/>
      <c r="U50" s="263"/>
      <c r="V50" s="263"/>
      <c r="W50" s="263"/>
      <c r="X50" s="263"/>
      <c r="Y50" s="263"/>
      <c r="Z50" s="263"/>
      <c r="AA50" s="132"/>
      <c r="AB50" s="132"/>
      <c r="AC50" s="132"/>
      <c r="AD50" s="132"/>
      <c r="AE50" s="132"/>
      <c r="AG50" s="390"/>
      <c r="AH50" s="132"/>
      <c r="AI50" s="132"/>
      <c r="AJ50" s="132"/>
      <c r="AK50" s="1887"/>
    </row>
    <row r="51" spans="1:37" ht="11.25" customHeight="1">
      <c r="A51" s="2244"/>
      <c r="B51" s="184"/>
      <c r="C51" s="2963"/>
      <c r="D51" s="4346"/>
      <c r="E51" s="4429"/>
      <c r="F51" s="4430"/>
      <c r="G51" s="2197"/>
      <c r="H51" s="2197"/>
      <c r="I51" s="2197"/>
      <c r="J51" s="128"/>
      <c r="K51" s="128"/>
      <c r="L51" s="128"/>
      <c r="M51" s="128"/>
      <c r="N51" s="2291"/>
      <c r="O51" s="2197"/>
      <c r="P51" s="2197"/>
      <c r="R51" s="132"/>
      <c r="S51" s="136"/>
      <c r="T51" s="263"/>
      <c r="U51" s="263"/>
      <c r="V51" s="263"/>
      <c r="W51" s="263"/>
      <c r="X51" s="263"/>
      <c r="Y51" s="263"/>
      <c r="Z51" s="263"/>
      <c r="AA51" s="132"/>
      <c r="AB51" s="132"/>
      <c r="AC51" s="132"/>
      <c r="AD51" s="132"/>
      <c r="AE51" s="132"/>
      <c r="AG51" s="390"/>
      <c r="AH51" s="132"/>
      <c r="AI51" s="132"/>
      <c r="AJ51" s="132"/>
      <c r="AK51" s="1887"/>
    </row>
    <row r="52" spans="1:37" ht="11.25" customHeight="1">
      <c r="A52" s="2292"/>
      <c r="B52" s="2254"/>
      <c r="C52" s="2223"/>
      <c r="D52" s="2293"/>
      <c r="E52" s="2227"/>
      <c r="F52" s="2293"/>
      <c r="G52" s="2294"/>
      <c r="H52" s="2294"/>
      <c r="I52" s="2294"/>
      <c r="J52" s="2223"/>
      <c r="K52" s="2223"/>
      <c r="L52" s="2223"/>
      <c r="M52" s="2223"/>
      <c r="N52" s="2295"/>
      <c r="O52" s="2294"/>
      <c r="P52" s="2294"/>
      <c r="Q52" s="2256"/>
      <c r="R52" s="2223"/>
      <c r="S52" s="2296"/>
      <c r="T52" s="2226"/>
      <c r="U52" s="2226"/>
      <c r="V52" s="2226"/>
      <c r="W52" s="2226"/>
      <c r="X52" s="2226"/>
      <c r="Y52" s="2226"/>
      <c r="Z52" s="2226"/>
      <c r="AA52" s="2223"/>
      <c r="AB52" s="2223"/>
      <c r="AC52" s="2223"/>
      <c r="AD52" s="2223"/>
      <c r="AE52" s="2223"/>
      <c r="AF52" s="2256"/>
      <c r="AG52" s="2256"/>
      <c r="AH52" s="2256"/>
      <c r="AI52" s="2256"/>
      <c r="AJ52" s="2256"/>
      <c r="AK52" s="2297"/>
    </row>
    <row r="53" spans="1:37" ht="11.25" customHeight="1">
      <c r="A53" s="2244"/>
      <c r="B53" s="184"/>
      <c r="C53" s="132"/>
      <c r="D53" s="2288"/>
      <c r="E53" s="839"/>
      <c r="F53" s="2288"/>
      <c r="G53" s="2197"/>
      <c r="H53" s="2197"/>
      <c r="I53" s="2197"/>
      <c r="J53" s="132"/>
      <c r="K53" s="132"/>
      <c r="L53" s="132"/>
      <c r="M53" s="132"/>
      <c r="N53" s="2287"/>
      <c r="O53" s="2197"/>
      <c r="P53" s="2197"/>
      <c r="R53" s="132"/>
      <c r="S53" s="136"/>
      <c r="T53" s="263"/>
      <c r="U53" s="263"/>
      <c r="V53" s="263"/>
      <c r="W53" s="263"/>
      <c r="X53" s="263"/>
      <c r="Y53" s="263"/>
      <c r="Z53" s="263"/>
      <c r="AA53" s="132"/>
      <c r="AB53" s="132"/>
      <c r="AC53" s="132"/>
      <c r="AD53" s="132"/>
      <c r="AE53" s="132"/>
      <c r="AK53" s="1887"/>
    </row>
    <row r="54" spans="1:37" ht="11.25" customHeight="1">
      <c r="A54" s="2252" t="s">
        <v>1267</v>
      </c>
      <c r="C54" s="20" t="s">
        <v>1373</v>
      </c>
      <c r="E54" s="839"/>
      <c r="F54" s="2288"/>
      <c r="G54" s="2197"/>
      <c r="H54" s="2197"/>
      <c r="I54" s="2197"/>
      <c r="J54" s="132"/>
      <c r="K54" s="132"/>
      <c r="L54" s="132"/>
      <c r="M54" s="132"/>
      <c r="N54" s="2287"/>
      <c r="O54" s="2197"/>
      <c r="P54" s="2197"/>
      <c r="R54" s="132"/>
      <c r="S54" s="136"/>
      <c r="T54" s="263"/>
      <c r="U54" s="263"/>
      <c r="V54" s="263"/>
      <c r="W54" s="263"/>
      <c r="X54" s="263"/>
      <c r="Y54" s="263"/>
      <c r="Z54" s="263"/>
      <c r="AA54" s="132"/>
      <c r="AB54" s="132"/>
      <c r="AC54" s="132"/>
      <c r="AD54" s="132"/>
      <c r="AE54" s="132"/>
      <c r="AK54" s="1887"/>
    </row>
    <row r="55" spans="1:37" ht="12">
      <c r="A55" s="2244"/>
      <c r="C55" s="184" t="s">
        <v>3676</v>
      </c>
      <c r="E55" s="839"/>
      <c r="F55" s="2288"/>
      <c r="G55" s="2197"/>
      <c r="H55" s="2197"/>
      <c r="I55" s="2197"/>
      <c r="J55" s="132"/>
      <c r="K55" s="132"/>
      <c r="L55" s="132"/>
      <c r="M55" s="132"/>
      <c r="N55" s="2287"/>
      <c r="O55" s="2197"/>
      <c r="P55" s="2197"/>
      <c r="R55" s="132"/>
      <c r="S55" s="136"/>
      <c r="T55" s="263"/>
      <c r="U55" s="263"/>
      <c r="V55" s="263"/>
      <c r="W55" s="263"/>
      <c r="X55" s="263"/>
      <c r="Y55" s="263"/>
      <c r="Z55" s="263"/>
      <c r="AA55" s="132"/>
      <c r="AB55" s="132"/>
      <c r="AC55" s="132"/>
      <c r="AD55" s="132"/>
      <c r="AE55" s="132"/>
      <c r="AK55" s="1887"/>
    </row>
    <row r="56" spans="1:37" ht="15" customHeight="1">
      <c r="A56" s="2285"/>
      <c r="B56" s="20"/>
      <c r="C56" s="2212"/>
      <c r="D56" s="136"/>
      <c r="E56" s="839"/>
      <c r="F56" s="2288"/>
      <c r="G56" s="2197"/>
      <c r="H56" s="2197"/>
      <c r="I56" s="2197"/>
      <c r="J56" s="132"/>
      <c r="K56" s="132"/>
      <c r="L56" s="132"/>
      <c r="M56" s="132"/>
      <c r="N56" s="2287"/>
      <c r="O56" s="2197"/>
      <c r="P56" s="2197"/>
      <c r="Q56" s="2910"/>
      <c r="R56" s="2910"/>
      <c r="S56" s="136"/>
      <c r="T56" s="263"/>
      <c r="U56" s="263"/>
      <c r="V56" s="263"/>
      <c r="W56" s="263"/>
      <c r="X56" s="263"/>
      <c r="Y56" s="263"/>
      <c r="Z56" s="263"/>
      <c r="AA56" s="132"/>
      <c r="AB56" s="132"/>
      <c r="AC56" s="132"/>
      <c r="AD56" s="132"/>
      <c r="AE56" s="132"/>
      <c r="AI56" s="2910">
        <v>3700</v>
      </c>
      <c r="AJ56" s="2910"/>
      <c r="AK56" s="1887"/>
    </row>
    <row r="57" spans="1:37" ht="11.25" customHeight="1">
      <c r="A57" s="2285"/>
      <c r="B57" s="20"/>
      <c r="C57" s="132" t="s">
        <v>59</v>
      </c>
      <c r="D57" s="128" t="s">
        <v>3677</v>
      </c>
      <c r="E57" s="839"/>
      <c r="F57" s="2288"/>
      <c r="G57" s="2197"/>
      <c r="H57" s="2197"/>
      <c r="I57" s="2197"/>
      <c r="J57" s="132"/>
      <c r="K57" s="132"/>
      <c r="L57" s="132"/>
      <c r="M57" s="132"/>
      <c r="N57" s="2287"/>
      <c r="O57" s="2197"/>
      <c r="P57" s="2197"/>
      <c r="Q57" s="4500" t="s">
        <v>102</v>
      </c>
      <c r="R57" s="3040"/>
      <c r="S57" s="136"/>
      <c r="T57" s="132" t="s">
        <v>333</v>
      </c>
      <c r="U57" s="128" t="s">
        <v>3678</v>
      </c>
      <c r="V57" s="263"/>
      <c r="W57" s="263"/>
      <c r="X57" s="263"/>
      <c r="Y57" s="263"/>
      <c r="Z57" s="263"/>
      <c r="AA57" s="132"/>
      <c r="AB57" s="132"/>
      <c r="AC57" s="132"/>
      <c r="AD57" s="132"/>
      <c r="AE57" s="132"/>
      <c r="AI57" s="4518">
        <v>30</v>
      </c>
      <c r="AJ57" s="3040"/>
      <c r="AK57" s="1887"/>
    </row>
    <row r="58" spans="1:37" ht="11.25" customHeight="1">
      <c r="A58" s="2285"/>
      <c r="B58" s="20"/>
      <c r="C58" s="128"/>
      <c r="D58" s="2288" t="s">
        <v>1349</v>
      </c>
      <c r="E58" s="839"/>
      <c r="F58" s="2288"/>
      <c r="G58" s="2197"/>
      <c r="H58" s="2197"/>
      <c r="I58" s="2197"/>
      <c r="J58" s="132"/>
      <c r="K58" s="132"/>
      <c r="L58" s="132"/>
      <c r="M58" s="132"/>
      <c r="N58" s="2287"/>
      <c r="O58" s="2197"/>
      <c r="P58" s="2197"/>
      <c r="Q58" s="4518"/>
      <c r="R58" s="3030"/>
      <c r="S58" s="136"/>
      <c r="T58" s="128"/>
      <c r="U58" s="2217" t="s">
        <v>3679</v>
      </c>
      <c r="V58" s="263"/>
      <c r="W58" s="263"/>
      <c r="X58" s="263"/>
      <c r="Y58" s="263"/>
      <c r="Z58" s="263"/>
      <c r="AA58" s="132"/>
      <c r="AB58" s="132"/>
      <c r="AC58" s="132"/>
      <c r="AD58" s="132"/>
      <c r="AE58" s="132"/>
      <c r="AI58" s="4518"/>
      <c r="AJ58" s="3030"/>
      <c r="AK58" s="1887"/>
    </row>
    <row r="59" spans="1:37" ht="7.9" customHeight="1">
      <c r="A59" s="2285"/>
      <c r="B59" s="20"/>
      <c r="C59" s="20"/>
      <c r="D59" s="20"/>
      <c r="E59" s="839"/>
      <c r="F59" s="2288"/>
      <c r="G59" s="2197"/>
      <c r="H59" s="2197"/>
      <c r="I59" s="2197"/>
      <c r="J59" s="132"/>
      <c r="K59" s="132"/>
      <c r="L59" s="132"/>
      <c r="M59" s="132"/>
      <c r="N59" s="2287"/>
      <c r="O59" s="2197"/>
      <c r="P59" s="2197"/>
      <c r="Q59" s="143"/>
      <c r="R59" s="143"/>
      <c r="S59" s="136"/>
      <c r="T59" s="20"/>
      <c r="U59" s="20"/>
      <c r="V59" s="263"/>
      <c r="W59" s="263"/>
      <c r="X59" s="263"/>
      <c r="Y59" s="263"/>
      <c r="Z59" s="263"/>
      <c r="AA59" s="132"/>
      <c r="AB59" s="132"/>
      <c r="AC59" s="132"/>
      <c r="AD59" s="132"/>
      <c r="AE59" s="132"/>
      <c r="AI59" s="143"/>
      <c r="AJ59" s="143"/>
      <c r="AK59" s="1887"/>
    </row>
    <row r="60" spans="1:37" ht="11.25" customHeight="1">
      <c r="A60" s="2248"/>
      <c r="B60" s="184"/>
      <c r="C60" s="132" t="s">
        <v>62</v>
      </c>
      <c r="D60" s="128" t="s">
        <v>3680</v>
      </c>
      <c r="E60" s="839"/>
      <c r="F60" s="2288"/>
      <c r="G60" s="2197"/>
      <c r="H60" s="2197"/>
      <c r="I60" s="2197"/>
      <c r="J60" s="132"/>
      <c r="K60" s="132"/>
      <c r="L60" s="132"/>
      <c r="M60" s="132"/>
      <c r="N60" s="2287"/>
      <c r="O60" s="2197"/>
      <c r="P60" s="2197"/>
      <c r="Q60" s="4500">
        <v>13</v>
      </c>
      <c r="R60" s="3040"/>
      <c r="S60" s="136"/>
      <c r="T60" s="132" t="s">
        <v>1053</v>
      </c>
      <c r="U60" s="128" t="s">
        <v>3681</v>
      </c>
      <c r="V60" s="263"/>
      <c r="W60" s="263"/>
      <c r="X60" s="263"/>
      <c r="Y60" s="263"/>
      <c r="Z60" s="263"/>
      <c r="AA60" s="132"/>
      <c r="AB60" s="132"/>
      <c r="AC60" s="132"/>
      <c r="AD60" s="132"/>
      <c r="AE60" s="132"/>
      <c r="AI60" s="4518">
        <v>31</v>
      </c>
      <c r="AJ60" s="3040"/>
      <c r="AK60" s="1887"/>
    </row>
    <row r="61" spans="1:37" ht="11.25" customHeight="1">
      <c r="A61" s="2285"/>
      <c r="B61" s="20"/>
      <c r="C61" s="128"/>
      <c r="D61" s="20" t="s">
        <v>3682</v>
      </c>
      <c r="E61" s="839"/>
      <c r="F61" s="2288"/>
      <c r="G61" s="2197"/>
      <c r="H61" s="2197"/>
      <c r="I61" s="2197"/>
      <c r="J61" s="132"/>
      <c r="K61" s="132"/>
      <c r="L61" s="132"/>
      <c r="M61" s="132"/>
      <c r="N61" s="2287"/>
      <c r="O61" s="2197"/>
      <c r="P61" s="2197"/>
      <c r="Q61" s="4518"/>
      <c r="R61" s="3030"/>
      <c r="S61" s="136"/>
      <c r="T61" s="128"/>
      <c r="U61" s="2217" t="s">
        <v>1346</v>
      </c>
      <c r="V61" s="263"/>
      <c r="W61" s="263"/>
      <c r="X61" s="263"/>
      <c r="Y61" s="263"/>
      <c r="Z61" s="263"/>
      <c r="AA61" s="132"/>
      <c r="AB61" s="132"/>
      <c r="AC61" s="132"/>
      <c r="AD61" s="132"/>
      <c r="AE61" s="132"/>
      <c r="AI61" s="4518"/>
      <c r="AJ61" s="3030"/>
      <c r="AK61" s="1887"/>
    </row>
    <row r="62" spans="1:37" ht="9.75" customHeight="1">
      <c r="A62" s="2248"/>
      <c r="B62" s="184"/>
      <c r="C62" s="20"/>
      <c r="D62" s="2288" t="s">
        <v>3683</v>
      </c>
      <c r="E62" s="839"/>
      <c r="F62" s="2288"/>
      <c r="G62" s="2197"/>
      <c r="H62" s="2197"/>
      <c r="I62" s="2197"/>
      <c r="J62" s="132"/>
      <c r="K62" s="132"/>
      <c r="L62" s="132"/>
      <c r="M62" s="132"/>
      <c r="N62" s="2287"/>
      <c r="O62" s="2197"/>
      <c r="P62" s="2197"/>
      <c r="Q62" s="119"/>
      <c r="R62" s="119"/>
      <c r="S62" s="136"/>
      <c r="T62" s="20"/>
      <c r="U62" s="20"/>
      <c r="V62" s="263"/>
      <c r="W62" s="263"/>
      <c r="X62" s="263"/>
      <c r="Y62" s="263"/>
      <c r="Z62" s="263"/>
      <c r="AA62" s="132"/>
      <c r="AB62" s="132"/>
      <c r="AC62" s="132"/>
      <c r="AD62" s="132"/>
      <c r="AE62" s="132"/>
      <c r="AI62" s="119"/>
      <c r="AJ62" s="119"/>
      <c r="AK62" s="1887"/>
    </row>
    <row r="63" spans="1:37" ht="10.5" customHeight="1">
      <c r="A63" s="2248"/>
      <c r="B63" s="184"/>
      <c r="C63" s="20"/>
      <c r="D63" s="184" t="s">
        <v>3684</v>
      </c>
      <c r="E63" s="839"/>
      <c r="F63" s="2288"/>
      <c r="G63" s="2197"/>
      <c r="H63" s="2197"/>
      <c r="I63" s="2197"/>
      <c r="J63" s="132"/>
      <c r="K63" s="132"/>
      <c r="L63" s="132"/>
      <c r="M63" s="132"/>
      <c r="N63" s="2287"/>
      <c r="O63" s="2197"/>
      <c r="P63" s="2197"/>
      <c r="Q63" s="119"/>
      <c r="R63" s="119"/>
      <c r="S63" s="136"/>
      <c r="T63" s="132" t="s">
        <v>1050</v>
      </c>
      <c r="U63" s="128" t="s">
        <v>1345</v>
      </c>
      <c r="V63" s="263"/>
      <c r="W63" s="263"/>
      <c r="X63" s="263"/>
      <c r="Y63" s="263"/>
      <c r="Z63" s="263"/>
      <c r="AA63" s="132"/>
      <c r="AB63" s="132"/>
      <c r="AC63" s="132"/>
      <c r="AD63" s="132"/>
      <c r="AE63" s="132"/>
      <c r="AI63" s="4518">
        <v>32</v>
      </c>
      <c r="AJ63" s="3040"/>
      <c r="AK63" s="1887"/>
    </row>
    <row r="64" spans="1:37" ht="10.5" customHeight="1">
      <c r="A64" s="2248"/>
      <c r="B64" s="184"/>
      <c r="C64" s="20"/>
      <c r="D64" s="20"/>
      <c r="E64" s="839"/>
      <c r="F64" s="2288"/>
      <c r="G64" s="2197"/>
      <c r="H64" s="2197"/>
      <c r="I64" s="2197"/>
      <c r="J64" s="132"/>
      <c r="K64" s="132"/>
      <c r="L64" s="132"/>
      <c r="M64" s="132"/>
      <c r="N64" s="2287"/>
      <c r="O64" s="2197"/>
      <c r="P64" s="2197"/>
      <c r="Q64" s="119"/>
      <c r="R64" s="119"/>
      <c r="S64" s="136"/>
      <c r="T64" s="20"/>
      <c r="U64" s="184" t="s">
        <v>1344</v>
      </c>
      <c r="V64" s="263"/>
      <c r="W64" s="263"/>
      <c r="X64" s="263"/>
      <c r="Y64" s="263"/>
      <c r="Z64" s="263"/>
      <c r="AA64" s="132"/>
      <c r="AB64" s="132"/>
      <c r="AC64" s="132"/>
      <c r="AD64" s="132"/>
      <c r="AE64" s="132"/>
      <c r="AI64" s="4518"/>
      <c r="AJ64" s="3030"/>
      <c r="AK64" s="1887"/>
    </row>
    <row r="65" spans="1:37" ht="11.25" customHeight="1">
      <c r="A65" s="2248"/>
      <c r="B65" s="184"/>
      <c r="C65" s="132" t="s">
        <v>72</v>
      </c>
      <c r="D65" s="128" t="s">
        <v>3685</v>
      </c>
      <c r="E65" s="839"/>
      <c r="F65" s="2288"/>
      <c r="G65" s="2197"/>
      <c r="H65" s="2197"/>
      <c r="I65" s="2197"/>
      <c r="J65" s="132"/>
      <c r="K65" s="132"/>
      <c r="L65" s="132"/>
      <c r="M65" s="132"/>
      <c r="N65" s="2287"/>
      <c r="O65" s="2197"/>
      <c r="P65" s="2197"/>
      <c r="Q65" s="4500">
        <v>14</v>
      </c>
      <c r="R65" s="3040"/>
      <c r="S65" s="136"/>
      <c r="V65" s="263"/>
      <c r="W65" s="263"/>
      <c r="X65" s="263"/>
      <c r="Y65" s="263"/>
      <c r="Z65" s="263"/>
      <c r="AA65" s="132"/>
      <c r="AB65" s="132"/>
      <c r="AC65" s="132"/>
      <c r="AD65" s="132"/>
      <c r="AE65" s="132"/>
      <c r="AI65" s="20"/>
      <c r="AJ65" s="2298"/>
      <c r="AK65" s="1887"/>
    </row>
    <row r="66" spans="1:37" ht="11.25" customHeight="1">
      <c r="A66" s="2248"/>
      <c r="B66" s="184"/>
      <c r="C66" s="20"/>
      <c r="D66" s="20" t="s">
        <v>3686</v>
      </c>
      <c r="E66" s="839"/>
      <c r="F66" s="2288"/>
      <c r="G66" s="2197"/>
      <c r="H66" s="2197"/>
      <c r="I66" s="2197"/>
      <c r="J66" s="132"/>
      <c r="K66" s="132"/>
      <c r="L66" s="132"/>
      <c r="M66" s="132"/>
      <c r="N66" s="2287"/>
      <c r="O66" s="2197"/>
      <c r="P66" s="2197"/>
      <c r="Q66" s="4518"/>
      <c r="R66" s="3030"/>
      <c r="S66" s="136"/>
      <c r="T66" s="132" t="s">
        <v>1286</v>
      </c>
      <c r="U66" s="128" t="s">
        <v>3687</v>
      </c>
      <c r="V66" s="263"/>
      <c r="W66" s="263"/>
      <c r="X66" s="263"/>
      <c r="Y66" s="263"/>
      <c r="Z66" s="263"/>
      <c r="AA66" s="132"/>
      <c r="AB66" s="132"/>
      <c r="AC66" s="132"/>
      <c r="AD66" s="132"/>
      <c r="AE66" s="132"/>
      <c r="AI66" s="4518">
        <v>35</v>
      </c>
      <c r="AJ66" s="3040"/>
      <c r="AK66" s="1887"/>
    </row>
    <row r="67" spans="1:37" ht="9.75" customHeight="1">
      <c r="A67" s="2248"/>
      <c r="B67" s="184"/>
      <c r="C67" s="20"/>
      <c r="D67" s="184" t="s">
        <v>3688</v>
      </c>
      <c r="E67" s="839"/>
      <c r="F67" s="2288"/>
      <c r="G67" s="2197"/>
      <c r="H67" s="2197"/>
      <c r="I67" s="2197"/>
      <c r="J67" s="132"/>
      <c r="K67" s="132"/>
      <c r="L67" s="132"/>
      <c r="M67" s="132"/>
      <c r="N67" s="2287"/>
      <c r="O67" s="2197"/>
      <c r="P67" s="2197"/>
      <c r="Q67" s="132"/>
      <c r="R67" s="119"/>
      <c r="S67" s="136"/>
      <c r="T67" s="20"/>
      <c r="U67" s="184" t="s">
        <v>1343</v>
      </c>
      <c r="V67" s="263"/>
      <c r="W67" s="263"/>
      <c r="X67" s="263"/>
      <c r="Y67" s="263"/>
      <c r="Z67" s="263"/>
      <c r="AA67" s="132"/>
      <c r="AB67" s="132"/>
      <c r="AC67" s="132"/>
      <c r="AD67" s="132"/>
      <c r="AE67" s="132"/>
      <c r="AI67" s="4518"/>
      <c r="AJ67" s="3030"/>
      <c r="AK67" s="1887"/>
    </row>
    <row r="68" spans="1:37" ht="9.75" customHeight="1">
      <c r="A68" s="2248"/>
      <c r="B68" s="184"/>
      <c r="C68" s="20"/>
      <c r="D68" s="184" t="s">
        <v>3689</v>
      </c>
      <c r="E68" s="839"/>
      <c r="F68" s="2288"/>
      <c r="G68" s="2197"/>
      <c r="H68" s="2197"/>
      <c r="I68" s="2197"/>
      <c r="J68" s="132"/>
      <c r="K68" s="132"/>
      <c r="L68" s="132"/>
      <c r="M68" s="132"/>
      <c r="N68" s="2287"/>
      <c r="O68" s="2197"/>
      <c r="P68" s="2197"/>
      <c r="Q68" s="132"/>
      <c r="R68" s="119"/>
      <c r="S68" s="136"/>
      <c r="T68" s="20"/>
      <c r="U68" s="20"/>
      <c r="V68" s="263"/>
      <c r="W68" s="263"/>
      <c r="X68" s="263"/>
      <c r="Y68" s="263"/>
      <c r="Z68" s="263"/>
      <c r="AA68" s="132"/>
      <c r="AB68" s="132"/>
      <c r="AC68" s="132"/>
      <c r="AD68" s="132"/>
      <c r="AE68" s="132"/>
      <c r="AI68" s="132"/>
      <c r="AJ68" s="119"/>
      <c r="AK68" s="1887"/>
    </row>
    <row r="69" spans="1:37" ht="10.5" customHeight="1">
      <c r="A69" s="2248"/>
      <c r="B69" s="184"/>
      <c r="C69" s="20"/>
      <c r="D69" s="20"/>
      <c r="E69" s="839"/>
      <c r="F69" s="2288"/>
      <c r="G69" s="2197"/>
      <c r="H69" s="2197"/>
      <c r="I69" s="2197"/>
      <c r="J69" s="132"/>
      <c r="K69" s="132"/>
      <c r="L69" s="132"/>
      <c r="M69" s="132"/>
      <c r="N69" s="2287"/>
      <c r="O69" s="2197"/>
      <c r="P69" s="2197"/>
      <c r="Q69" s="132"/>
      <c r="R69" s="119"/>
      <c r="S69" s="136"/>
      <c r="T69" s="132" t="s">
        <v>1283</v>
      </c>
      <c r="U69" s="128" t="s">
        <v>3690</v>
      </c>
      <c r="V69" s="263"/>
      <c r="W69" s="263"/>
      <c r="X69" s="263"/>
      <c r="Y69" s="263"/>
      <c r="Z69" s="263"/>
      <c r="AA69" s="132"/>
      <c r="AB69" s="132"/>
      <c r="AC69" s="132"/>
      <c r="AD69" s="132"/>
      <c r="AE69" s="132"/>
      <c r="AI69" s="4518">
        <v>36</v>
      </c>
      <c r="AJ69" s="3040"/>
      <c r="AK69" s="1887"/>
    </row>
    <row r="70" spans="1:37" ht="11.25" customHeight="1">
      <c r="A70" s="2248"/>
      <c r="B70" s="184"/>
      <c r="C70" s="132" t="s">
        <v>73</v>
      </c>
      <c r="D70" s="128" t="s">
        <v>3691</v>
      </c>
      <c r="E70" s="839"/>
      <c r="F70" s="2288"/>
      <c r="G70" s="2197"/>
      <c r="H70" s="2197"/>
      <c r="I70" s="2197"/>
      <c r="J70" s="132"/>
      <c r="K70" s="132"/>
      <c r="L70" s="132"/>
      <c r="M70" s="132"/>
      <c r="N70" s="2287"/>
      <c r="O70" s="2197"/>
      <c r="P70" s="2197"/>
      <c r="Q70" s="4500">
        <v>15</v>
      </c>
      <c r="R70" s="3040"/>
      <c r="S70" s="136"/>
      <c r="T70" s="132"/>
      <c r="U70" s="2288" t="s">
        <v>1342</v>
      </c>
      <c r="V70" s="263"/>
      <c r="W70" s="263"/>
      <c r="X70" s="263"/>
      <c r="Y70" s="263"/>
      <c r="Z70" s="263"/>
      <c r="AA70" s="132"/>
      <c r="AB70" s="132"/>
      <c r="AC70" s="132"/>
      <c r="AD70" s="132"/>
      <c r="AE70" s="132"/>
      <c r="AI70" s="4518"/>
      <c r="AJ70" s="3030"/>
      <c r="AK70" s="1887"/>
    </row>
    <row r="71" spans="1:37" ht="11.25" customHeight="1">
      <c r="A71" s="2244"/>
      <c r="B71" s="184"/>
      <c r="C71" s="132"/>
      <c r="D71" s="2288" t="s">
        <v>1348</v>
      </c>
      <c r="E71" s="839"/>
      <c r="F71" s="2288"/>
      <c r="G71" s="2197"/>
      <c r="H71" s="2197"/>
      <c r="I71" s="2197"/>
      <c r="J71" s="132"/>
      <c r="K71" s="132"/>
      <c r="L71" s="132"/>
      <c r="M71" s="132"/>
      <c r="N71" s="2287"/>
      <c r="O71" s="2197"/>
      <c r="P71" s="2197"/>
      <c r="Q71" s="4518"/>
      <c r="R71" s="3030"/>
      <c r="S71" s="136"/>
      <c r="AK71" s="1887"/>
    </row>
    <row r="72" spans="1:37" ht="9.75" customHeight="1">
      <c r="A72" s="2244"/>
      <c r="B72" s="184"/>
      <c r="C72" s="132"/>
      <c r="D72" s="2288"/>
      <c r="E72" s="839"/>
      <c r="F72" s="2288"/>
      <c r="G72" s="2197"/>
      <c r="H72" s="2197"/>
      <c r="I72" s="2197"/>
      <c r="J72" s="132"/>
      <c r="K72" s="132"/>
      <c r="L72" s="132"/>
      <c r="M72" s="132"/>
      <c r="N72" s="2287"/>
      <c r="O72" s="2197"/>
      <c r="P72" s="2197"/>
      <c r="R72" s="132"/>
      <c r="S72" s="136"/>
      <c r="T72" s="132" t="s">
        <v>1341</v>
      </c>
      <c r="U72" s="128" t="s">
        <v>3692</v>
      </c>
      <c r="V72" s="263"/>
      <c r="W72" s="263"/>
      <c r="X72" s="263"/>
      <c r="Y72" s="263"/>
      <c r="Z72" s="263"/>
      <c r="AA72" s="132"/>
      <c r="AB72" s="132"/>
      <c r="AC72" s="132"/>
      <c r="AD72" s="132"/>
      <c r="AE72" s="132"/>
      <c r="AI72" s="4518">
        <v>61</v>
      </c>
      <c r="AJ72" s="3040"/>
      <c r="AK72" s="1887"/>
    </row>
    <row r="73" spans="1:37" ht="11.25" customHeight="1">
      <c r="A73" s="2244"/>
      <c r="B73" s="184"/>
      <c r="C73" s="132" t="s">
        <v>74</v>
      </c>
      <c r="D73" s="128" t="s">
        <v>3693</v>
      </c>
      <c r="E73" s="839"/>
      <c r="F73" s="2288"/>
      <c r="G73" s="2197"/>
      <c r="H73" s="2197"/>
      <c r="I73" s="2197"/>
      <c r="J73" s="132"/>
      <c r="K73" s="132"/>
      <c r="L73" s="132"/>
      <c r="M73" s="132"/>
      <c r="N73" s="2287"/>
      <c r="O73" s="2197"/>
      <c r="P73" s="2197"/>
      <c r="Q73" s="4500">
        <v>16</v>
      </c>
      <c r="R73" s="3040"/>
      <c r="S73" s="136"/>
      <c r="T73" s="132"/>
      <c r="U73" s="2288" t="s">
        <v>1340</v>
      </c>
      <c r="V73" s="263"/>
      <c r="W73" s="263"/>
      <c r="X73" s="263"/>
      <c r="Y73" s="263"/>
      <c r="Z73" s="263"/>
      <c r="AA73" s="132"/>
      <c r="AB73" s="132"/>
      <c r="AC73" s="132"/>
      <c r="AD73" s="132"/>
      <c r="AE73" s="132"/>
      <c r="AI73" s="4518"/>
      <c r="AJ73" s="3030"/>
      <c r="AK73" s="1887"/>
    </row>
    <row r="74" spans="1:37" ht="11.25" customHeight="1">
      <c r="A74" s="2244"/>
      <c r="B74" s="184"/>
      <c r="C74" s="132"/>
      <c r="D74" s="2288" t="s">
        <v>3694</v>
      </c>
      <c r="E74" s="839"/>
      <c r="F74" s="2288"/>
      <c r="G74" s="2197"/>
      <c r="H74" s="2197"/>
      <c r="I74" s="2197"/>
      <c r="J74" s="132"/>
      <c r="K74" s="132"/>
      <c r="L74" s="132"/>
      <c r="M74" s="132"/>
      <c r="N74" s="2287"/>
      <c r="O74" s="2197"/>
      <c r="P74" s="2197"/>
      <c r="Q74" s="4518"/>
      <c r="R74" s="3030"/>
      <c r="S74" s="136"/>
      <c r="AK74" s="1887"/>
    </row>
    <row r="75" spans="1:37" ht="9.75" customHeight="1">
      <c r="A75" s="2244"/>
      <c r="B75" s="184"/>
      <c r="C75" s="132"/>
      <c r="D75" s="2288"/>
      <c r="E75" s="839"/>
      <c r="F75" s="2288"/>
      <c r="G75" s="2197"/>
      <c r="H75" s="2197"/>
      <c r="I75" s="2197"/>
      <c r="J75" s="132"/>
      <c r="K75" s="132"/>
      <c r="L75" s="132"/>
      <c r="M75" s="132"/>
      <c r="N75" s="2287"/>
      <c r="O75" s="2197"/>
      <c r="P75" s="2197"/>
      <c r="R75" s="132"/>
      <c r="S75" s="136"/>
      <c r="T75" s="132" t="s">
        <v>3695</v>
      </c>
      <c r="U75" s="128" t="s">
        <v>3696</v>
      </c>
      <c r="V75" s="263"/>
      <c r="W75" s="263"/>
      <c r="X75" s="263"/>
      <c r="Y75" s="263"/>
      <c r="Z75" s="263"/>
      <c r="AA75" s="132"/>
      <c r="AB75" s="132"/>
      <c r="AC75" s="132"/>
      <c r="AD75" s="132"/>
      <c r="AE75" s="132"/>
      <c r="AI75" s="4518">
        <v>68</v>
      </c>
      <c r="AJ75" s="3040"/>
      <c r="AK75" s="1887"/>
    </row>
    <row r="76" spans="1:37" ht="11.25" customHeight="1">
      <c r="A76" s="2244"/>
      <c r="B76" s="184"/>
      <c r="C76" s="132" t="s">
        <v>75</v>
      </c>
      <c r="D76" s="128" t="s">
        <v>3697</v>
      </c>
      <c r="E76" s="839"/>
      <c r="F76" s="2288"/>
      <c r="G76" s="2197"/>
      <c r="H76" s="2197"/>
      <c r="I76" s="2197"/>
      <c r="J76" s="132"/>
      <c r="K76" s="132"/>
      <c r="L76" s="132"/>
      <c r="M76" s="132"/>
      <c r="N76" s="2287"/>
      <c r="O76" s="2197"/>
      <c r="P76" s="2197"/>
      <c r="Q76" s="4518">
        <v>17</v>
      </c>
      <c r="R76" s="3040"/>
      <c r="S76" s="136"/>
      <c r="T76" s="263"/>
      <c r="U76" s="263" t="s">
        <v>1339</v>
      </c>
      <c r="V76" s="263"/>
      <c r="W76" s="263"/>
      <c r="X76" s="263"/>
      <c r="Y76" s="263"/>
      <c r="Z76" s="263"/>
      <c r="AA76" s="132"/>
      <c r="AB76" s="132"/>
      <c r="AC76" s="132"/>
      <c r="AD76" s="132"/>
      <c r="AE76" s="132"/>
      <c r="AI76" s="4518"/>
      <c r="AJ76" s="3030"/>
      <c r="AK76" s="1887"/>
    </row>
    <row r="77" spans="1:37" ht="11.25" customHeight="1">
      <c r="A77" s="2244"/>
      <c r="B77" s="184"/>
      <c r="C77" s="132"/>
      <c r="D77" s="2288" t="s">
        <v>1338</v>
      </c>
      <c r="E77" s="839"/>
      <c r="F77" s="2288"/>
      <c r="G77" s="2197"/>
      <c r="H77" s="2197"/>
      <c r="I77" s="2197"/>
      <c r="J77" s="132"/>
      <c r="K77" s="132"/>
      <c r="L77" s="132"/>
      <c r="M77" s="132"/>
      <c r="N77" s="2287"/>
      <c r="O77" s="2197"/>
      <c r="P77" s="2197"/>
      <c r="Q77" s="4518"/>
      <c r="R77" s="3030"/>
      <c r="S77" s="136"/>
      <c r="AK77" s="1887"/>
    </row>
    <row r="78" spans="1:37" ht="9.75" customHeight="1">
      <c r="A78" s="2244"/>
      <c r="B78" s="184"/>
      <c r="C78" s="132"/>
      <c r="D78" s="2288"/>
      <c r="E78" s="839"/>
      <c r="F78" s="2288"/>
      <c r="G78" s="2197"/>
      <c r="H78" s="2197"/>
      <c r="I78" s="2197"/>
      <c r="J78" s="132"/>
      <c r="K78" s="132"/>
      <c r="L78" s="132"/>
      <c r="M78" s="132"/>
      <c r="N78" s="2287"/>
      <c r="O78" s="2197"/>
      <c r="P78" s="2197"/>
      <c r="R78" s="132"/>
      <c r="S78" s="136"/>
      <c r="T78" s="132" t="s">
        <v>3698</v>
      </c>
      <c r="U78" s="128" t="s">
        <v>1337</v>
      </c>
      <c r="V78" s="263"/>
      <c r="W78" s="263"/>
      <c r="X78" s="263"/>
      <c r="Y78" s="263"/>
      <c r="Z78" s="263"/>
      <c r="AA78" s="132"/>
      <c r="AB78" s="132"/>
      <c r="AC78" s="132"/>
      <c r="AD78" s="132"/>
      <c r="AE78" s="132"/>
      <c r="AI78" s="4518">
        <v>69</v>
      </c>
      <c r="AJ78" s="3040"/>
      <c r="AK78" s="1887"/>
    </row>
    <row r="79" spans="1:37" ht="11.25" customHeight="1">
      <c r="A79" s="2248"/>
      <c r="B79" s="184"/>
      <c r="C79" s="132" t="s">
        <v>76</v>
      </c>
      <c r="D79" s="128" t="s">
        <v>3699</v>
      </c>
      <c r="E79" s="839"/>
      <c r="F79" s="2288"/>
      <c r="G79" s="2197"/>
      <c r="H79" s="2197"/>
      <c r="I79" s="2197"/>
      <c r="J79" s="132"/>
      <c r="K79" s="132"/>
      <c r="L79" s="132"/>
      <c r="M79" s="132"/>
      <c r="N79" s="2287"/>
      <c r="O79" s="2197"/>
      <c r="P79" s="2197"/>
      <c r="Q79" s="4518">
        <v>18</v>
      </c>
      <c r="R79" s="3040"/>
      <c r="S79" s="136"/>
      <c r="T79" s="132"/>
      <c r="U79" s="2288" t="s">
        <v>1336</v>
      </c>
      <c r="V79" s="263"/>
      <c r="W79" s="263"/>
      <c r="X79" s="263"/>
      <c r="Y79" s="263"/>
      <c r="Z79" s="263"/>
      <c r="AA79" s="132"/>
      <c r="AB79" s="132"/>
      <c r="AC79" s="132"/>
      <c r="AD79" s="132"/>
      <c r="AE79" s="132"/>
      <c r="AI79" s="4518"/>
      <c r="AJ79" s="3030"/>
      <c r="AK79" s="1887"/>
    </row>
    <row r="80" spans="1:37" ht="11.25" customHeight="1">
      <c r="A80" s="2244"/>
      <c r="B80" s="184"/>
      <c r="C80" s="132"/>
      <c r="D80" s="2288" t="s">
        <v>1335</v>
      </c>
      <c r="E80" s="839"/>
      <c r="F80" s="2288"/>
      <c r="G80" s="2197"/>
      <c r="H80" s="2197"/>
      <c r="I80" s="2197"/>
      <c r="J80" s="132"/>
      <c r="K80" s="132"/>
      <c r="L80" s="132"/>
      <c r="M80" s="132"/>
      <c r="N80" s="2287"/>
      <c r="O80" s="2197"/>
      <c r="P80" s="2197"/>
      <c r="Q80" s="4518"/>
      <c r="R80" s="3030"/>
      <c r="S80" s="136"/>
      <c r="AK80" s="1887"/>
    </row>
    <row r="81" spans="1:38" ht="9.75" customHeight="1">
      <c r="A81" s="2244"/>
      <c r="B81" s="184"/>
      <c r="C81" s="132"/>
      <c r="D81" s="2288"/>
      <c r="E81" s="839"/>
      <c r="F81" s="2288"/>
      <c r="G81" s="2197"/>
      <c r="H81" s="2197"/>
      <c r="I81" s="2197"/>
      <c r="J81" s="132"/>
      <c r="K81" s="132"/>
      <c r="L81" s="132"/>
      <c r="M81" s="132"/>
      <c r="N81" s="2287"/>
      <c r="O81" s="2197"/>
      <c r="P81" s="2197"/>
      <c r="R81" s="132"/>
      <c r="S81" s="136"/>
      <c r="T81" s="132" t="s">
        <v>3700</v>
      </c>
      <c r="U81" s="128" t="s">
        <v>1334</v>
      </c>
      <c r="V81" s="263"/>
      <c r="W81" s="263"/>
      <c r="X81" s="263"/>
      <c r="Y81" s="263"/>
      <c r="Z81" s="263"/>
      <c r="AA81" s="132"/>
      <c r="AB81" s="132"/>
      <c r="AC81" s="132"/>
      <c r="AD81" s="132"/>
      <c r="AE81" s="132"/>
      <c r="AI81" s="4518">
        <v>70</v>
      </c>
      <c r="AJ81" s="3040"/>
      <c r="AK81" s="1887"/>
    </row>
    <row r="82" spans="1:38" ht="11.25" customHeight="1">
      <c r="A82" s="2244"/>
      <c r="B82" s="184"/>
      <c r="C82" s="132" t="s">
        <v>77</v>
      </c>
      <c r="D82" s="128" t="s">
        <v>3701</v>
      </c>
      <c r="E82" s="839"/>
      <c r="F82" s="2288"/>
      <c r="G82" s="2197"/>
      <c r="H82" s="2197"/>
      <c r="I82" s="2197"/>
      <c r="J82" s="132"/>
      <c r="K82" s="132"/>
      <c r="L82" s="132"/>
      <c r="M82" s="132"/>
      <c r="N82" s="2287"/>
      <c r="O82" s="2197"/>
      <c r="P82" s="2197"/>
      <c r="Q82" s="4518">
        <v>19</v>
      </c>
      <c r="R82" s="3040"/>
      <c r="S82" s="136"/>
      <c r="T82" s="132"/>
      <c r="U82" s="2288" t="s">
        <v>3702</v>
      </c>
      <c r="V82" s="263"/>
      <c r="W82" s="263"/>
      <c r="X82" s="263"/>
      <c r="Y82" s="263"/>
      <c r="Z82" s="263"/>
      <c r="AA82" s="132"/>
      <c r="AB82" s="132"/>
      <c r="AC82" s="132"/>
      <c r="AD82" s="132"/>
      <c r="AE82" s="132"/>
      <c r="AI82" s="4518"/>
      <c r="AJ82" s="3030"/>
      <c r="AK82" s="1887"/>
    </row>
    <row r="83" spans="1:38" ht="11.25" customHeight="1">
      <c r="A83" s="2244"/>
      <c r="B83" s="184"/>
      <c r="C83" s="132"/>
      <c r="D83" s="2288" t="s">
        <v>1333</v>
      </c>
      <c r="E83" s="839"/>
      <c r="F83" s="2288"/>
      <c r="G83" s="2197"/>
      <c r="H83" s="2197"/>
      <c r="I83" s="2197"/>
      <c r="J83" s="132"/>
      <c r="K83" s="132"/>
      <c r="L83" s="132"/>
      <c r="M83" s="132"/>
      <c r="N83" s="2287"/>
      <c r="O83" s="2197"/>
      <c r="P83" s="2197"/>
      <c r="Q83" s="4518"/>
      <c r="R83" s="3030"/>
      <c r="S83" s="136"/>
      <c r="U83" s="2877"/>
      <c r="V83" s="2877"/>
      <c r="W83" s="2877"/>
      <c r="X83" s="2877"/>
      <c r="Y83" s="2877"/>
      <c r="Z83" s="2877"/>
      <c r="AA83" s="2877"/>
      <c r="AB83" s="2877"/>
      <c r="AC83" s="2877"/>
      <c r="AD83" s="2877"/>
      <c r="AE83" s="2877"/>
      <c r="AK83" s="1887"/>
    </row>
    <row r="84" spans="1:38" ht="9.75" customHeight="1">
      <c r="A84" s="2244"/>
      <c r="B84" s="184"/>
      <c r="C84" s="132"/>
      <c r="D84" s="2288"/>
      <c r="E84" s="839"/>
      <c r="F84" s="2288"/>
      <c r="G84" s="2197"/>
      <c r="H84" s="2197"/>
      <c r="I84" s="2197"/>
      <c r="J84" s="132"/>
      <c r="K84" s="132"/>
      <c r="L84" s="132"/>
      <c r="M84" s="132"/>
      <c r="N84" s="2287"/>
      <c r="O84" s="2197"/>
      <c r="P84" s="2197"/>
      <c r="R84" s="132"/>
      <c r="S84" s="136"/>
      <c r="T84" s="132" t="s">
        <v>3703</v>
      </c>
      <c r="U84" s="128" t="s">
        <v>3704</v>
      </c>
      <c r="V84" s="263"/>
      <c r="W84" s="263"/>
      <c r="X84" s="263"/>
      <c r="Y84" s="263"/>
      <c r="Z84" s="263"/>
      <c r="AA84" s="132"/>
      <c r="AB84" s="132"/>
      <c r="AC84" s="132"/>
      <c r="AD84" s="132"/>
      <c r="AE84" s="132"/>
      <c r="AI84" s="2271">
        <v>78</v>
      </c>
      <c r="AJ84" s="3040"/>
      <c r="AK84" s="1887"/>
    </row>
    <row r="85" spans="1:38" ht="11.25" customHeight="1">
      <c r="A85" s="2244"/>
      <c r="B85" s="184"/>
      <c r="C85" s="132" t="s">
        <v>330</v>
      </c>
      <c r="D85" s="128" t="s">
        <v>3705</v>
      </c>
      <c r="E85" s="839"/>
      <c r="F85" s="2288"/>
      <c r="G85" s="2197"/>
      <c r="H85" s="2197"/>
      <c r="I85" s="2197"/>
      <c r="J85" s="132"/>
      <c r="K85" s="132"/>
      <c r="L85" s="132"/>
      <c r="M85" s="132"/>
      <c r="N85" s="2287"/>
      <c r="O85" s="2197"/>
      <c r="P85" s="2197"/>
      <c r="Q85" s="4518">
        <v>23</v>
      </c>
      <c r="R85" s="3040"/>
      <c r="S85" s="136"/>
      <c r="T85" s="132"/>
      <c r="U85" s="2288" t="s">
        <v>3706</v>
      </c>
      <c r="V85" s="263"/>
      <c r="W85" s="263"/>
      <c r="X85" s="263"/>
      <c r="Y85" s="263"/>
      <c r="Z85" s="263"/>
      <c r="AA85" s="132"/>
      <c r="AB85" s="132"/>
      <c r="AC85" s="132"/>
      <c r="AD85" s="132"/>
      <c r="AE85" s="132"/>
      <c r="AI85" s="2271"/>
      <c r="AJ85" s="3030"/>
      <c r="AK85" s="1887"/>
    </row>
    <row r="86" spans="1:38" ht="11.25" customHeight="1">
      <c r="A86" s="2244"/>
      <c r="B86" s="184"/>
      <c r="C86" s="132"/>
      <c r="D86" s="184" t="s">
        <v>1347</v>
      </c>
      <c r="E86" s="839"/>
      <c r="F86" s="2288"/>
      <c r="G86" s="2197"/>
      <c r="H86" s="2197"/>
      <c r="I86" s="2197"/>
      <c r="J86" s="132"/>
      <c r="K86" s="132"/>
      <c r="L86" s="132"/>
      <c r="M86" s="132"/>
      <c r="N86" s="2287"/>
      <c r="O86" s="2197"/>
      <c r="P86" s="2197"/>
      <c r="Q86" s="4518"/>
      <c r="R86" s="3030"/>
      <c r="S86" s="136"/>
      <c r="AK86" s="1887"/>
    </row>
    <row r="87" spans="1:38" ht="9.75" customHeight="1">
      <c r="A87" s="2244"/>
      <c r="B87" s="263"/>
      <c r="C87" s="128"/>
      <c r="D87" s="119"/>
      <c r="E87" s="119"/>
      <c r="F87" s="119"/>
      <c r="G87" s="119"/>
      <c r="H87" s="119"/>
      <c r="I87" s="119"/>
      <c r="J87" s="119"/>
      <c r="K87" s="119"/>
      <c r="L87" s="119"/>
      <c r="M87" s="119"/>
      <c r="N87" s="119"/>
      <c r="O87" s="119"/>
      <c r="P87" s="119"/>
      <c r="Q87" s="119"/>
      <c r="R87" s="223"/>
      <c r="S87" s="223"/>
      <c r="T87" s="132" t="s">
        <v>3707</v>
      </c>
      <c r="U87" s="128" t="s">
        <v>3708</v>
      </c>
      <c r="V87" s="263"/>
      <c r="W87" s="263"/>
      <c r="X87" s="263"/>
      <c r="Y87" s="263"/>
      <c r="Z87" s="263"/>
      <c r="AA87" s="132"/>
      <c r="AB87" s="132"/>
      <c r="AC87" s="132"/>
      <c r="AD87" s="132"/>
      <c r="AE87" s="132"/>
      <c r="AI87" s="2271">
        <v>75</v>
      </c>
      <c r="AJ87" s="3040"/>
      <c r="AK87" s="2282"/>
      <c r="AL87" s="119"/>
    </row>
    <row r="88" spans="1:38" ht="11.25" customHeight="1">
      <c r="A88" s="2244"/>
      <c r="B88" s="184"/>
      <c r="C88" s="132" t="s">
        <v>331</v>
      </c>
      <c r="D88" s="128" t="s">
        <v>3709</v>
      </c>
      <c r="E88" s="839"/>
      <c r="F88" s="2288"/>
      <c r="G88" s="2197"/>
      <c r="H88" s="2197"/>
      <c r="I88" s="2197"/>
      <c r="J88" s="132"/>
      <c r="K88" s="132"/>
      <c r="L88" s="132"/>
      <c r="M88" s="132"/>
      <c r="N88" s="2287"/>
      <c r="O88" s="2197"/>
      <c r="P88" s="2197"/>
      <c r="Q88" s="4518">
        <v>25</v>
      </c>
      <c r="R88" s="3040"/>
      <c r="S88" s="136"/>
      <c r="T88" s="132"/>
      <c r="U88" s="2288" t="s">
        <v>386</v>
      </c>
      <c r="V88" s="263"/>
      <c r="W88" s="263"/>
      <c r="X88" s="263"/>
      <c r="Y88" s="263"/>
      <c r="Z88" s="263"/>
      <c r="AA88" s="132"/>
      <c r="AB88" s="132"/>
      <c r="AC88" s="132"/>
      <c r="AD88" s="132"/>
      <c r="AE88" s="132"/>
      <c r="AI88" s="2271"/>
      <c r="AJ88" s="3030"/>
      <c r="AK88" s="1887"/>
    </row>
    <row r="89" spans="1:38" ht="11.25" customHeight="1">
      <c r="A89" s="2244"/>
      <c r="B89" s="184"/>
      <c r="C89" s="128"/>
      <c r="D89" s="2288" t="s">
        <v>3710</v>
      </c>
      <c r="E89" s="839"/>
      <c r="F89" s="2288"/>
      <c r="G89" s="2197"/>
      <c r="H89" s="2197"/>
      <c r="I89" s="2197"/>
      <c r="J89" s="132"/>
      <c r="K89" s="132"/>
      <c r="L89" s="132"/>
      <c r="M89" s="132"/>
      <c r="N89" s="2287"/>
      <c r="O89" s="2197"/>
      <c r="P89" s="2197"/>
      <c r="Q89" s="4518"/>
      <c r="R89" s="3030"/>
      <c r="S89" s="136"/>
      <c r="U89" s="4525"/>
      <c r="V89" s="4525"/>
      <c r="W89" s="4525"/>
      <c r="X89" s="4525"/>
      <c r="Y89" s="4525"/>
      <c r="Z89" s="4525"/>
      <c r="AA89" s="4525"/>
      <c r="AB89" s="4525"/>
      <c r="AC89" s="4525"/>
      <c r="AD89" s="4525"/>
      <c r="AE89" s="4525"/>
      <c r="AF89" s="4525"/>
      <c r="AK89" s="1887"/>
    </row>
    <row r="90" spans="1:38" ht="8.25" customHeight="1">
      <c r="A90" s="2244"/>
      <c r="B90" s="184"/>
      <c r="C90" s="20"/>
      <c r="D90" s="2288"/>
      <c r="E90" s="839"/>
      <c r="F90" s="2288"/>
      <c r="G90" s="2197"/>
      <c r="H90" s="2197"/>
      <c r="I90" s="2197"/>
      <c r="J90" s="132"/>
      <c r="K90" s="132"/>
      <c r="L90" s="132"/>
      <c r="M90" s="132"/>
      <c r="N90" s="2287"/>
      <c r="O90" s="2197"/>
      <c r="P90" s="2197"/>
      <c r="R90" s="132"/>
      <c r="S90" s="136"/>
      <c r="T90" s="132"/>
      <c r="U90" s="4526"/>
      <c r="V90" s="4526"/>
      <c r="W90" s="4526"/>
      <c r="X90" s="4526"/>
      <c r="Y90" s="4526"/>
      <c r="Z90" s="4526"/>
      <c r="AA90" s="4526"/>
      <c r="AB90" s="4526"/>
      <c r="AC90" s="4526"/>
      <c r="AD90" s="4526"/>
      <c r="AE90" s="4526"/>
      <c r="AF90" s="4526"/>
      <c r="AK90" s="1887"/>
    </row>
    <row r="91" spans="1:38" ht="11.25" customHeight="1" thickBot="1">
      <c r="A91" s="2283"/>
      <c r="B91" s="1983"/>
      <c r="C91" s="1984"/>
      <c r="D91" s="2000"/>
      <c r="E91" s="2000"/>
      <c r="F91" s="2000"/>
      <c r="G91" s="2000"/>
      <c r="H91" s="2000"/>
      <c r="I91" s="2000"/>
      <c r="J91" s="2000"/>
      <c r="K91" s="2000"/>
      <c r="L91" s="2000"/>
      <c r="M91" s="2000"/>
      <c r="N91" s="2000"/>
      <c r="O91" s="2000"/>
      <c r="P91" s="2000"/>
      <c r="Q91" s="2000"/>
      <c r="R91" s="2001"/>
      <c r="S91" s="2001"/>
      <c r="T91" s="2001"/>
      <c r="U91" s="2001"/>
      <c r="V91" s="2001"/>
      <c r="W91" s="2001"/>
      <c r="X91" s="2001"/>
      <c r="Y91" s="2001"/>
      <c r="Z91" s="2001"/>
      <c r="AA91" s="2001"/>
      <c r="AB91" s="2001"/>
      <c r="AC91" s="2001"/>
      <c r="AD91" s="2001"/>
      <c r="AE91" s="2001"/>
      <c r="AF91" s="2001"/>
      <c r="AG91" s="2001"/>
      <c r="AH91" s="2001"/>
      <c r="AI91" s="2001"/>
      <c r="AJ91" s="2001"/>
      <c r="AK91" s="2299"/>
      <c r="AL91" s="119"/>
    </row>
    <row r="92" spans="1:38" ht="10.5" customHeight="1">
      <c r="B92" s="263"/>
      <c r="C92" s="128"/>
      <c r="D92" s="119"/>
      <c r="E92" s="119"/>
      <c r="F92" s="119"/>
      <c r="G92" s="119"/>
      <c r="H92" s="119"/>
      <c r="I92" s="119"/>
      <c r="J92" s="119"/>
      <c r="K92" s="119"/>
      <c r="L92" s="119"/>
      <c r="M92" s="119"/>
      <c r="N92" s="119"/>
      <c r="O92" s="119"/>
      <c r="P92" s="119"/>
      <c r="Q92" s="119"/>
      <c r="R92" s="223"/>
      <c r="S92" s="223"/>
      <c r="T92" s="223"/>
      <c r="U92" s="223"/>
      <c r="V92" s="223"/>
      <c r="W92" s="223"/>
      <c r="X92" s="223"/>
      <c r="Y92" s="223"/>
      <c r="Z92" s="223"/>
      <c r="AA92" s="223"/>
      <c r="AB92" s="223"/>
      <c r="AC92" s="223"/>
      <c r="AD92" s="223"/>
      <c r="AE92" s="223"/>
      <c r="AF92" s="223"/>
      <c r="AG92" s="223"/>
      <c r="AH92" s="223"/>
      <c r="AI92" s="223"/>
      <c r="AJ92" s="223"/>
      <c r="AK92" s="223"/>
      <c r="AL92" s="119"/>
    </row>
    <row r="93" spans="1:38" ht="11.25" customHeight="1">
      <c r="A93" s="4446">
        <v>43</v>
      </c>
      <c r="B93" s="4446"/>
      <c r="C93" s="4446"/>
      <c r="D93" s="4446"/>
      <c r="E93" s="4446"/>
      <c r="F93" s="4446"/>
      <c r="G93" s="4446"/>
      <c r="H93" s="4446"/>
      <c r="I93" s="4446"/>
      <c r="J93" s="4446"/>
      <c r="K93" s="4446"/>
      <c r="L93" s="4446"/>
      <c r="M93" s="4446"/>
      <c r="N93" s="4446"/>
      <c r="O93" s="4446"/>
      <c r="P93" s="4446"/>
      <c r="Q93" s="4446"/>
      <c r="R93" s="4446"/>
      <c r="S93" s="4446"/>
      <c r="T93" s="4446"/>
      <c r="U93" s="4446"/>
      <c r="V93" s="4446"/>
      <c r="W93" s="4446"/>
      <c r="X93" s="4446"/>
      <c r="Y93" s="4446"/>
      <c r="Z93" s="4446"/>
      <c r="AA93" s="4446"/>
      <c r="AB93" s="4446"/>
      <c r="AC93" s="4446"/>
      <c r="AD93" s="4446"/>
      <c r="AE93" s="4446"/>
      <c r="AF93" s="4446"/>
      <c r="AG93" s="4446"/>
      <c r="AH93" s="4446"/>
      <c r="AI93" s="4446"/>
      <c r="AJ93" s="4446"/>
      <c r="AK93" s="4446"/>
      <c r="AL93" s="119"/>
    </row>
    <row r="94" spans="1:38" ht="10.5" customHeight="1" thickBot="1">
      <c r="B94" s="263"/>
      <c r="C94" s="128"/>
      <c r="D94" s="119"/>
      <c r="E94" s="119"/>
      <c r="F94" s="119"/>
      <c r="G94" s="119"/>
      <c r="H94" s="119"/>
      <c r="I94" s="119"/>
      <c r="J94" s="119"/>
      <c r="K94" s="119"/>
      <c r="L94" s="119"/>
      <c r="M94" s="119"/>
      <c r="N94" s="119"/>
      <c r="O94" s="119"/>
      <c r="P94" s="119"/>
      <c r="Q94" s="119"/>
      <c r="R94" s="223"/>
      <c r="S94" s="223"/>
      <c r="T94" s="223"/>
      <c r="U94" s="223"/>
      <c r="V94" s="223"/>
      <c r="W94" s="223"/>
      <c r="X94" s="223"/>
      <c r="Y94" s="223"/>
      <c r="Z94" s="223"/>
      <c r="AA94" s="223"/>
      <c r="AB94" s="223"/>
      <c r="AC94" s="223"/>
      <c r="AD94" s="223"/>
      <c r="AE94" s="223"/>
      <c r="AF94" s="223"/>
      <c r="AG94" s="223"/>
      <c r="AH94" s="223"/>
      <c r="AI94" s="223"/>
      <c r="AJ94" s="223"/>
      <c r="AK94" s="223"/>
      <c r="AL94" s="119"/>
    </row>
    <row r="95" spans="1:38" ht="10.5" customHeight="1">
      <c r="A95" s="2300"/>
      <c r="B95" s="2301"/>
      <c r="C95" s="2301"/>
      <c r="D95" s="2301"/>
      <c r="E95" s="2301"/>
      <c r="F95" s="2301"/>
      <c r="G95" s="2301"/>
      <c r="H95" s="2301"/>
      <c r="I95" s="2301"/>
      <c r="J95" s="2301"/>
      <c r="K95" s="2301"/>
      <c r="L95" s="2301"/>
      <c r="M95" s="2301"/>
      <c r="N95" s="2301"/>
      <c r="O95" s="2301"/>
      <c r="P95" s="2301"/>
      <c r="Q95" s="2301"/>
      <c r="R95" s="2301"/>
      <c r="S95" s="2301"/>
      <c r="T95" s="2301"/>
      <c r="U95" s="2301"/>
      <c r="V95" s="2301"/>
      <c r="W95" s="2301"/>
      <c r="X95" s="2301"/>
      <c r="Y95" s="2301"/>
      <c r="Z95" s="2301"/>
      <c r="AA95" s="2301"/>
      <c r="AB95" s="2301"/>
      <c r="AC95" s="2301"/>
      <c r="AD95" s="2301"/>
      <c r="AE95" s="2301"/>
      <c r="AF95" s="2301"/>
      <c r="AG95" s="2301"/>
      <c r="AH95" s="2301"/>
      <c r="AI95" s="2301"/>
      <c r="AJ95" s="2301"/>
      <c r="AK95" s="2302"/>
    </row>
    <row r="96" spans="1:38" ht="15" customHeight="1">
      <c r="A96" s="2244"/>
      <c r="B96" s="4484" t="s">
        <v>1009</v>
      </c>
      <c r="C96" s="4484"/>
      <c r="D96" s="4484"/>
      <c r="E96" s="4484"/>
      <c r="F96" s="4484"/>
      <c r="G96" s="4484"/>
      <c r="H96" s="4486" t="s">
        <v>1265</v>
      </c>
      <c r="I96" s="4486"/>
      <c r="J96" s="2245"/>
      <c r="K96" s="2246" t="s">
        <v>1374</v>
      </c>
      <c r="L96" s="2245"/>
      <c r="M96" s="2245"/>
      <c r="O96" s="119"/>
      <c r="P96" s="119"/>
      <c r="Q96" s="119"/>
      <c r="R96" s="223"/>
      <c r="S96" s="223"/>
      <c r="T96" s="223"/>
      <c r="U96" s="223"/>
      <c r="V96" s="223"/>
      <c r="W96" s="223"/>
      <c r="X96" s="223"/>
      <c r="Y96" s="223"/>
      <c r="Z96" s="223"/>
      <c r="AA96" s="223"/>
      <c r="AB96" s="223"/>
      <c r="AC96" s="223"/>
      <c r="AD96" s="223"/>
      <c r="AE96" s="223"/>
      <c r="AF96" s="223"/>
      <c r="AG96" s="223"/>
      <c r="AH96" s="223"/>
      <c r="AI96" s="223"/>
      <c r="AJ96" s="223"/>
      <c r="AK96" s="2282"/>
      <c r="AL96" s="119"/>
    </row>
    <row r="97" spans="1:38" ht="15" customHeight="1">
      <c r="A97" s="2244"/>
      <c r="B97" s="4485"/>
      <c r="C97" s="4485"/>
      <c r="D97" s="4485"/>
      <c r="E97" s="4485"/>
      <c r="F97" s="4485"/>
      <c r="G97" s="4485"/>
      <c r="H97" s="4487"/>
      <c r="I97" s="4487"/>
      <c r="J97" s="2249"/>
      <c r="K97" s="2201" t="s">
        <v>1375</v>
      </c>
      <c r="L97" s="2249"/>
      <c r="M97" s="2249"/>
      <c r="O97" s="119"/>
      <c r="P97" s="119"/>
      <c r="Q97" s="119"/>
      <c r="R97" s="223"/>
      <c r="S97" s="223"/>
      <c r="T97" s="223"/>
      <c r="U97" s="223"/>
      <c r="V97" s="223"/>
      <c r="W97" s="223"/>
      <c r="X97" s="223"/>
      <c r="Y97" s="223"/>
      <c r="Z97" s="223"/>
      <c r="AA97" s="223"/>
      <c r="AB97" s="223"/>
      <c r="AC97" s="223"/>
      <c r="AD97" s="223"/>
      <c r="AE97" s="223"/>
      <c r="AF97" s="223"/>
      <c r="AG97" s="223"/>
      <c r="AH97" s="223"/>
      <c r="AI97" s="223"/>
      <c r="AJ97" s="223"/>
      <c r="AK97" s="2282"/>
      <c r="AL97" s="119"/>
    </row>
    <row r="98" spans="1:38">
      <c r="A98" s="2244"/>
      <c r="AK98" s="1887"/>
    </row>
    <row r="99" spans="1:38">
      <c r="A99" s="2285" t="s">
        <v>1266</v>
      </c>
      <c r="C99" s="20" t="s">
        <v>3711</v>
      </c>
      <c r="AK99" s="1887"/>
    </row>
    <row r="100" spans="1:38">
      <c r="A100" s="2244"/>
      <c r="C100" s="184" t="s">
        <v>3712</v>
      </c>
      <c r="AK100" s="1887"/>
    </row>
    <row r="101" spans="1:38">
      <c r="A101" s="2244"/>
      <c r="AI101" s="4527">
        <v>3701</v>
      </c>
      <c r="AJ101" s="4527"/>
      <c r="AK101" s="1887"/>
    </row>
    <row r="102" spans="1:38" ht="11.25" customHeight="1">
      <c r="A102" s="2244"/>
      <c r="B102" s="184"/>
      <c r="C102" s="132" t="s">
        <v>59</v>
      </c>
      <c r="D102" s="128" t="s">
        <v>1296</v>
      </c>
      <c r="E102" s="839"/>
      <c r="F102" s="2288"/>
      <c r="G102" s="2197"/>
      <c r="H102" s="2197"/>
      <c r="I102" s="2197"/>
      <c r="J102" s="132"/>
      <c r="K102" s="132"/>
      <c r="L102" s="132"/>
      <c r="M102" s="132"/>
      <c r="N102" s="2287"/>
      <c r="O102" s="2197"/>
      <c r="P102" s="2197"/>
      <c r="Q102" s="2963">
        <v>25</v>
      </c>
      <c r="R102" s="3040"/>
      <c r="S102" s="136"/>
      <c r="T102" s="132" t="s">
        <v>331</v>
      </c>
      <c r="U102" s="128" t="s">
        <v>1293</v>
      </c>
      <c r="V102" s="263"/>
      <c r="W102" s="263"/>
      <c r="X102" s="263"/>
      <c r="Y102" s="263"/>
      <c r="Z102" s="263"/>
      <c r="AA102" s="132"/>
      <c r="AB102" s="132"/>
      <c r="AC102" s="132"/>
      <c r="AD102" s="132"/>
      <c r="AE102" s="132"/>
      <c r="AI102" s="2963">
        <v>34</v>
      </c>
      <c r="AJ102" s="3040"/>
      <c r="AK102" s="1887"/>
    </row>
    <row r="103" spans="1:38" ht="11.25" customHeight="1">
      <c r="A103" s="2244"/>
      <c r="B103" s="184"/>
      <c r="C103" s="132"/>
      <c r="D103" s="2288"/>
      <c r="E103" s="839"/>
      <c r="F103" s="2288"/>
      <c r="G103" s="2197"/>
      <c r="H103" s="2197"/>
      <c r="I103" s="2197"/>
      <c r="J103" s="132"/>
      <c r="K103" s="132"/>
      <c r="L103" s="132"/>
      <c r="M103" s="132"/>
      <c r="N103" s="2287"/>
      <c r="O103" s="2197"/>
      <c r="P103" s="2197"/>
      <c r="Q103" s="2963"/>
      <c r="R103" s="3030"/>
      <c r="S103" s="136"/>
      <c r="T103" s="132"/>
      <c r="U103" s="263"/>
      <c r="V103" s="263"/>
      <c r="W103" s="263"/>
      <c r="X103" s="263"/>
      <c r="Y103" s="263"/>
      <c r="Z103" s="263"/>
      <c r="AA103" s="132"/>
      <c r="AB103" s="132"/>
      <c r="AC103" s="132"/>
      <c r="AD103" s="132"/>
      <c r="AE103" s="132"/>
      <c r="AI103" s="2963"/>
      <c r="AJ103" s="3030"/>
      <c r="AK103" s="1887"/>
    </row>
    <row r="104" spans="1:38" ht="6" customHeight="1">
      <c r="A104" s="2244"/>
      <c r="B104" s="184"/>
      <c r="C104" s="132"/>
      <c r="D104" s="2288"/>
      <c r="E104" s="839"/>
      <c r="F104" s="2288"/>
      <c r="G104" s="2197"/>
      <c r="H104" s="2197"/>
      <c r="I104" s="2197"/>
      <c r="J104" s="132"/>
      <c r="K104" s="132"/>
      <c r="L104" s="132"/>
      <c r="M104" s="132"/>
      <c r="N104" s="2287"/>
      <c r="O104" s="2197"/>
      <c r="P104" s="2197"/>
      <c r="R104" s="132"/>
      <c r="S104" s="136"/>
      <c r="T104" s="132"/>
      <c r="U104" s="253"/>
      <c r="V104" s="253"/>
      <c r="W104" s="263"/>
      <c r="X104" s="251"/>
      <c r="Y104" s="251"/>
      <c r="Z104" s="251"/>
      <c r="AA104" s="132"/>
      <c r="AB104" s="132"/>
      <c r="AC104" s="132"/>
      <c r="AD104" s="132"/>
      <c r="AE104" s="132"/>
      <c r="AK104" s="1887"/>
    </row>
    <row r="105" spans="1:38" ht="11.25" customHeight="1">
      <c r="A105" s="2248"/>
      <c r="B105" s="184"/>
      <c r="C105" s="132" t="s">
        <v>62</v>
      </c>
      <c r="D105" s="128" t="s">
        <v>1294</v>
      </c>
      <c r="E105" s="839"/>
      <c r="F105" s="2288"/>
      <c r="G105" s="2197"/>
      <c r="H105" s="2197"/>
      <c r="I105" s="2197"/>
      <c r="J105" s="132"/>
      <c r="K105" s="132"/>
      <c r="L105" s="132"/>
      <c r="M105" s="132"/>
      <c r="N105" s="2287"/>
      <c r="O105" s="2197"/>
      <c r="P105" s="2197"/>
      <c r="Q105" s="2963">
        <v>26</v>
      </c>
      <c r="R105" s="3040"/>
      <c r="S105" s="136"/>
      <c r="T105" s="132" t="s">
        <v>333</v>
      </c>
      <c r="U105" s="128" t="s">
        <v>1291</v>
      </c>
      <c r="V105" s="263"/>
      <c r="W105" s="263"/>
      <c r="X105" s="263"/>
      <c r="Y105" s="263"/>
      <c r="Z105" s="263"/>
      <c r="AA105" s="132"/>
      <c r="AB105" s="132"/>
      <c r="AC105" s="132"/>
      <c r="AD105" s="132"/>
      <c r="AE105" s="132"/>
      <c r="AI105" s="2963">
        <v>35</v>
      </c>
      <c r="AJ105" s="3040"/>
      <c r="AK105" s="1887"/>
    </row>
    <row r="106" spans="1:38" ht="11.25" customHeight="1">
      <c r="A106" s="2244"/>
      <c r="B106" s="184"/>
      <c r="C106" s="132"/>
      <c r="D106" s="2288"/>
      <c r="E106" s="839"/>
      <c r="F106" s="2288"/>
      <c r="G106" s="2197"/>
      <c r="H106" s="2197"/>
      <c r="I106" s="2197"/>
      <c r="J106" s="132"/>
      <c r="K106" s="132"/>
      <c r="L106" s="132"/>
      <c r="M106" s="132"/>
      <c r="N106" s="2287"/>
      <c r="O106" s="2197"/>
      <c r="P106" s="2197"/>
      <c r="Q106" s="2963"/>
      <c r="R106" s="3030"/>
      <c r="S106" s="136"/>
      <c r="T106" s="132"/>
      <c r="U106" s="2288"/>
      <c r="V106" s="263"/>
      <c r="W106" s="263"/>
      <c r="X106" s="263"/>
      <c r="Y106" s="263"/>
      <c r="Z106" s="263"/>
      <c r="AA106" s="132"/>
      <c r="AB106" s="132"/>
      <c r="AC106" s="132"/>
      <c r="AD106" s="132"/>
      <c r="AE106" s="132"/>
      <c r="AI106" s="2963"/>
      <c r="AJ106" s="3030"/>
      <c r="AK106" s="1887"/>
    </row>
    <row r="107" spans="1:38" ht="6" customHeight="1">
      <c r="A107" s="2244"/>
      <c r="B107" s="184"/>
      <c r="C107" s="132"/>
      <c r="D107" s="2288"/>
      <c r="E107" s="839"/>
      <c r="F107" s="2288"/>
      <c r="G107" s="2197"/>
      <c r="H107" s="2197"/>
      <c r="I107" s="2197"/>
      <c r="J107" s="132"/>
      <c r="K107" s="132"/>
      <c r="L107" s="132"/>
      <c r="M107" s="132"/>
      <c r="N107" s="2287"/>
      <c r="O107" s="2197"/>
      <c r="P107" s="2197"/>
      <c r="R107" s="132"/>
      <c r="S107" s="136"/>
      <c r="T107" s="132"/>
      <c r="U107" s="2288"/>
      <c r="V107" s="263"/>
      <c r="W107" s="263"/>
      <c r="X107" s="263"/>
      <c r="Y107" s="263"/>
      <c r="Z107" s="263"/>
      <c r="AA107" s="132"/>
      <c r="AB107" s="132"/>
      <c r="AC107" s="132"/>
      <c r="AD107" s="132"/>
      <c r="AE107" s="132"/>
      <c r="AK107" s="1887"/>
    </row>
    <row r="108" spans="1:38" ht="11.25" customHeight="1">
      <c r="A108" s="2248"/>
      <c r="B108" s="184"/>
      <c r="C108" s="132" t="s">
        <v>72</v>
      </c>
      <c r="D108" s="128" t="s">
        <v>1292</v>
      </c>
      <c r="E108" s="839"/>
      <c r="F108" s="2288"/>
      <c r="G108" s="2197"/>
      <c r="H108" s="2197"/>
      <c r="I108" s="2197"/>
      <c r="J108" s="132"/>
      <c r="K108" s="132"/>
      <c r="L108" s="132"/>
      <c r="M108" s="132"/>
      <c r="N108" s="2287"/>
      <c r="O108" s="2197"/>
      <c r="P108" s="2197"/>
      <c r="Q108" s="2963">
        <v>27</v>
      </c>
      <c r="R108" s="3040"/>
      <c r="S108" s="136"/>
      <c r="T108" s="132" t="s">
        <v>1053</v>
      </c>
      <c r="U108" s="128" t="s">
        <v>3713</v>
      </c>
      <c r="V108" s="263"/>
      <c r="W108" s="263"/>
      <c r="X108" s="263"/>
      <c r="Y108" s="263"/>
      <c r="Z108" s="263"/>
      <c r="AA108" s="132"/>
      <c r="AB108" s="132"/>
      <c r="AC108" s="132"/>
      <c r="AD108" s="132"/>
      <c r="AE108" s="132"/>
      <c r="AI108" s="2963">
        <v>36</v>
      </c>
      <c r="AJ108" s="3040"/>
      <c r="AK108" s="1887"/>
    </row>
    <row r="109" spans="1:38" ht="11.25" customHeight="1">
      <c r="A109" s="2244"/>
      <c r="B109" s="184"/>
      <c r="C109" s="132"/>
      <c r="D109" s="2288"/>
      <c r="E109" s="839"/>
      <c r="F109" s="2288"/>
      <c r="G109" s="2197"/>
      <c r="H109" s="2197"/>
      <c r="I109" s="2197"/>
      <c r="J109" s="132"/>
      <c r="K109" s="132"/>
      <c r="L109" s="132"/>
      <c r="M109" s="132"/>
      <c r="N109" s="2287"/>
      <c r="O109" s="2197"/>
      <c r="P109" s="2197"/>
      <c r="Q109" s="2963"/>
      <c r="R109" s="3030"/>
      <c r="S109" s="136"/>
      <c r="T109" s="132"/>
      <c r="U109" s="2288"/>
      <c r="V109" s="263"/>
      <c r="W109" s="263"/>
      <c r="X109" s="263"/>
      <c r="Y109" s="263"/>
      <c r="Z109" s="263"/>
      <c r="AA109" s="132"/>
      <c r="AB109" s="132"/>
      <c r="AC109" s="132"/>
      <c r="AD109" s="132"/>
      <c r="AE109" s="132"/>
      <c r="AI109" s="2963"/>
      <c r="AJ109" s="3030"/>
      <c r="AK109" s="1887"/>
    </row>
    <row r="110" spans="1:38" ht="6" customHeight="1">
      <c r="A110" s="2244"/>
      <c r="B110" s="184"/>
      <c r="C110" s="132"/>
      <c r="D110" s="2288"/>
      <c r="E110" s="839"/>
      <c r="F110" s="2288"/>
      <c r="G110" s="2197"/>
      <c r="H110" s="2197"/>
      <c r="I110" s="2197"/>
      <c r="J110" s="132"/>
      <c r="K110" s="132"/>
      <c r="L110" s="132"/>
      <c r="M110" s="132"/>
      <c r="N110" s="2287"/>
      <c r="O110" s="2197"/>
      <c r="P110" s="2197"/>
      <c r="R110" s="132"/>
      <c r="S110" s="136"/>
      <c r="T110" s="132"/>
      <c r="U110" s="2288"/>
      <c r="V110" s="263"/>
      <c r="W110" s="263"/>
      <c r="X110" s="263"/>
      <c r="Y110" s="263"/>
      <c r="Z110" s="263"/>
      <c r="AA110" s="132"/>
      <c r="AB110" s="132"/>
      <c r="AC110" s="132"/>
      <c r="AD110" s="132"/>
      <c r="AE110" s="132"/>
      <c r="AK110" s="1887"/>
    </row>
    <row r="111" spans="1:38" ht="11.25" customHeight="1">
      <c r="A111" s="2248"/>
      <c r="B111" s="184"/>
      <c r="C111" s="132" t="s">
        <v>73</v>
      </c>
      <c r="D111" s="128" t="s">
        <v>1290</v>
      </c>
      <c r="E111" s="839"/>
      <c r="F111" s="2288"/>
      <c r="G111" s="2197"/>
      <c r="H111" s="2197"/>
      <c r="I111" s="2197"/>
      <c r="J111" s="132"/>
      <c r="K111" s="132"/>
      <c r="L111" s="132"/>
      <c r="M111" s="132"/>
      <c r="N111" s="2287"/>
      <c r="O111" s="2197"/>
      <c r="P111" s="2197"/>
      <c r="Q111" s="2963">
        <v>28</v>
      </c>
      <c r="R111" s="3040"/>
      <c r="S111" s="136"/>
      <c r="T111" s="132" t="s">
        <v>1050</v>
      </c>
      <c r="U111" s="128" t="s">
        <v>1288</v>
      </c>
      <c r="V111" s="263"/>
      <c r="W111" s="263"/>
      <c r="X111" s="263"/>
      <c r="Y111" s="263"/>
      <c r="Z111" s="263"/>
      <c r="AA111" s="132"/>
      <c r="AB111" s="132"/>
      <c r="AC111" s="132"/>
      <c r="AD111" s="132"/>
      <c r="AE111" s="132"/>
      <c r="AI111" s="2963">
        <v>37</v>
      </c>
      <c r="AJ111" s="3040"/>
      <c r="AK111" s="1887"/>
    </row>
    <row r="112" spans="1:38" ht="11.25" customHeight="1">
      <c r="A112" s="2244"/>
      <c r="B112" s="184"/>
      <c r="C112" s="132"/>
      <c r="D112" s="2288"/>
      <c r="E112" s="839"/>
      <c r="F112" s="2288"/>
      <c r="G112" s="2197"/>
      <c r="H112" s="2197"/>
      <c r="I112" s="2197"/>
      <c r="J112" s="132"/>
      <c r="K112" s="132"/>
      <c r="L112" s="132"/>
      <c r="M112" s="132"/>
      <c r="N112" s="2287"/>
      <c r="O112" s="2197"/>
      <c r="P112" s="2197"/>
      <c r="Q112" s="2963"/>
      <c r="R112" s="3030"/>
      <c r="S112" s="136"/>
      <c r="T112" s="132"/>
      <c r="U112" s="2288"/>
      <c r="V112" s="263"/>
      <c r="W112" s="263"/>
      <c r="X112" s="263"/>
      <c r="Y112" s="263"/>
      <c r="Z112" s="263"/>
      <c r="AA112" s="132"/>
      <c r="AB112" s="132"/>
      <c r="AC112" s="132"/>
      <c r="AD112" s="132"/>
      <c r="AE112" s="132"/>
      <c r="AI112" s="2963"/>
      <c r="AJ112" s="3030"/>
      <c r="AK112" s="1887"/>
    </row>
    <row r="113" spans="1:37" ht="6" customHeight="1">
      <c r="A113" s="2244"/>
      <c r="B113" s="184"/>
      <c r="C113" s="132"/>
      <c r="D113" s="2288"/>
      <c r="E113" s="839"/>
      <c r="F113" s="2288"/>
      <c r="G113" s="2197"/>
      <c r="H113" s="2197"/>
      <c r="I113" s="2197"/>
      <c r="J113" s="132"/>
      <c r="K113" s="132"/>
      <c r="L113" s="132"/>
      <c r="M113" s="132"/>
      <c r="N113" s="2287"/>
      <c r="O113" s="2197"/>
      <c r="P113" s="2197"/>
      <c r="R113" s="132"/>
      <c r="S113" s="136"/>
      <c r="T113" s="132"/>
      <c r="U113" s="2288"/>
      <c r="V113" s="263"/>
      <c r="W113" s="263"/>
      <c r="X113" s="263"/>
      <c r="Y113" s="263"/>
      <c r="Z113" s="263"/>
      <c r="AA113" s="132"/>
      <c r="AB113" s="132"/>
      <c r="AC113" s="132"/>
      <c r="AD113" s="132"/>
      <c r="AE113" s="132"/>
      <c r="AK113" s="1887"/>
    </row>
    <row r="114" spans="1:37" ht="11.25" customHeight="1">
      <c r="A114" s="2248"/>
      <c r="B114" s="184"/>
      <c r="C114" s="132" t="s">
        <v>74</v>
      </c>
      <c r="D114" s="128" t="s">
        <v>1289</v>
      </c>
      <c r="E114" s="839"/>
      <c r="F114" s="2288"/>
      <c r="G114" s="2197"/>
      <c r="H114" s="2197"/>
      <c r="I114" s="2197"/>
      <c r="J114" s="132"/>
      <c r="K114" s="132"/>
      <c r="L114" s="132"/>
      <c r="M114" s="132"/>
      <c r="N114" s="2287"/>
      <c r="O114" s="2197"/>
      <c r="P114" s="2197"/>
      <c r="Q114" s="2963">
        <v>29</v>
      </c>
      <c r="R114" s="3040"/>
      <c r="S114" s="136"/>
      <c r="T114" s="132" t="s">
        <v>1286</v>
      </c>
      <c r="U114" s="128" t="s">
        <v>1285</v>
      </c>
      <c r="V114" s="263"/>
      <c r="W114" s="263"/>
      <c r="X114" s="263"/>
      <c r="Y114" s="263"/>
      <c r="Z114" s="263"/>
      <c r="AA114" s="132"/>
      <c r="AB114" s="132"/>
      <c r="AC114" s="132"/>
      <c r="AD114" s="132"/>
      <c r="AE114" s="132"/>
      <c r="AI114" s="2963">
        <v>38</v>
      </c>
      <c r="AJ114" s="3040"/>
      <c r="AK114" s="1887"/>
    </row>
    <row r="115" spans="1:37" ht="11.25" customHeight="1">
      <c r="A115" s="2244"/>
      <c r="B115" s="184"/>
      <c r="C115" s="132"/>
      <c r="D115" s="2288"/>
      <c r="E115" s="839"/>
      <c r="F115" s="2288"/>
      <c r="G115" s="2197"/>
      <c r="H115" s="2197"/>
      <c r="I115" s="2197"/>
      <c r="J115" s="132"/>
      <c r="K115" s="132"/>
      <c r="L115" s="132"/>
      <c r="M115" s="132"/>
      <c r="N115" s="2287"/>
      <c r="O115" s="2197"/>
      <c r="P115" s="2197"/>
      <c r="Q115" s="2963"/>
      <c r="R115" s="3030"/>
      <c r="S115" s="136"/>
      <c r="T115" s="132"/>
      <c r="U115" s="2288"/>
      <c r="V115" s="263"/>
      <c r="W115" s="263"/>
      <c r="X115" s="263"/>
      <c r="Y115" s="263"/>
      <c r="Z115" s="263"/>
      <c r="AA115" s="132"/>
      <c r="AB115" s="132"/>
      <c r="AC115" s="132"/>
      <c r="AD115" s="132"/>
      <c r="AE115" s="132"/>
      <c r="AI115" s="2963"/>
      <c r="AJ115" s="3030"/>
      <c r="AK115" s="1887"/>
    </row>
    <row r="116" spans="1:37" ht="6" customHeight="1">
      <c r="A116" s="2244"/>
      <c r="B116" s="184"/>
      <c r="C116" s="132"/>
      <c r="D116" s="2288"/>
      <c r="E116" s="839"/>
      <c r="F116" s="2288"/>
      <c r="G116" s="2197"/>
      <c r="H116" s="2197"/>
      <c r="I116" s="2197"/>
      <c r="J116" s="132"/>
      <c r="K116" s="132"/>
      <c r="L116" s="132"/>
      <c r="M116" s="132"/>
      <c r="N116" s="2287" t="s">
        <v>101</v>
      </c>
      <c r="O116" s="2197"/>
      <c r="P116" s="2197"/>
      <c r="R116" s="132"/>
      <c r="S116" s="136"/>
      <c r="T116" s="132"/>
      <c r="U116" s="2288"/>
      <c r="V116" s="263"/>
      <c r="W116" s="263"/>
      <c r="X116" s="263"/>
      <c r="Y116" s="263"/>
      <c r="Z116" s="263"/>
      <c r="AA116" s="132"/>
      <c r="AB116" s="132"/>
      <c r="AC116" s="132"/>
      <c r="AD116" s="132"/>
      <c r="AE116" s="132"/>
      <c r="AK116" s="1887"/>
    </row>
    <row r="117" spans="1:37" ht="11.25" customHeight="1">
      <c r="A117" s="2248"/>
      <c r="B117" s="184"/>
      <c r="C117" s="132" t="s">
        <v>75</v>
      </c>
      <c r="D117" s="128" t="s">
        <v>1287</v>
      </c>
      <c r="E117" s="839"/>
      <c r="F117" s="2288"/>
      <c r="G117" s="2197"/>
      <c r="H117" s="2197"/>
      <c r="I117" s="2197"/>
      <c r="J117" s="132"/>
      <c r="K117" s="132"/>
      <c r="L117" s="132"/>
      <c r="M117" s="132"/>
      <c r="N117" s="2287"/>
      <c r="O117" s="2197"/>
      <c r="P117" s="2197"/>
      <c r="Q117" s="2963">
        <v>30</v>
      </c>
      <c r="R117" s="3040"/>
      <c r="S117" s="136"/>
      <c r="T117" s="132" t="s">
        <v>1283</v>
      </c>
      <c r="U117" s="128" t="s">
        <v>3714</v>
      </c>
      <c r="V117" s="263"/>
      <c r="W117" s="263"/>
      <c r="X117" s="263"/>
      <c r="Y117" s="263"/>
      <c r="Z117" s="263"/>
      <c r="AA117" s="132"/>
      <c r="AB117" s="132"/>
      <c r="AC117" s="132"/>
      <c r="AD117" s="132"/>
      <c r="AE117" s="132"/>
      <c r="AI117" s="2963">
        <v>52</v>
      </c>
      <c r="AJ117" s="3040"/>
      <c r="AK117" s="1887"/>
    </row>
    <row r="118" spans="1:37" ht="11.25" customHeight="1">
      <c r="A118" s="2244"/>
      <c r="B118" s="184"/>
      <c r="C118" s="132"/>
      <c r="D118" s="2288"/>
      <c r="E118" s="839"/>
      <c r="F118" s="2288"/>
      <c r="G118" s="2197"/>
      <c r="H118" s="2197"/>
      <c r="I118" s="2197"/>
      <c r="J118" s="132"/>
      <c r="K118" s="132"/>
      <c r="L118" s="132"/>
      <c r="M118" s="132"/>
      <c r="N118" s="2287"/>
      <c r="O118" s="2197"/>
      <c r="P118" s="2197"/>
      <c r="Q118" s="2963"/>
      <c r="R118" s="3030"/>
      <c r="S118" s="136"/>
      <c r="T118" s="132"/>
      <c r="U118" s="2288"/>
      <c r="V118" s="263"/>
      <c r="W118" s="263"/>
      <c r="X118" s="263"/>
      <c r="Y118" s="263"/>
      <c r="Z118" s="263"/>
      <c r="AA118" s="132"/>
      <c r="AB118" s="132"/>
      <c r="AC118" s="132"/>
      <c r="AD118" s="132"/>
      <c r="AE118" s="132"/>
      <c r="AI118" s="2963"/>
      <c r="AJ118" s="3030"/>
      <c r="AK118" s="1887"/>
    </row>
    <row r="119" spans="1:37" ht="6" customHeight="1">
      <c r="A119" s="2244"/>
      <c r="B119" s="184"/>
      <c r="C119" s="132"/>
      <c r="D119" s="2288"/>
      <c r="E119" s="839"/>
      <c r="F119" s="2288"/>
      <c r="G119" s="2197"/>
      <c r="H119" s="2197"/>
      <c r="I119" s="2197"/>
      <c r="J119" s="132"/>
      <c r="K119" s="132"/>
      <c r="L119" s="132"/>
      <c r="M119" s="132"/>
      <c r="N119" s="2287"/>
      <c r="O119" s="2197"/>
      <c r="P119" s="2197"/>
      <c r="R119" s="132"/>
      <c r="S119" s="136"/>
      <c r="T119" s="132"/>
      <c r="U119" s="2288"/>
      <c r="V119" s="263"/>
      <c r="W119" s="263"/>
      <c r="X119" s="263"/>
      <c r="Y119" s="263"/>
      <c r="Z119" s="263"/>
      <c r="AA119" s="132"/>
      <c r="AB119" s="132"/>
      <c r="AC119" s="132"/>
      <c r="AD119" s="132"/>
      <c r="AE119" s="132"/>
      <c r="AK119" s="1887"/>
    </row>
    <row r="120" spans="1:37" ht="11.25" customHeight="1">
      <c r="A120" s="2248"/>
      <c r="B120" s="184"/>
      <c r="C120" s="132" t="s">
        <v>76</v>
      </c>
      <c r="D120" s="128" t="s">
        <v>1284</v>
      </c>
      <c r="E120" s="839"/>
      <c r="F120" s="2288"/>
      <c r="G120" s="2197"/>
      <c r="H120" s="2197"/>
      <c r="I120" s="2197"/>
      <c r="J120" s="132"/>
      <c r="K120" s="132"/>
      <c r="L120" s="132"/>
      <c r="M120" s="132"/>
      <c r="N120" s="2287"/>
      <c r="O120" s="2197"/>
      <c r="P120" s="2197"/>
      <c r="Q120" s="2963">
        <v>31</v>
      </c>
      <c r="R120" s="3040"/>
      <c r="S120" s="136"/>
      <c r="T120" s="132" t="s">
        <v>1341</v>
      </c>
      <c r="U120" s="128" t="s">
        <v>3715</v>
      </c>
      <c r="V120" s="263"/>
      <c r="W120" s="263"/>
      <c r="X120" s="263"/>
      <c r="Y120" s="263"/>
      <c r="Z120" s="263"/>
      <c r="AA120" s="132"/>
      <c r="AB120" s="132"/>
      <c r="AC120" s="132"/>
      <c r="AD120" s="132"/>
      <c r="AE120" s="132"/>
      <c r="AI120" s="2963">
        <v>53</v>
      </c>
      <c r="AJ120" s="3040"/>
      <c r="AK120" s="1887"/>
    </row>
    <row r="121" spans="1:37" ht="11.25" customHeight="1">
      <c r="A121" s="2244"/>
      <c r="B121" s="184"/>
      <c r="C121" s="132"/>
      <c r="D121" s="2288"/>
      <c r="E121" s="839"/>
      <c r="F121" s="2288"/>
      <c r="G121" s="2197"/>
      <c r="H121" s="2197"/>
      <c r="I121" s="2197"/>
      <c r="J121" s="132"/>
      <c r="K121" s="132"/>
      <c r="L121" s="132"/>
      <c r="M121" s="132"/>
      <c r="N121" s="2287"/>
      <c r="O121" s="2197"/>
      <c r="P121" s="2197"/>
      <c r="Q121" s="2963"/>
      <c r="R121" s="3030"/>
      <c r="S121" s="136"/>
      <c r="T121" s="132"/>
      <c r="U121" s="2288"/>
      <c r="V121" s="263"/>
      <c r="W121" s="263"/>
      <c r="X121" s="263"/>
      <c r="Y121" s="263"/>
      <c r="Z121" s="263"/>
      <c r="AA121" s="132"/>
      <c r="AB121" s="132"/>
      <c r="AC121" s="132"/>
      <c r="AD121" s="132"/>
      <c r="AE121" s="132"/>
      <c r="AI121" s="2963"/>
      <c r="AJ121" s="3030"/>
      <c r="AK121" s="1887"/>
    </row>
    <row r="122" spans="1:37" ht="6" customHeight="1">
      <c r="A122" s="2244"/>
      <c r="B122" s="184"/>
      <c r="C122" s="132"/>
      <c r="D122" s="2288"/>
      <c r="E122" s="839"/>
      <c r="F122" s="2288"/>
      <c r="G122" s="2197"/>
      <c r="H122" s="2197"/>
      <c r="I122" s="2197"/>
      <c r="J122" s="132"/>
      <c r="K122" s="132"/>
      <c r="L122" s="132"/>
      <c r="M122" s="132"/>
      <c r="N122" s="2287"/>
      <c r="O122" s="2197"/>
      <c r="P122" s="2197"/>
      <c r="R122" s="132"/>
      <c r="S122" s="136"/>
      <c r="T122" s="132"/>
      <c r="U122" s="2288"/>
      <c r="V122" s="263"/>
      <c r="W122" s="263"/>
      <c r="X122" s="263"/>
      <c r="Y122" s="263"/>
      <c r="Z122" s="263"/>
      <c r="AA122" s="132"/>
      <c r="AB122" s="132"/>
      <c r="AC122" s="132"/>
      <c r="AD122" s="132"/>
      <c r="AE122" s="132"/>
      <c r="AK122" s="1887"/>
    </row>
    <row r="123" spans="1:37" ht="11.25" customHeight="1">
      <c r="A123" s="2244"/>
      <c r="B123" s="184"/>
      <c r="C123" s="132" t="s">
        <v>77</v>
      </c>
      <c r="D123" s="128" t="s">
        <v>1282</v>
      </c>
      <c r="E123" s="839"/>
      <c r="F123" s="2288"/>
      <c r="G123" s="2197"/>
      <c r="H123" s="2197"/>
      <c r="I123" s="2197"/>
      <c r="J123" s="132"/>
      <c r="K123" s="132"/>
      <c r="L123" s="132"/>
      <c r="M123" s="132"/>
      <c r="N123" s="2287"/>
      <c r="O123" s="2197"/>
      <c r="P123" s="2197"/>
      <c r="Q123" s="2963">
        <v>32</v>
      </c>
      <c r="R123" s="3040"/>
      <c r="S123" s="136"/>
      <c r="T123" s="132" t="s">
        <v>3695</v>
      </c>
      <c r="U123" s="128" t="s">
        <v>3708</v>
      </c>
      <c r="V123" s="263"/>
      <c r="W123" s="263"/>
      <c r="X123" s="263"/>
      <c r="Y123" s="263"/>
      <c r="Z123" s="263"/>
      <c r="AA123" s="132"/>
      <c r="AB123" s="132"/>
      <c r="AC123" s="132"/>
      <c r="AD123" s="132"/>
      <c r="AE123" s="132"/>
      <c r="AI123" s="2963">
        <v>39</v>
      </c>
      <c r="AJ123" s="3040"/>
      <c r="AK123" s="1887"/>
    </row>
    <row r="124" spans="1:37" ht="11.25" customHeight="1">
      <c r="A124" s="2244"/>
      <c r="B124" s="184"/>
      <c r="C124" s="132"/>
      <c r="D124" s="2288"/>
      <c r="E124" s="839"/>
      <c r="F124" s="2288"/>
      <c r="G124" s="2197"/>
      <c r="H124" s="2197"/>
      <c r="I124" s="2197"/>
      <c r="J124" s="132"/>
      <c r="K124" s="132"/>
      <c r="L124" s="132"/>
      <c r="M124" s="132"/>
      <c r="N124" s="2287"/>
      <c r="O124" s="2197"/>
      <c r="P124" s="2197"/>
      <c r="Q124" s="2963"/>
      <c r="R124" s="3030"/>
      <c r="S124" s="136"/>
      <c r="T124" s="132"/>
      <c r="U124" s="2288" t="s">
        <v>386</v>
      </c>
      <c r="V124" s="263"/>
      <c r="W124" s="263"/>
      <c r="X124" s="263"/>
      <c r="Y124" s="263"/>
      <c r="Z124" s="263"/>
      <c r="AA124" s="132"/>
      <c r="AB124" s="132"/>
      <c r="AC124" s="132"/>
      <c r="AD124" s="132"/>
      <c r="AE124" s="132"/>
      <c r="AI124" s="2963"/>
      <c r="AJ124" s="3030"/>
      <c r="AK124" s="1887"/>
    </row>
    <row r="125" spans="1:37" ht="8.25" customHeight="1">
      <c r="A125" s="2244"/>
      <c r="B125" s="184"/>
      <c r="C125" s="132"/>
      <c r="D125" s="2288"/>
      <c r="E125" s="839"/>
      <c r="F125" s="2288"/>
      <c r="G125" s="2197"/>
      <c r="H125" s="2197"/>
      <c r="I125" s="2197"/>
      <c r="J125" s="132"/>
      <c r="K125" s="132"/>
      <c r="L125" s="132"/>
      <c r="M125" s="132"/>
      <c r="N125" s="2287"/>
      <c r="O125" s="2197"/>
      <c r="P125" s="2197"/>
      <c r="Q125" s="132"/>
      <c r="R125" s="265"/>
      <c r="S125" s="136"/>
      <c r="T125" s="132"/>
      <c r="U125" s="4530"/>
      <c r="V125" s="4530"/>
      <c r="W125" s="4530"/>
      <c r="X125" s="4530"/>
      <c r="Y125" s="4530"/>
      <c r="Z125" s="4530"/>
      <c r="AA125" s="4530"/>
      <c r="AB125" s="4530"/>
      <c r="AC125" s="4530"/>
      <c r="AD125" s="4530"/>
      <c r="AE125" s="4530"/>
      <c r="AI125" s="132"/>
      <c r="AJ125" s="119"/>
      <c r="AK125" s="1887"/>
    </row>
    <row r="126" spans="1:37" ht="11.25" customHeight="1">
      <c r="A126" s="2244"/>
      <c r="B126" s="184"/>
      <c r="C126" s="132" t="s">
        <v>330</v>
      </c>
      <c r="D126" s="128" t="s">
        <v>1295</v>
      </c>
      <c r="E126" s="839"/>
      <c r="F126" s="2288"/>
      <c r="G126" s="2197"/>
      <c r="H126" s="2197"/>
      <c r="I126" s="2197"/>
      <c r="J126" s="132"/>
      <c r="K126" s="132"/>
      <c r="L126" s="132"/>
      <c r="M126" s="132"/>
      <c r="N126" s="2287"/>
      <c r="O126" s="2197"/>
      <c r="P126" s="2197"/>
      <c r="Q126" s="2963">
        <v>33</v>
      </c>
      <c r="R126" s="3040"/>
      <c r="S126" s="136"/>
      <c r="U126" s="4531"/>
      <c r="V126" s="4531"/>
      <c r="W126" s="4531"/>
      <c r="X126" s="4531"/>
      <c r="Y126" s="4531"/>
      <c r="Z126" s="4531"/>
      <c r="AA126" s="4531"/>
      <c r="AB126" s="4531"/>
      <c r="AC126" s="4531"/>
      <c r="AD126" s="4531"/>
      <c r="AE126" s="4531"/>
      <c r="AI126" s="132"/>
      <c r="AJ126" s="119"/>
      <c r="AK126" s="1887"/>
    </row>
    <row r="127" spans="1:37" ht="11.25" customHeight="1">
      <c r="A127" s="2244"/>
      <c r="B127" s="184"/>
      <c r="C127" s="132"/>
      <c r="D127" s="2288"/>
      <c r="E127" s="839"/>
      <c r="F127" s="2288"/>
      <c r="G127" s="2197"/>
      <c r="H127" s="2197"/>
      <c r="I127" s="2197"/>
      <c r="J127" s="132"/>
      <c r="K127" s="132"/>
      <c r="L127" s="132"/>
      <c r="M127" s="132"/>
      <c r="N127" s="2287"/>
      <c r="O127" s="2197"/>
      <c r="P127" s="2197"/>
      <c r="Q127" s="2963"/>
      <c r="R127" s="3030"/>
      <c r="S127" s="136"/>
      <c r="AI127" s="132"/>
      <c r="AJ127" s="119"/>
      <c r="AK127" s="1887"/>
    </row>
    <row r="128" spans="1:37" ht="11.25" customHeight="1">
      <c r="A128" s="2244"/>
      <c r="B128" s="184"/>
      <c r="C128" s="132"/>
      <c r="D128" s="2288"/>
      <c r="E128" s="839"/>
      <c r="F128" s="2288"/>
      <c r="G128" s="2197"/>
      <c r="H128" s="2197"/>
      <c r="I128" s="2197"/>
      <c r="J128" s="132"/>
      <c r="K128" s="132"/>
      <c r="L128" s="132"/>
      <c r="M128" s="132"/>
      <c r="N128" s="2287"/>
      <c r="O128" s="2197"/>
      <c r="P128" s="2197"/>
      <c r="Q128" s="132"/>
      <c r="R128" s="265"/>
      <c r="S128" s="136"/>
      <c r="AI128" s="132"/>
      <c r="AJ128" s="119"/>
      <c r="AK128" s="1887"/>
    </row>
    <row r="129" spans="1:39" ht="6.75" customHeight="1">
      <c r="A129" s="2292"/>
      <c r="B129" s="2256"/>
      <c r="C129" s="2256"/>
      <c r="D129" s="2256"/>
      <c r="E129" s="2256"/>
      <c r="F129" s="2256"/>
      <c r="G129" s="2256"/>
      <c r="H129" s="2256"/>
      <c r="I129" s="2256"/>
      <c r="J129" s="2256"/>
      <c r="K129" s="2256"/>
      <c r="L129" s="2256"/>
      <c r="M129" s="2256"/>
      <c r="N129" s="2256"/>
      <c r="O129" s="2256"/>
      <c r="P129" s="2256"/>
      <c r="Q129" s="2256"/>
      <c r="R129" s="2256"/>
      <c r="S129" s="2256"/>
      <c r="T129" s="2256"/>
      <c r="U129" s="2256"/>
      <c r="V129" s="2256"/>
      <c r="W129" s="2256"/>
      <c r="X129" s="2256"/>
      <c r="Y129" s="2256"/>
      <c r="Z129" s="2256"/>
      <c r="AA129" s="2256"/>
      <c r="AB129" s="2256"/>
      <c r="AC129" s="2256"/>
      <c r="AD129" s="2256"/>
      <c r="AE129" s="2256"/>
      <c r="AF129" s="2256"/>
      <c r="AG129" s="2256"/>
      <c r="AH129" s="2256"/>
      <c r="AI129" s="2256"/>
      <c r="AJ129" s="2256"/>
      <c r="AK129" s="2297"/>
    </row>
    <row r="130" spans="1:39">
      <c r="A130" s="2244"/>
      <c r="AK130" s="1887"/>
    </row>
    <row r="131" spans="1:39" s="20" customFormat="1" ht="11.25" customHeight="1">
      <c r="A131" s="2252" t="s">
        <v>1264</v>
      </c>
      <c r="B131" s="183"/>
      <c r="C131" s="20" t="s">
        <v>3716</v>
      </c>
      <c r="D131" s="183"/>
      <c r="E131" s="183"/>
      <c r="F131" s="183"/>
      <c r="G131" s="183"/>
      <c r="H131" s="183"/>
      <c r="I131" s="183"/>
      <c r="J131" s="183"/>
      <c r="K131" s="183"/>
      <c r="L131" s="183"/>
      <c r="M131" s="183"/>
      <c r="N131" s="183"/>
      <c r="O131" s="183"/>
      <c r="P131" s="183"/>
      <c r="Q131" s="183"/>
      <c r="U131" s="128"/>
      <c r="V131" s="128"/>
      <c r="W131" s="128"/>
      <c r="X131" s="128"/>
      <c r="Y131" s="128"/>
      <c r="Z131" s="128"/>
      <c r="AA131" s="128"/>
      <c r="AB131" s="128"/>
      <c r="AC131" s="128"/>
      <c r="AD131" s="128"/>
      <c r="AE131" s="128"/>
      <c r="AF131" s="128"/>
      <c r="AG131" s="128"/>
      <c r="AH131" s="128"/>
      <c r="AI131" s="128"/>
      <c r="AJ131" s="128"/>
      <c r="AK131" s="2243"/>
      <c r="AL131" s="128"/>
      <c r="AM131" s="183"/>
    </row>
    <row r="132" spans="1:39" s="20" customFormat="1" ht="11.25" customHeight="1">
      <c r="A132" s="2244"/>
      <c r="B132" s="183"/>
      <c r="C132" s="184" t="s">
        <v>3717</v>
      </c>
      <c r="D132" s="183"/>
      <c r="E132" s="183"/>
      <c r="F132" s="183"/>
      <c r="G132" s="183"/>
      <c r="H132" s="183"/>
      <c r="I132" s="183"/>
      <c r="J132" s="183"/>
      <c r="K132" s="183"/>
      <c r="L132" s="183"/>
      <c r="M132" s="183"/>
      <c r="N132" s="183"/>
      <c r="O132" s="183"/>
      <c r="P132" s="183"/>
      <c r="Q132" s="183"/>
      <c r="U132" s="128"/>
      <c r="V132" s="128"/>
      <c r="W132" s="128"/>
      <c r="X132" s="128"/>
      <c r="Y132" s="128"/>
      <c r="Z132" s="128"/>
      <c r="AA132" s="128"/>
      <c r="AB132" s="128"/>
      <c r="AC132" s="128"/>
      <c r="AD132" s="128"/>
      <c r="AE132" s="128"/>
      <c r="AF132" s="128"/>
      <c r="AG132" s="128"/>
      <c r="AH132" s="128"/>
      <c r="AI132" s="128"/>
      <c r="AJ132" s="128"/>
      <c r="AK132" s="2243"/>
      <c r="AL132" s="128"/>
      <c r="AM132" s="183"/>
    </row>
    <row r="133" spans="1:39" ht="6" customHeight="1">
      <c r="A133" s="2244"/>
      <c r="B133" s="184"/>
      <c r="Q133" s="20"/>
      <c r="AK133" s="1887"/>
    </row>
    <row r="134" spans="1:39" ht="11.25" customHeight="1">
      <c r="A134" s="2244"/>
      <c r="B134" s="184"/>
      <c r="C134" s="2910">
        <v>370108</v>
      </c>
      <c r="D134" s="2910"/>
      <c r="E134" s="2208"/>
      <c r="F134" s="2197"/>
      <c r="G134" s="839"/>
      <c r="H134" s="839"/>
      <c r="I134" s="839"/>
      <c r="J134" s="128"/>
      <c r="K134" s="128"/>
      <c r="L134" s="128"/>
      <c r="M134" s="128"/>
      <c r="N134" s="128"/>
      <c r="O134" s="839"/>
      <c r="P134" s="839"/>
      <c r="AA134" s="128"/>
      <c r="AB134" s="128"/>
      <c r="AC134" s="128"/>
      <c r="AD134" s="128"/>
      <c r="AE134" s="128"/>
      <c r="AK134" s="1887"/>
    </row>
    <row r="135" spans="1:39" ht="11.25" customHeight="1">
      <c r="A135" s="2244"/>
      <c r="B135" s="184"/>
      <c r="C135" s="2963">
        <v>1</v>
      </c>
      <c r="D135" s="4426"/>
      <c r="E135" s="4528" t="s">
        <v>3718</v>
      </c>
      <c r="F135" s="4529"/>
      <c r="G135" s="4529"/>
      <c r="H135" s="4529"/>
      <c r="I135" s="4529"/>
      <c r="J135" s="2303"/>
      <c r="K135" s="128"/>
      <c r="L135" s="128"/>
      <c r="M135" s="128"/>
      <c r="N135" s="2161"/>
      <c r="O135" s="20"/>
      <c r="P135" s="20"/>
      <c r="Q135" s="20"/>
      <c r="R135" s="20"/>
      <c r="S135" s="20"/>
      <c r="T135" s="20"/>
      <c r="U135" s="20"/>
      <c r="AA135" s="128"/>
      <c r="AB135" s="128"/>
      <c r="AC135" s="128"/>
      <c r="AD135" s="128"/>
      <c r="AE135" s="128"/>
      <c r="AK135" s="1887"/>
    </row>
    <row r="136" spans="1:39" ht="11.25" customHeight="1">
      <c r="A136" s="2244"/>
      <c r="B136" s="184"/>
      <c r="C136" s="2963"/>
      <c r="D136" s="4346"/>
      <c r="E136" s="4528"/>
      <c r="F136" s="4529"/>
      <c r="G136" s="4529"/>
      <c r="H136" s="4529"/>
      <c r="I136" s="4529"/>
      <c r="J136" s="2303"/>
      <c r="K136" s="128"/>
      <c r="L136" s="128"/>
      <c r="M136" s="128"/>
      <c r="N136" s="2161"/>
      <c r="P136" s="184"/>
      <c r="AI136" s="132"/>
      <c r="AK136" s="1887"/>
    </row>
    <row r="137" spans="1:39" ht="5.25" customHeight="1">
      <c r="A137" s="2244"/>
      <c r="AK137" s="1887"/>
    </row>
    <row r="138" spans="1:39" ht="11.25" customHeight="1">
      <c r="A138" s="2244"/>
      <c r="C138" s="2963">
        <v>2</v>
      </c>
      <c r="D138" s="4426"/>
      <c r="E138" s="4528" t="s">
        <v>3719</v>
      </c>
      <c r="F138" s="4529"/>
      <c r="G138" s="4529"/>
      <c r="H138" s="4529"/>
      <c r="I138" s="4529"/>
      <c r="AK138" s="1887"/>
    </row>
    <row r="139" spans="1:39" ht="11.25" customHeight="1">
      <c r="A139" s="2244"/>
      <c r="C139" s="2963"/>
      <c r="D139" s="4346"/>
      <c r="E139" s="4528"/>
      <c r="F139" s="4529"/>
      <c r="G139" s="4529"/>
      <c r="H139" s="4529"/>
      <c r="I139" s="4529"/>
      <c r="AK139" s="1887"/>
    </row>
    <row r="140" spans="1:39" ht="5.25" customHeight="1">
      <c r="A140" s="2244"/>
      <c r="AK140" s="1887"/>
    </row>
    <row r="141" spans="1:39" ht="11.25" customHeight="1">
      <c r="A141" s="2244"/>
      <c r="C141" s="2963">
        <v>3</v>
      </c>
      <c r="D141" s="4426"/>
      <c r="E141" s="4528" t="s">
        <v>3720</v>
      </c>
      <c r="F141" s="4529"/>
      <c r="G141" s="4529"/>
      <c r="H141" s="4529"/>
      <c r="I141" s="4529"/>
      <c r="J141" s="4532" t="s">
        <v>3721</v>
      </c>
      <c r="K141" s="4533"/>
      <c r="L141" s="4533"/>
      <c r="M141" s="4533"/>
      <c r="N141" s="4533"/>
      <c r="O141" s="4533"/>
      <c r="P141" s="4533"/>
      <c r="Q141" s="4534"/>
      <c r="AK141" s="1887"/>
    </row>
    <row r="142" spans="1:39" ht="11.25" customHeight="1">
      <c r="A142" s="2244"/>
      <c r="C142" s="2963"/>
      <c r="D142" s="4346"/>
      <c r="E142" s="4528"/>
      <c r="F142" s="4529"/>
      <c r="G142" s="4529"/>
      <c r="H142" s="4529"/>
      <c r="I142" s="4529"/>
      <c r="J142" s="4535" t="s">
        <v>3722</v>
      </c>
      <c r="K142" s="4536"/>
      <c r="L142" s="4536"/>
      <c r="M142" s="4536"/>
      <c r="N142" s="4536"/>
      <c r="O142" s="4536"/>
      <c r="P142" s="4536"/>
      <c r="Q142" s="4537"/>
      <c r="AK142" s="1887"/>
    </row>
    <row r="143" spans="1:39" ht="11.25" customHeight="1">
      <c r="A143" s="2244"/>
      <c r="AK143" s="1887"/>
    </row>
    <row r="144" spans="1:39">
      <c r="A144" s="2244"/>
      <c r="C144" s="20" t="s">
        <v>1332</v>
      </c>
      <c r="AK144" s="1887"/>
    </row>
    <row r="145" spans="1:37">
      <c r="A145" s="2244"/>
      <c r="C145" s="184" t="s">
        <v>1331</v>
      </c>
      <c r="AK145" s="1887"/>
    </row>
    <row r="146" spans="1:37">
      <c r="A146" s="2244"/>
      <c r="AI146" s="4527">
        <v>3701</v>
      </c>
      <c r="AJ146" s="4527"/>
      <c r="AK146" s="1887"/>
    </row>
    <row r="147" spans="1:37" ht="11.25" customHeight="1">
      <c r="A147" s="2244"/>
      <c r="B147" s="184"/>
      <c r="C147" s="132" t="s">
        <v>59</v>
      </c>
      <c r="D147" s="128" t="s">
        <v>3723</v>
      </c>
      <c r="E147" s="839"/>
      <c r="F147" s="2288"/>
      <c r="G147" s="2197"/>
      <c r="H147" s="2197"/>
      <c r="I147" s="2197"/>
      <c r="J147" s="132"/>
      <c r="K147" s="132"/>
      <c r="L147" s="132"/>
      <c r="M147" s="132"/>
      <c r="N147" s="2287"/>
      <c r="O147" s="2197"/>
      <c r="P147" s="2197"/>
      <c r="Q147" s="4500" t="s">
        <v>107</v>
      </c>
      <c r="R147" s="3040"/>
      <c r="S147" s="136"/>
      <c r="T147" s="132" t="s">
        <v>74</v>
      </c>
      <c r="U147" s="128" t="s">
        <v>3724</v>
      </c>
      <c r="V147" s="263"/>
      <c r="W147" s="263"/>
      <c r="X147" s="263"/>
      <c r="Y147" s="263"/>
      <c r="Z147" s="263"/>
      <c r="AA147" s="132"/>
      <c r="AB147" s="132"/>
      <c r="AC147" s="132"/>
      <c r="AD147" s="132"/>
      <c r="AE147" s="132"/>
      <c r="AI147" s="4518">
        <v>13</v>
      </c>
      <c r="AJ147" s="3040"/>
      <c r="AK147" s="1887"/>
    </row>
    <row r="148" spans="1:37" ht="11.25" customHeight="1">
      <c r="A148" s="2244"/>
      <c r="B148" s="184"/>
      <c r="C148" s="132"/>
      <c r="D148" s="2288" t="s">
        <v>1330</v>
      </c>
      <c r="E148" s="839"/>
      <c r="F148" s="2288"/>
      <c r="G148" s="2197"/>
      <c r="H148" s="2197"/>
      <c r="I148" s="2197"/>
      <c r="J148" s="132"/>
      <c r="K148" s="132"/>
      <c r="L148" s="132"/>
      <c r="M148" s="132"/>
      <c r="N148" s="2287"/>
      <c r="O148" s="2197"/>
      <c r="P148" s="2197"/>
      <c r="Q148" s="4518"/>
      <c r="R148" s="3030"/>
      <c r="S148" s="136"/>
      <c r="T148" s="132"/>
      <c r="U148" s="188" t="s">
        <v>1329</v>
      </c>
      <c r="V148" s="263"/>
      <c r="W148" s="263"/>
      <c r="X148" s="263"/>
      <c r="Y148" s="263"/>
      <c r="Z148" s="263"/>
      <c r="AA148" s="132"/>
      <c r="AB148" s="132"/>
      <c r="AC148" s="132"/>
      <c r="AD148" s="132"/>
      <c r="AE148" s="132"/>
      <c r="AI148" s="4518"/>
      <c r="AJ148" s="3030"/>
      <c r="AK148" s="1887"/>
    </row>
    <row r="149" spans="1:37" ht="9" customHeight="1">
      <c r="A149" s="2244"/>
      <c r="B149" s="184"/>
      <c r="C149" s="132"/>
      <c r="D149" s="2288"/>
      <c r="E149" s="839"/>
      <c r="F149" s="2288"/>
      <c r="G149" s="2197"/>
      <c r="H149" s="2197"/>
      <c r="I149" s="2197"/>
      <c r="J149" s="132"/>
      <c r="K149" s="132"/>
      <c r="L149" s="132"/>
      <c r="M149" s="132"/>
      <c r="N149" s="2287"/>
      <c r="O149" s="2197"/>
      <c r="P149" s="2197"/>
      <c r="R149" s="132"/>
      <c r="S149" s="136"/>
      <c r="T149" s="132"/>
      <c r="U149" s="253"/>
      <c r="V149" s="253"/>
      <c r="W149" s="263"/>
      <c r="X149" s="251"/>
      <c r="Y149" s="251"/>
      <c r="Z149" s="251"/>
      <c r="AA149" s="132"/>
      <c r="AB149" s="132"/>
      <c r="AC149" s="132"/>
      <c r="AD149" s="132"/>
      <c r="AE149" s="132"/>
      <c r="AK149" s="1887"/>
    </row>
    <row r="150" spans="1:37" ht="11.25" customHeight="1">
      <c r="A150" s="2248"/>
      <c r="B150" s="184"/>
      <c r="C150" s="132" t="s">
        <v>62</v>
      </c>
      <c r="D150" s="128" t="s">
        <v>3725</v>
      </c>
      <c r="E150" s="839"/>
      <c r="F150" s="2288"/>
      <c r="G150" s="2197"/>
      <c r="H150" s="2197"/>
      <c r="I150" s="2197"/>
      <c r="J150" s="132"/>
      <c r="K150" s="132"/>
      <c r="L150" s="132"/>
      <c r="M150" s="132"/>
      <c r="N150" s="2287"/>
      <c r="O150" s="2197"/>
      <c r="P150" s="2197"/>
      <c r="Q150" s="4518">
        <v>10</v>
      </c>
      <c r="R150" s="3040"/>
      <c r="S150" s="136"/>
      <c r="T150" s="132" t="s">
        <v>75</v>
      </c>
      <c r="U150" s="128" t="s">
        <v>3726</v>
      </c>
      <c r="V150" s="263"/>
      <c r="W150" s="263"/>
      <c r="X150" s="263"/>
      <c r="Y150" s="263"/>
      <c r="Z150" s="263"/>
      <c r="AA150" s="132"/>
      <c r="AB150" s="132"/>
      <c r="AC150" s="132"/>
      <c r="AD150" s="132"/>
      <c r="AE150" s="132"/>
      <c r="AI150" s="4518">
        <v>14</v>
      </c>
      <c r="AJ150" s="3040"/>
      <c r="AK150" s="1887"/>
    </row>
    <row r="151" spans="1:37" ht="11.25" customHeight="1">
      <c r="A151" s="2244"/>
      <c r="B151" s="184"/>
      <c r="C151" s="132"/>
      <c r="D151" s="2288" t="s">
        <v>3727</v>
      </c>
      <c r="E151" s="839"/>
      <c r="F151" s="2288"/>
      <c r="G151" s="2197"/>
      <c r="H151" s="2197"/>
      <c r="I151" s="2197"/>
      <c r="J151" s="132"/>
      <c r="K151" s="132"/>
      <c r="L151" s="132"/>
      <c r="M151" s="132"/>
      <c r="N151" s="2287"/>
      <c r="O151" s="2197"/>
      <c r="P151" s="2197"/>
      <c r="Q151" s="4518"/>
      <c r="R151" s="3030"/>
      <c r="S151" s="136"/>
      <c r="T151" s="132"/>
      <c r="U151" s="2288" t="s">
        <v>3728</v>
      </c>
      <c r="V151" s="263"/>
      <c r="W151" s="263"/>
      <c r="X151" s="263"/>
      <c r="Y151" s="263"/>
      <c r="Z151" s="263"/>
      <c r="AA151" s="132"/>
      <c r="AB151" s="132"/>
      <c r="AC151" s="132"/>
      <c r="AD151" s="132"/>
      <c r="AE151" s="132"/>
      <c r="AI151" s="4518"/>
      <c r="AJ151" s="3030"/>
      <c r="AK151" s="1887"/>
    </row>
    <row r="152" spans="1:37" ht="9" customHeight="1">
      <c r="A152" s="2244"/>
      <c r="B152" s="184"/>
      <c r="C152" s="132"/>
      <c r="D152" s="2288"/>
      <c r="E152" s="839"/>
      <c r="F152" s="2288"/>
      <c r="G152" s="2197"/>
      <c r="H152" s="2197"/>
      <c r="I152" s="2197"/>
      <c r="J152" s="132"/>
      <c r="K152" s="132"/>
      <c r="L152" s="132"/>
      <c r="M152" s="132"/>
      <c r="N152" s="2287"/>
      <c r="O152" s="2197"/>
      <c r="P152" s="2197"/>
      <c r="R152" s="132"/>
      <c r="S152" s="136"/>
      <c r="T152" s="132"/>
      <c r="U152" s="2288"/>
      <c r="V152" s="263"/>
      <c r="W152" s="263"/>
      <c r="X152" s="263"/>
      <c r="Y152" s="263"/>
      <c r="Z152" s="263"/>
      <c r="AA152" s="132"/>
      <c r="AB152" s="132"/>
      <c r="AC152" s="132"/>
      <c r="AD152" s="132"/>
      <c r="AE152" s="132"/>
      <c r="AK152" s="1887"/>
    </row>
    <row r="153" spans="1:37" ht="11.25" customHeight="1">
      <c r="A153" s="2248"/>
      <c r="B153" s="184"/>
      <c r="C153" s="132" t="s">
        <v>72</v>
      </c>
      <c r="D153" s="128" t="s">
        <v>3729</v>
      </c>
      <c r="E153" s="839"/>
      <c r="F153" s="2288"/>
      <c r="G153" s="2197"/>
      <c r="H153" s="2197"/>
      <c r="I153" s="2197"/>
      <c r="J153" s="132"/>
      <c r="K153" s="132"/>
      <c r="L153" s="132"/>
      <c r="M153" s="132"/>
      <c r="N153" s="2287"/>
      <c r="O153" s="2197"/>
      <c r="P153" s="2197"/>
      <c r="Q153" s="4518">
        <v>11</v>
      </c>
      <c r="R153" s="3040"/>
      <c r="S153" s="136"/>
      <c r="T153" s="132" t="s">
        <v>77</v>
      </c>
      <c r="U153" s="128" t="s">
        <v>3708</v>
      </c>
      <c r="V153" s="263"/>
      <c r="W153" s="263"/>
      <c r="X153" s="263"/>
      <c r="Y153" s="263"/>
      <c r="Z153" s="263"/>
      <c r="AA153" s="132"/>
      <c r="AB153" s="132"/>
      <c r="AC153" s="132"/>
      <c r="AD153" s="132"/>
      <c r="AE153" s="132"/>
      <c r="AI153" s="4518">
        <v>15</v>
      </c>
      <c r="AJ153" s="3040"/>
      <c r="AK153" s="1887"/>
    </row>
    <row r="154" spans="1:37" ht="11.25" customHeight="1">
      <c r="A154" s="2244"/>
      <c r="B154" s="184"/>
      <c r="C154" s="132"/>
      <c r="D154" s="2288" t="s">
        <v>1328</v>
      </c>
      <c r="E154" s="839"/>
      <c r="F154" s="2288"/>
      <c r="G154" s="2197"/>
      <c r="H154" s="2197"/>
      <c r="I154" s="2197"/>
      <c r="J154" s="132"/>
      <c r="K154" s="132"/>
      <c r="L154" s="132"/>
      <c r="M154" s="132"/>
      <c r="N154" s="2287"/>
      <c r="O154" s="2197"/>
      <c r="P154" s="2197"/>
      <c r="Q154" s="4518"/>
      <c r="R154" s="3030"/>
      <c r="S154" s="136"/>
      <c r="T154" s="132"/>
      <c r="U154" s="2288" t="s">
        <v>386</v>
      </c>
      <c r="V154" s="263"/>
      <c r="W154" s="263"/>
      <c r="X154" s="263"/>
      <c r="Y154" s="263"/>
      <c r="Z154" s="263"/>
      <c r="AA154" s="132"/>
      <c r="AB154" s="132"/>
      <c r="AC154" s="132"/>
      <c r="AD154" s="132"/>
      <c r="AE154" s="132"/>
      <c r="AI154" s="4518"/>
      <c r="AJ154" s="3030"/>
      <c r="AK154" s="1887"/>
    </row>
    <row r="155" spans="1:37" ht="9" customHeight="1">
      <c r="A155" s="2244"/>
      <c r="B155" s="184"/>
      <c r="C155" s="132"/>
      <c r="D155" s="2288"/>
      <c r="E155" s="839"/>
      <c r="F155" s="2288"/>
      <c r="G155" s="2197"/>
      <c r="H155" s="2197"/>
      <c r="I155" s="2197"/>
      <c r="J155" s="132"/>
      <c r="K155" s="132"/>
      <c r="L155" s="132"/>
      <c r="M155" s="132"/>
      <c r="N155" s="2287"/>
      <c r="O155" s="2197"/>
      <c r="P155" s="2197"/>
      <c r="R155" s="132"/>
      <c r="S155" s="136"/>
      <c r="T155" s="132"/>
      <c r="U155" s="4530"/>
      <c r="V155" s="4530"/>
      <c r="W155" s="4530"/>
      <c r="X155" s="4530"/>
      <c r="Y155" s="4530"/>
      <c r="Z155" s="4530"/>
      <c r="AA155" s="4530"/>
      <c r="AB155" s="4530"/>
      <c r="AC155" s="4530"/>
      <c r="AD155" s="4530"/>
      <c r="AE155" s="4530"/>
      <c r="AK155" s="1887"/>
    </row>
    <row r="156" spans="1:37" ht="11.25" customHeight="1">
      <c r="A156" s="2244"/>
      <c r="B156" s="184"/>
      <c r="C156" s="132" t="s">
        <v>73</v>
      </c>
      <c r="D156" s="128" t="s">
        <v>3730</v>
      </c>
      <c r="E156" s="839"/>
      <c r="F156" s="2288"/>
      <c r="G156" s="2197"/>
      <c r="H156" s="2197"/>
      <c r="I156" s="2197"/>
      <c r="J156" s="132"/>
      <c r="K156" s="132"/>
      <c r="L156" s="132"/>
      <c r="M156" s="132"/>
      <c r="N156" s="2287"/>
      <c r="O156" s="2197"/>
      <c r="P156" s="2197"/>
      <c r="Q156" s="4518">
        <v>12</v>
      </c>
      <c r="R156" s="3040"/>
      <c r="S156" s="136"/>
      <c r="U156" s="4531"/>
      <c r="V156" s="4531"/>
      <c r="W156" s="4531"/>
      <c r="X156" s="4531"/>
      <c r="Y156" s="4531"/>
      <c r="Z156" s="4531"/>
      <c r="AA156" s="4531"/>
      <c r="AB156" s="4531"/>
      <c r="AC156" s="4531"/>
      <c r="AD156" s="4531"/>
      <c r="AE156" s="4531"/>
      <c r="AI156" s="2877"/>
      <c r="AJ156" s="119"/>
      <c r="AK156" s="1887"/>
    </row>
    <row r="157" spans="1:37" ht="11.25" customHeight="1">
      <c r="A157" s="2244"/>
      <c r="B157" s="184"/>
      <c r="C157" s="132"/>
      <c r="D157" s="2288" t="s">
        <v>1327</v>
      </c>
      <c r="E157" s="839"/>
      <c r="F157" s="2288"/>
      <c r="G157" s="2197"/>
      <c r="H157" s="2197"/>
      <c r="I157" s="2197"/>
      <c r="J157" s="132"/>
      <c r="K157" s="132"/>
      <c r="L157" s="132"/>
      <c r="M157" s="132"/>
      <c r="N157" s="2287"/>
      <c r="O157" s="2197"/>
      <c r="P157" s="2197"/>
      <c r="Q157" s="4518"/>
      <c r="R157" s="3030"/>
      <c r="S157" s="136"/>
      <c r="Z157" s="263"/>
      <c r="AA157" s="132"/>
      <c r="AB157" s="132"/>
      <c r="AC157" s="132"/>
      <c r="AD157" s="132"/>
      <c r="AE157" s="132"/>
      <c r="AI157" s="2877"/>
      <c r="AJ157" s="119"/>
      <c r="AK157" s="1887"/>
    </row>
    <row r="158" spans="1:37" ht="3.75" customHeight="1">
      <c r="A158" s="2244"/>
      <c r="B158" s="184"/>
      <c r="C158" s="132"/>
      <c r="D158" s="2288"/>
      <c r="E158" s="839"/>
      <c r="F158" s="2288"/>
      <c r="G158" s="2197"/>
      <c r="H158" s="2197"/>
      <c r="I158" s="2197"/>
      <c r="J158" s="132"/>
      <c r="K158" s="132"/>
      <c r="L158" s="132"/>
      <c r="M158" s="132"/>
      <c r="N158" s="2287"/>
      <c r="O158" s="2197"/>
      <c r="P158" s="2197"/>
      <c r="R158" s="132"/>
      <c r="S158" s="136"/>
      <c r="T158" s="132"/>
      <c r="U158" s="2288"/>
      <c r="V158" s="263"/>
      <c r="W158" s="263"/>
      <c r="X158" s="263"/>
      <c r="Y158" s="263"/>
      <c r="Z158" s="263"/>
      <c r="AA158" s="132"/>
      <c r="AB158" s="132"/>
      <c r="AC158" s="132"/>
      <c r="AD158" s="132"/>
      <c r="AE158" s="132"/>
      <c r="AK158" s="1887"/>
    </row>
    <row r="159" spans="1:37" ht="11.25" customHeight="1">
      <c r="A159" s="2292"/>
      <c r="B159" s="2254"/>
      <c r="C159" s="2223"/>
      <c r="D159" s="2224"/>
      <c r="E159" s="2227"/>
      <c r="F159" s="2293"/>
      <c r="G159" s="2294"/>
      <c r="H159" s="2294"/>
      <c r="I159" s="2294"/>
      <c r="J159" s="2223"/>
      <c r="K159" s="2223"/>
      <c r="L159" s="2223"/>
      <c r="M159" s="2223"/>
      <c r="N159" s="2295"/>
      <c r="O159" s="2294"/>
      <c r="P159" s="2294"/>
      <c r="Q159" s="2256"/>
      <c r="R159" s="2256"/>
      <c r="S159" s="2296"/>
      <c r="T159" s="2223"/>
      <c r="U159" s="2256"/>
      <c r="V159" s="2256"/>
      <c r="W159" s="2256"/>
      <c r="X159" s="2256"/>
      <c r="Y159" s="2256"/>
      <c r="Z159" s="2256"/>
      <c r="AA159" s="2256"/>
      <c r="AB159" s="2256"/>
      <c r="AC159" s="2256"/>
      <c r="AD159" s="2256"/>
      <c r="AE159" s="2256"/>
      <c r="AF159" s="2256"/>
      <c r="AG159" s="2256"/>
      <c r="AH159" s="2256"/>
      <c r="AI159" s="2256"/>
      <c r="AJ159" s="2257"/>
      <c r="AK159" s="2297"/>
    </row>
    <row r="160" spans="1:37" ht="11.25" customHeight="1">
      <c r="A160" s="2244"/>
      <c r="B160" s="184"/>
      <c r="C160" s="132"/>
      <c r="D160" s="128"/>
      <c r="E160" s="839"/>
      <c r="F160" s="2288"/>
      <c r="G160" s="2197"/>
      <c r="H160" s="2197"/>
      <c r="I160" s="2197"/>
      <c r="J160" s="132"/>
      <c r="K160" s="132"/>
      <c r="L160" s="132"/>
      <c r="M160" s="132"/>
      <c r="N160" s="2287"/>
      <c r="O160" s="2197"/>
      <c r="P160" s="2197"/>
      <c r="S160" s="136"/>
      <c r="T160" s="132"/>
      <c r="AJ160" s="119"/>
      <c r="AK160" s="1887"/>
    </row>
    <row r="161" spans="1:39" s="20" customFormat="1" ht="11.25" customHeight="1">
      <c r="A161" s="2252" t="s">
        <v>1261</v>
      </c>
      <c r="B161" s="183"/>
      <c r="C161" s="20" t="s">
        <v>1326</v>
      </c>
      <c r="D161" s="183"/>
      <c r="E161" s="183"/>
      <c r="F161" s="183"/>
      <c r="G161" s="183"/>
      <c r="H161" s="183"/>
      <c r="I161" s="183"/>
      <c r="J161" s="183"/>
      <c r="K161" s="183"/>
      <c r="L161" s="183"/>
      <c r="M161" s="183"/>
      <c r="N161" s="183"/>
      <c r="O161" s="183"/>
      <c r="P161" s="183"/>
      <c r="Q161" s="183"/>
      <c r="U161" s="128"/>
      <c r="V161" s="128"/>
      <c r="W161" s="128"/>
      <c r="X161" s="128"/>
      <c r="Y161" s="128"/>
      <c r="Z161" s="128"/>
      <c r="AA161" s="128"/>
      <c r="AB161" s="128"/>
      <c r="AC161" s="128"/>
      <c r="AD161" s="128"/>
      <c r="AE161" s="128"/>
      <c r="AF161" s="128"/>
      <c r="AG161" s="128"/>
      <c r="AH161" s="128"/>
      <c r="AI161" s="128"/>
      <c r="AJ161" s="128"/>
      <c r="AK161" s="2243"/>
      <c r="AL161" s="128"/>
      <c r="AM161" s="183"/>
    </row>
    <row r="162" spans="1:39" s="20" customFormat="1" ht="11.25" customHeight="1">
      <c r="A162" s="2244"/>
      <c r="B162" s="183"/>
      <c r="C162" s="184" t="s">
        <v>1325</v>
      </c>
      <c r="D162" s="183"/>
      <c r="E162" s="183"/>
      <c r="F162" s="183"/>
      <c r="G162" s="183"/>
      <c r="H162" s="183"/>
      <c r="I162" s="183"/>
      <c r="J162" s="183"/>
      <c r="K162" s="183"/>
      <c r="L162" s="183"/>
      <c r="M162" s="183"/>
      <c r="N162" s="183"/>
      <c r="O162" s="183"/>
      <c r="P162" s="183"/>
      <c r="Q162" s="183"/>
      <c r="U162" s="128"/>
      <c r="V162" s="128"/>
      <c r="W162" s="128"/>
      <c r="X162" s="128"/>
      <c r="Y162" s="128"/>
      <c r="Z162" s="128"/>
      <c r="AA162" s="128"/>
      <c r="AB162" s="128"/>
      <c r="AC162" s="128"/>
      <c r="AD162" s="128"/>
      <c r="AE162" s="128"/>
      <c r="AF162" s="128"/>
      <c r="AG162" s="128"/>
      <c r="AH162" s="128"/>
      <c r="AI162" s="128"/>
      <c r="AJ162" s="128"/>
      <c r="AK162" s="2243"/>
      <c r="AL162" s="128"/>
      <c r="AM162" s="183"/>
    </row>
    <row r="163" spans="1:39" ht="6" customHeight="1">
      <c r="A163" s="2244"/>
      <c r="B163" s="184"/>
      <c r="Q163" s="20"/>
      <c r="AK163" s="1887"/>
    </row>
    <row r="164" spans="1:39">
      <c r="A164" s="2244"/>
      <c r="C164" s="20"/>
      <c r="Q164" s="4446" t="s">
        <v>1324</v>
      </c>
      <c r="R164" s="4446"/>
      <c r="S164" s="4446"/>
      <c r="U164" s="4446" t="s">
        <v>1323</v>
      </c>
      <c r="V164" s="4446"/>
      <c r="W164" s="4446"/>
      <c r="X164" s="20"/>
      <c r="Z164" s="4446" t="s">
        <v>1322</v>
      </c>
      <c r="AA164" s="4446"/>
      <c r="AB164" s="4446"/>
      <c r="AK164" s="1887"/>
    </row>
    <row r="165" spans="1:39">
      <c r="A165" s="2244"/>
      <c r="C165" s="184"/>
      <c r="Q165" s="4538" t="s">
        <v>1321</v>
      </c>
      <c r="R165" s="4538"/>
      <c r="S165" s="4538"/>
      <c r="U165" s="4538" t="s">
        <v>1320</v>
      </c>
      <c r="V165" s="4538"/>
      <c r="W165" s="4538"/>
      <c r="Z165" s="4538" t="s">
        <v>1319</v>
      </c>
      <c r="AA165" s="4538"/>
      <c r="AB165" s="4538"/>
      <c r="AK165" s="1887"/>
    </row>
    <row r="166" spans="1:39" ht="3" customHeight="1">
      <c r="A166" s="2244"/>
      <c r="C166" s="184"/>
      <c r="AK166" s="1887"/>
    </row>
    <row r="167" spans="1:39" ht="15" customHeight="1">
      <c r="A167" s="2244"/>
      <c r="Q167" s="20"/>
      <c r="R167" s="390">
        <v>1</v>
      </c>
      <c r="U167" s="20"/>
      <c r="V167" s="390">
        <v>2</v>
      </c>
      <c r="Z167" s="20"/>
      <c r="AA167" s="390">
        <v>3</v>
      </c>
      <c r="AI167" s="20"/>
      <c r="AJ167" s="20"/>
      <c r="AK167" s="1887"/>
    </row>
    <row r="168" spans="1:39" ht="11.25" customHeight="1">
      <c r="A168" s="2244"/>
      <c r="B168" s="184"/>
      <c r="C168" s="132" t="s">
        <v>59</v>
      </c>
      <c r="D168" s="128" t="s">
        <v>1318</v>
      </c>
      <c r="E168" s="839"/>
      <c r="F168" s="2288"/>
      <c r="G168" s="2197"/>
      <c r="H168" s="2197"/>
      <c r="I168" s="2197"/>
      <c r="J168" s="132"/>
      <c r="K168" s="132"/>
      <c r="L168" s="132"/>
      <c r="M168" s="132"/>
      <c r="N168" s="2287"/>
      <c r="O168" s="4539">
        <v>370116</v>
      </c>
      <c r="P168" s="4539"/>
      <c r="Q168" s="2963"/>
      <c r="R168" s="4426"/>
      <c r="S168" s="136"/>
      <c r="T168" s="132"/>
      <c r="U168" s="2963"/>
      <c r="V168" s="4426"/>
      <c r="W168" s="2288"/>
      <c r="X168" s="263"/>
      <c r="Y168" s="263"/>
      <c r="Z168" s="2963"/>
      <c r="AA168" s="4426"/>
      <c r="AB168" s="2288"/>
      <c r="AC168" s="132"/>
      <c r="AD168" s="132"/>
      <c r="AE168" s="132"/>
      <c r="AI168" s="128"/>
      <c r="AJ168" s="119"/>
      <c r="AK168" s="1887"/>
    </row>
    <row r="169" spans="1:39" ht="11.25" customHeight="1">
      <c r="A169" s="2244"/>
      <c r="B169" s="184"/>
      <c r="C169" s="132"/>
      <c r="D169" s="2288" t="s">
        <v>1317</v>
      </c>
      <c r="E169" s="839"/>
      <c r="F169" s="2288"/>
      <c r="G169" s="2197"/>
      <c r="H169" s="2197"/>
      <c r="I169" s="2197"/>
      <c r="J169" s="132"/>
      <c r="K169" s="132"/>
      <c r="L169" s="132"/>
      <c r="M169" s="132"/>
      <c r="N169" s="2287"/>
      <c r="O169" s="4539"/>
      <c r="P169" s="4539"/>
      <c r="Q169" s="2963"/>
      <c r="R169" s="4346"/>
      <c r="S169" s="136"/>
      <c r="T169" s="132"/>
      <c r="U169" s="2963"/>
      <c r="V169" s="4346"/>
      <c r="W169" s="2288"/>
      <c r="X169" s="263"/>
      <c r="Y169" s="263"/>
      <c r="Z169" s="2963"/>
      <c r="AA169" s="4346"/>
      <c r="AB169" s="2288"/>
      <c r="AC169" s="132"/>
      <c r="AD169" s="132"/>
      <c r="AE169" s="132"/>
      <c r="AI169" s="128"/>
      <c r="AJ169" s="119"/>
      <c r="AK169" s="1887"/>
    </row>
    <row r="170" spans="1:39" ht="3.75" customHeight="1">
      <c r="A170" s="2244"/>
      <c r="B170" s="184"/>
      <c r="C170" s="132"/>
      <c r="D170" s="2288"/>
      <c r="E170" s="839"/>
      <c r="F170" s="2288"/>
      <c r="G170" s="2197"/>
      <c r="H170" s="2197"/>
      <c r="I170" s="2197"/>
      <c r="J170" s="132"/>
      <c r="K170" s="132"/>
      <c r="L170" s="132"/>
      <c r="M170" s="132"/>
      <c r="N170" s="2287"/>
      <c r="O170" s="2197"/>
      <c r="P170" s="2197"/>
      <c r="R170" s="132"/>
      <c r="S170" s="136"/>
      <c r="T170" s="132"/>
      <c r="V170" s="132"/>
      <c r="W170" s="2288"/>
      <c r="X170" s="251"/>
      <c r="Y170" s="251"/>
      <c r="AA170" s="132"/>
      <c r="AB170" s="2288"/>
      <c r="AC170" s="132"/>
      <c r="AD170" s="132"/>
      <c r="AE170" s="132"/>
      <c r="AK170" s="1887"/>
    </row>
    <row r="171" spans="1:39" ht="11.25" customHeight="1">
      <c r="A171" s="2248"/>
      <c r="B171" s="184"/>
      <c r="C171" s="132" t="s">
        <v>62</v>
      </c>
      <c r="D171" s="128" t="s">
        <v>1214</v>
      </c>
      <c r="E171" s="839"/>
      <c r="F171" s="2288"/>
      <c r="G171" s="2197"/>
      <c r="H171" s="2197"/>
      <c r="I171" s="2197"/>
      <c r="J171" s="132"/>
      <c r="K171" s="132"/>
      <c r="L171" s="132"/>
      <c r="M171" s="132"/>
      <c r="N171" s="2287"/>
      <c r="O171" s="4539">
        <v>370117</v>
      </c>
      <c r="P171" s="4539"/>
      <c r="Q171" s="2963"/>
      <c r="R171" s="4426"/>
      <c r="S171" s="136"/>
      <c r="T171" s="132"/>
      <c r="U171" s="2963"/>
      <c r="V171" s="4426"/>
      <c r="W171" s="2288"/>
      <c r="X171" s="263"/>
      <c r="Y171" s="263"/>
      <c r="Z171" s="2963"/>
      <c r="AA171" s="4426"/>
      <c r="AB171" s="2288"/>
      <c r="AC171" s="132"/>
      <c r="AD171" s="132"/>
      <c r="AE171" s="132"/>
      <c r="AI171" s="128"/>
      <c r="AJ171" s="119"/>
      <c r="AK171" s="1887"/>
    </row>
    <row r="172" spans="1:39" ht="11.25" customHeight="1">
      <c r="A172" s="2244"/>
      <c r="B172" s="184"/>
      <c r="C172" s="132"/>
      <c r="D172" s="2288" t="s">
        <v>1316</v>
      </c>
      <c r="E172" s="839"/>
      <c r="F172" s="2288"/>
      <c r="G172" s="2197"/>
      <c r="H172" s="2197"/>
      <c r="I172" s="2197"/>
      <c r="J172" s="132"/>
      <c r="K172" s="132"/>
      <c r="L172" s="132"/>
      <c r="M172" s="132"/>
      <c r="N172" s="2287"/>
      <c r="O172" s="4539"/>
      <c r="P172" s="4539"/>
      <c r="Q172" s="2963"/>
      <c r="R172" s="4346"/>
      <c r="S172" s="136"/>
      <c r="T172" s="132"/>
      <c r="U172" s="2963"/>
      <c r="V172" s="4346"/>
      <c r="W172" s="2288"/>
      <c r="X172" s="263"/>
      <c r="Y172" s="263"/>
      <c r="Z172" s="2963"/>
      <c r="AA172" s="4346"/>
      <c r="AB172" s="2288"/>
      <c r="AC172" s="132"/>
      <c r="AD172" s="132"/>
      <c r="AE172" s="132"/>
      <c r="AI172" s="128"/>
      <c r="AJ172" s="119"/>
      <c r="AK172" s="1887"/>
    </row>
    <row r="173" spans="1:39" ht="3.75" customHeight="1">
      <c r="A173" s="2244"/>
      <c r="B173" s="184"/>
      <c r="C173" s="132"/>
      <c r="D173" s="2288"/>
      <c r="E173" s="839"/>
      <c r="F173" s="2288"/>
      <c r="G173" s="2197"/>
      <c r="H173" s="2197"/>
      <c r="I173" s="2197"/>
      <c r="J173" s="132"/>
      <c r="K173" s="132"/>
      <c r="L173" s="132"/>
      <c r="M173" s="132"/>
      <c r="N173" s="2287"/>
      <c r="O173" s="2197"/>
      <c r="P173" s="2197"/>
      <c r="R173" s="132"/>
      <c r="S173" s="136"/>
      <c r="T173" s="132"/>
      <c r="V173" s="132"/>
      <c r="W173" s="2288"/>
      <c r="X173" s="263"/>
      <c r="Y173" s="263"/>
      <c r="AA173" s="132"/>
      <c r="AB173" s="2288"/>
      <c r="AC173" s="132"/>
      <c r="AD173" s="132"/>
      <c r="AE173" s="132"/>
      <c r="AK173" s="1887"/>
    </row>
    <row r="174" spans="1:39" ht="11.25" customHeight="1">
      <c r="A174" s="2248"/>
      <c r="B174" s="184"/>
      <c r="C174" s="132" t="s">
        <v>72</v>
      </c>
      <c r="D174" s="128" t="s">
        <v>1315</v>
      </c>
      <c r="E174" s="839"/>
      <c r="F174" s="2288"/>
      <c r="G174" s="2197"/>
      <c r="H174" s="2197"/>
      <c r="I174" s="2197"/>
      <c r="J174" s="132"/>
      <c r="K174" s="132"/>
      <c r="L174" s="132"/>
      <c r="M174" s="132"/>
      <c r="N174" s="2287"/>
      <c r="O174" s="4539">
        <v>370118</v>
      </c>
      <c r="P174" s="4539"/>
      <c r="Q174" s="2963"/>
      <c r="R174" s="4426"/>
      <c r="S174" s="136"/>
      <c r="T174" s="132"/>
      <c r="U174" s="2963"/>
      <c r="V174" s="4426"/>
      <c r="W174" s="2288"/>
      <c r="X174" s="263"/>
      <c r="Y174" s="263"/>
      <c r="Z174" s="2963"/>
      <c r="AA174" s="4426"/>
      <c r="AB174" s="2288"/>
      <c r="AC174" s="132"/>
      <c r="AD174" s="132"/>
      <c r="AE174" s="132"/>
      <c r="AI174" s="128"/>
      <c r="AJ174" s="119"/>
      <c r="AK174" s="1887"/>
    </row>
    <row r="175" spans="1:39" ht="11.25" customHeight="1">
      <c r="A175" s="2244"/>
      <c r="B175" s="184"/>
      <c r="C175" s="132"/>
      <c r="D175" s="2288" t="s">
        <v>1314</v>
      </c>
      <c r="E175" s="839"/>
      <c r="F175" s="2288"/>
      <c r="G175" s="2197"/>
      <c r="H175" s="2197"/>
      <c r="I175" s="2197"/>
      <c r="J175" s="132"/>
      <c r="K175" s="132"/>
      <c r="L175" s="132"/>
      <c r="M175" s="132"/>
      <c r="N175" s="2287"/>
      <c r="O175" s="4539"/>
      <c r="P175" s="4539"/>
      <c r="Q175" s="2963"/>
      <c r="R175" s="4346"/>
      <c r="S175" s="136"/>
      <c r="T175" s="132"/>
      <c r="U175" s="2963"/>
      <c r="V175" s="4346"/>
      <c r="W175" s="2288"/>
      <c r="X175" s="263"/>
      <c r="Y175" s="263"/>
      <c r="Z175" s="2963"/>
      <c r="AA175" s="4346"/>
      <c r="AB175" s="2288"/>
      <c r="AC175" s="132"/>
      <c r="AD175" s="132"/>
      <c r="AE175" s="132"/>
      <c r="AI175" s="128"/>
      <c r="AJ175" s="119"/>
      <c r="AK175" s="1887"/>
    </row>
    <row r="176" spans="1:39" ht="3.75" customHeight="1">
      <c r="A176" s="2244"/>
      <c r="B176" s="184"/>
      <c r="C176" s="132"/>
      <c r="D176" s="2288"/>
      <c r="E176" s="839"/>
      <c r="F176" s="2288"/>
      <c r="G176" s="2197"/>
      <c r="H176" s="2197"/>
      <c r="I176" s="2197"/>
      <c r="J176" s="132"/>
      <c r="K176" s="132"/>
      <c r="L176" s="132"/>
      <c r="M176" s="132"/>
      <c r="N176" s="2287"/>
      <c r="O176" s="2197"/>
      <c r="P176" s="2197"/>
      <c r="Q176" s="132"/>
      <c r="R176" s="117"/>
      <c r="S176" s="136"/>
      <c r="T176" s="132"/>
      <c r="U176" s="132"/>
      <c r="V176" s="117"/>
      <c r="W176" s="2288"/>
      <c r="X176" s="263"/>
      <c r="Y176" s="263"/>
      <c r="Z176" s="132"/>
      <c r="AA176" s="117"/>
      <c r="AB176" s="2288"/>
      <c r="AC176" s="132"/>
      <c r="AD176" s="132"/>
      <c r="AE176" s="132"/>
      <c r="AI176" s="128"/>
      <c r="AJ176" s="119"/>
      <c r="AK176" s="1887"/>
    </row>
    <row r="177" spans="1:37" ht="11.25" customHeight="1">
      <c r="A177" s="2244"/>
      <c r="B177" s="184"/>
      <c r="C177" s="132" t="s">
        <v>73</v>
      </c>
      <c r="D177" s="128" t="s">
        <v>3731</v>
      </c>
      <c r="E177" s="839"/>
      <c r="F177" s="2288"/>
      <c r="G177" s="2197"/>
      <c r="H177" s="2197"/>
      <c r="I177" s="2197"/>
      <c r="J177" s="132"/>
      <c r="K177" s="132"/>
      <c r="L177" s="132"/>
      <c r="M177" s="132"/>
      <c r="N177" s="2287"/>
      <c r="O177" s="2197"/>
      <c r="P177" s="2197"/>
      <c r="Q177" s="132"/>
      <c r="R177" s="117"/>
      <c r="S177" s="136"/>
      <c r="T177" s="132"/>
      <c r="U177" s="132"/>
      <c r="V177" s="117"/>
      <c r="W177" s="2288"/>
      <c r="X177" s="263"/>
      <c r="Y177" s="263"/>
      <c r="Z177" s="132"/>
      <c r="AA177" s="117"/>
      <c r="AB177" s="2288"/>
      <c r="AC177" s="132"/>
      <c r="AD177" s="132"/>
      <c r="AE177" s="132"/>
      <c r="AI177" s="128"/>
      <c r="AJ177" s="119"/>
      <c r="AK177" s="1887"/>
    </row>
    <row r="178" spans="1:37" ht="11.25" customHeight="1">
      <c r="A178" s="2244"/>
      <c r="B178" s="184"/>
      <c r="C178" s="132"/>
      <c r="D178" s="2288" t="s">
        <v>3732</v>
      </c>
      <c r="E178" s="839"/>
      <c r="F178" s="2288"/>
      <c r="G178" s="2197"/>
      <c r="H178" s="2197"/>
      <c r="I178" s="2197"/>
      <c r="J178" s="132"/>
      <c r="K178" s="132"/>
      <c r="L178" s="132"/>
      <c r="M178" s="132"/>
      <c r="N178" s="2287"/>
      <c r="O178" s="2197"/>
      <c r="P178" s="2197"/>
      <c r="Q178" s="132"/>
      <c r="R178" s="117"/>
      <c r="S178" s="136"/>
      <c r="T178" s="132"/>
      <c r="U178" s="132"/>
      <c r="V178" s="117"/>
      <c r="W178" s="2288"/>
      <c r="X178" s="263"/>
      <c r="Y178" s="263"/>
      <c r="Z178" s="132"/>
      <c r="AA178" s="117"/>
      <c r="AB178" s="2288"/>
      <c r="AC178" s="132"/>
      <c r="AD178" s="132"/>
      <c r="AE178" s="132"/>
      <c r="AI178" s="128"/>
      <c r="AJ178" s="119"/>
      <c r="AK178" s="1887"/>
    </row>
    <row r="179" spans="1:37" ht="3.75" customHeight="1">
      <c r="A179" s="2244"/>
      <c r="B179" s="184"/>
      <c r="C179" s="132"/>
      <c r="D179" s="2288"/>
      <c r="E179" s="839"/>
      <c r="F179" s="2288"/>
      <c r="G179" s="2197"/>
      <c r="H179" s="2197"/>
      <c r="I179" s="2197"/>
      <c r="J179" s="132"/>
      <c r="K179" s="132"/>
      <c r="L179" s="132"/>
      <c r="M179" s="132"/>
      <c r="N179" s="2287"/>
      <c r="O179" s="2197"/>
      <c r="P179" s="2197"/>
      <c r="Q179" s="132"/>
      <c r="R179" s="117"/>
      <c r="S179" s="136"/>
      <c r="T179" s="132"/>
      <c r="U179" s="132"/>
      <c r="V179" s="117"/>
      <c r="W179" s="2288"/>
      <c r="X179" s="263"/>
      <c r="Y179" s="263"/>
      <c r="Z179" s="132"/>
      <c r="AA179" s="117"/>
      <c r="AB179" s="2288"/>
      <c r="AC179" s="132"/>
      <c r="AD179" s="132"/>
      <c r="AE179" s="132"/>
      <c r="AI179" s="128"/>
      <c r="AJ179" s="119"/>
      <c r="AK179" s="1887"/>
    </row>
    <row r="180" spans="1:37" ht="11.25" customHeight="1">
      <c r="A180" s="2244"/>
      <c r="B180" s="184"/>
      <c r="C180" s="132"/>
      <c r="D180" s="2220" t="s">
        <v>1313</v>
      </c>
      <c r="E180" s="2161" t="s">
        <v>1312</v>
      </c>
      <c r="F180" s="2288"/>
      <c r="G180" s="2197"/>
      <c r="H180" s="2197"/>
      <c r="I180" s="2197"/>
      <c r="J180" s="132"/>
      <c r="K180" s="132"/>
      <c r="L180" s="132"/>
      <c r="M180" s="132"/>
      <c r="N180" s="2287"/>
      <c r="O180" s="4539">
        <v>370119</v>
      </c>
      <c r="P180" s="4539"/>
      <c r="Q180" s="2963"/>
      <c r="R180" s="4426"/>
      <c r="S180" s="136"/>
      <c r="T180" s="132"/>
      <c r="U180" s="2963"/>
      <c r="V180" s="4426"/>
      <c r="W180" s="2288"/>
      <c r="X180" s="263"/>
      <c r="Y180" s="263"/>
      <c r="Z180" s="2963"/>
      <c r="AA180" s="4426"/>
      <c r="AB180" s="2288"/>
      <c r="AC180" s="132"/>
      <c r="AD180" s="132"/>
      <c r="AE180" s="132"/>
      <c r="AI180" s="128"/>
      <c r="AJ180" s="119"/>
      <c r="AK180" s="1887"/>
    </row>
    <row r="181" spans="1:37" ht="11.25" customHeight="1">
      <c r="A181" s="2244"/>
      <c r="B181" s="184"/>
      <c r="C181" s="132"/>
      <c r="D181" s="2304"/>
      <c r="E181" s="2288" t="s">
        <v>1311</v>
      </c>
      <c r="F181" s="2288"/>
      <c r="G181" s="2197"/>
      <c r="H181" s="2197"/>
      <c r="I181" s="2197"/>
      <c r="J181" s="132"/>
      <c r="K181" s="132"/>
      <c r="L181" s="132"/>
      <c r="M181" s="132"/>
      <c r="N181" s="2287"/>
      <c r="O181" s="4539"/>
      <c r="P181" s="4539"/>
      <c r="Q181" s="2963"/>
      <c r="R181" s="4346"/>
      <c r="S181" s="136"/>
      <c r="T181" s="132"/>
      <c r="U181" s="2963"/>
      <c r="V181" s="4346"/>
      <c r="W181" s="2288"/>
      <c r="X181" s="263"/>
      <c r="Y181" s="263"/>
      <c r="Z181" s="2963"/>
      <c r="AA181" s="4346"/>
      <c r="AB181" s="2288"/>
      <c r="AC181" s="132"/>
      <c r="AD181" s="132"/>
      <c r="AE181" s="132"/>
      <c r="AI181" s="128"/>
      <c r="AJ181" s="119"/>
      <c r="AK181" s="1887"/>
    </row>
    <row r="182" spans="1:37" ht="5.25" customHeight="1">
      <c r="A182" s="2244"/>
      <c r="B182" s="184"/>
      <c r="C182" s="132"/>
      <c r="D182" s="2304"/>
      <c r="E182" s="839"/>
      <c r="F182" s="2288"/>
      <c r="G182" s="2197"/>
      <c r="H182" s="2197"/>
      <c r="I182" s="2197"/>
      <c r="J182" s="132"/>
      <c r="K182" s="132"/>
      <c r="L182" s="132"/>
      <c r="M182" s="132"/>
      <c r="N182" s="2287"/>
      <c r="O182" s="2197"/>
      <c r="P182" s="2197"/>
      <c r="Q182" s="132"/>
      <c r="R182" s="132"/>
      <c r="S182" s="136"/>
      <c r="T182" s="132"/>
      <c r="U182" s="132"/>
      <c r="V182" s="132"/>
      <c r="W182" s="2288"/>
      <c r="X182" s="263"/>
      <c r="Y182" s="263"/>
      <c r="Z182" s="132"/>
      <c r="AA182" s="132"/>
      <c r="AB182" s="2288"/>
      <c r="AC182" s="132"/>
      <c r="AD182" s="132"/>
      <c r="AE182" s="132"/>
      <c r="AI182" s="128"/>
      <c r="AJ182" s="119"/>
      <c r="AK182" s="1887"/>
    </row>
    <row r="183" spans="1:37" ht="11.25" customHeight="1">
      <c r="A183" s="2244"/>
      <c r="B183" s="184"/>
      <c r="C183" s="132"/>
      <c r="D183" s="2220" t="s">
        <v>1310</v>
      </c>
      <c r="E183" s="2161" t="s">
        <v>1309</v>
      </c>
      <c r="F183" s="2288"/>
      <c r="G183" s="2197"/>
      <c r="H183" s="2197"/>
      <c r="I183" s="2197"/>
      <c r="J183" s="132"/>
      <c r="K183" s="132"/>
      <c r="L183" s="132"/>
      <c r="M183" s="132"/>
      <c r="N183" s="2287"/>
      <c r="O183" s="4539">
        <v>370120</v>
      </c>
      <c r="P183" s="4539"/>
      <c r="Q183" s="2963"/>
      <c r="R183" s="4426"/>
      <c r="S183" s="136"/>
      <c r="T183" s="132"/>
      <c r="U183" s="2963"/>
      <c r="V183" s="4426"/>
      <c r="W183" s="2288"/>
      <c r="X183" s="263"/>
      <c r="Y183" s="263"/>
      <c r="Z183" s="2963"/>
      <c r="AA183" s="4426"/>
      <c r="AB183" s="2288"/>
      <c r="AC183" s="132"/>
      <c r="AD183" s="132"/>
      <c r="AE183" s="132"/>
      <c r="AI183" s="128"/>
      <c r="AJ183" s="119"/>
      <c r="AK183" s="1887"/>
    </row>
    <row r="184" spans="1:37" ht="11.25" customHeight="1">
      <c r="A184" s="2244"/>
      <c r="B184" s="184"/>
      <c r="C184" s="132"/>
      <c r="D184" s="2288"/>
      <c r="E184" s="2288" t="s">
        <v>1308</v>
      </c>
      <c r="F184" s="2288"/>
      <c r="G184" s="2197"/>
      <c r="H184" s="2197"/>
      <c r="I184" s="2197"/>
      <c r="J184" s="132"/>
      <c r="K184" s="132"/>
      <c r="L184" s="132"/>
      <c r="M184" s="132"/>
      <c r="N184" s="2287"/>
      <c r="O184" s="4539"/>
      <c r="P184" s="4539"/>
      <c r="Q184" s="2963"/>
      <c r="R184" s="4346"/>
      <c r="S184" s="136"/>
      <c r="T184" s="132"/>
      <c r="U184" s="2963"/>
      <c r="V184" s="4346"/>
      <c r="W184" s="2288"/>
      <c r="X184" s="263"/>
      <c r="Y184" s="263"/>
      <c r="Z184" s="2963"/>
      <c r="AA184" s="4346"/>
      <c r="AB184" s="2288"/>
      <c r="AC184" s="132"/>
      <c r="AD184" s="132"/>
      <c r="AE184" s="132"/>
      <c r="AI184" s="128"/>
      <c r="AJ184" s="119"/>
      <c r="AK184" s="1887"/>
    </row>
    <row r="185" spans="1:37" ht="3.75" customHeight="1">
      <c r="A185" s="2244"/>
      <c r="B185" s="184"/>
      <c r="C185" s="132"/>
      <c r="D185" s="2288"/>
      <c r="E185" s="2288"/>
      <c r="F185" s="2288"/>
      <c r="G185" s="2197"/>
      <c r="H185" s="2197"/>
      <c r="I185" s="2197"/>
      <c r="J185" s="132"/>
      <c r="K185" s="132"/>
      <c r="L185" s="132"/>
      <c r="M185" s="132"/>
      <c r="N185" s="2287"/>
      <c r="O185" s="2197"/>
      <c r="P185" s="2197"/>
      <c r="Q185" s="132"/>
      <c r="R185" s="117"/>
      <c r="S185" s="136"/>
      <c r="T185" s="132"/>
      <c r="U185" s="132"/>
      <c r="V185" s="117"/>
      <c r="W185" s="2288"/>
      <c r="X185" s="263"/>
      <c r="Y185" s="263"/>
      <c r="Z185" s="132"/>
      <c r="AA185" s="117"/>
      <c r="AB185" s="2288"/>
      <c r="AC185" s="132"/>
      <c r="AD185" s="132"/>
      <c r="AE185" s="132"/>
      <c r="AI185" s="128"/>
      <c r="AJ185" s="119"/>
      <c r="AK185" s="1887"/>
    </row>
    <row r="186" spans="1:37" ht="11.25" customHeight="1">
      <c r="A186" s="2248"/>
      <c r="B186" s="184"/>
      <c r="C186" s="132" t="s">
        <v>74</v>
      </c>
      <c r="D186" s="128" t="s">
        <v>1307</v>
      </c>
      <c r="E186" s="839"/>
      <c r="F186" s="2288"/>
      <c r="G186" s="2197"/>
      <c r="H186" s="2197"/>
      <c r="I186" s="2197"/>
      <c r="J186" s="132"/>
      <c r="K186" s="132"/>
      <c r="L186" s="132"/>
      <c r="M186" s="132"/>
      <c r="N186" s="2287"/>
      <c r="O186" s="4539">
        <v>370121</v>
      </c>
      <c r="P186" s="4539"/>
      <c r="Q186" s="2963"/>
      <c r="R186" s="4426"/>
      <c r="S186" s="136"/>
      <c r="T186" s="132"/>
      <c r="U186" s="2963"/>
      <c r="V186" s="4426"/>
      <c r="W186" s="2288"/>
      <c r="X186" s="263"/>
      <c r="Y186" s="263"/>
      <c r="Z186" s="2963"/>
      <c r="AA186" s="4426"/>
      <c r="AB186" s="2288"/>
      <c r="AC186" s="132"/>
      <c r="AD186" s="132"/>
      <c r="AE186" s="132"/>
      <c r="AI186" s="128"/>
      <c r="AJ186" s="119"/>
      <c r="AK186" s="1887"/>
    </row>
    <row r="187" spans="1:37" ht="11.25" customHeight="1">
      <c r="A187" s="2244"/>
      <c r="B187" s="184"/>
      <c r="C187" s="132"/>
      <c r="D187" s="2288" t="s">
        <v>1306</v>
      </c>
      <c r="E187" s="839"/>
      <c r="F187" s="2288"/>
      <c r="G187" s="2197"/>
      <c r="H187" s="2197"/>
      <c r="I187" s="2197"/>
      <c r="J187" s="132"/>
      <c r="K187" s="132"/>
      <c r="L187" s="132"/>
      <c r="M187" s="132"/>
      <c r="N187" s="2287"/>
      <c r="O187" s="4539"/>
      <c r="P187" s="4539"/>
      <c r="Q187" s="2963"/>
      <c r="R187" s="4346"/>
      <c r="S187" s="136"/>
      <c r="T187" s="132"/>
      <c r="U187" s="2963"/>
      <c r="V187" s="4346"/>
      <c r="W187" s="2288"/>
      <c r="X187" s="263"/>
      <c r="Y187" s="263"/>
      <c r="Z187" s="2963"/>
      <c r="AA187" s="4346"/>
      <c r="AB187" s="2288"/>
      <c r="AC187" s="132"/>
      <c r="AD187" s="132"/>
      <c r="AE187" s="132"/>
      <c r="AI187" s="128"/>
      <c r="AJ187" s="119"/>
      <c r="AK187" s="1887"/>
    </row>
    <row r="188" spans="1:37" ht="3.75" customHeight="1">
      <c r="A188" s="2244"/>
      <c r="B188" s="184"/>
      <c r="C188" s="132"/>
      <c r="D188" s="2288"/>
      <c r="E188" s="839"/>
      <c r="F188" s="2288"/>
      <c r="G188" s="2197"/>
      <c r="H188" s="2197"/>
      <c r="I188" s="2197"/>
      <c r="J188" s="132"/>
      <c r="K188" s="132"/>
      <c r="L188" s="132"/>
      <c r="M188" s="132"/>
      <c r="N188" s="2287"/>
      <c r="O188" s="2197"/>
      <c r="P188" s="2197"/>
      <c r="R188" s="132"/>
      <c r="S188" s="136"/>
      <c r="T188" s="132"/>
      <c r="V188" s="132"/>
      <c r="W188" s="2288"/>
      <c r="X188" s="263"/>
      <c r="Y188" s="263"/>
      <c r="AA188" s="132"/>
      <c r="AB188" s="2288"/>
      <c r="AC188" s="132"/>
      <c r="AD188" s="132"/>
      <c r="AE188" s="132"/>
      <c r="AK188" s="1887"/>
    </row>
    <row r="189" spans="1:37" ht="11.25" customHeight="1">
      <c r="A189" s="2248"/>
      <c r="B189" s="184"/>
      <c r="C189" s="132" t="s">
        <v>75</v>
      </c>
      <c r="D189" s="128" t="s">
        <v>1305</v>
      </c>
      <c r="E189" s="839"/>
      <c r="F189" s="2288"/>
      <c r="G189" s="2197"/>
      <c r="H189" s="2197"/>
      <c r="I189" s="2197"/>
      <c r="J189" s="132"/>
      <c r="K189" s="132"/>
      <c r="L189" s="132"/>
      <c r="M189" s="132"/>
      <c r="N189" s="2287"/>
      <c r="O189" s="4539">
        <v>370122</v>
      </c>
      <c r="P189" s="4539"/>
      <c r="Q189" s="2963"/>
      <c r="R189" s="4426"/>
      <c r="S189" s="136"/>
      <c r="T189" s="132"/>
      <c r="U189" s="2963"/>
      <c r="V189" s="4426"/>
      <c r="W189" s="2288"/>
      <c r="X189" s="263"/>
      <c r="Y189" s="263"/>
      <c r="Z189" s="2963"/>
      <c r="AA189" s="4426"/>
      <c r="AB189" s="2288"/>
      <c r="AC189" s="132"/>
      <c r="AD189" s="132"/>
      <c r="AE189" s="132"/>
      <c r="AI189" s="128"/>
      <c r="AJ189" s="119"/>
      <c r="AK189" s="1887"/>
    </row>
    <row r="190" spans="1:37" ht="11.25" customHeight="1">
      <c r="A190" s="2244"/>
      <c r="B190" s="184"/>
      <c r="C190" s="132"/>
      <c r="D190" s="2288" t="s">
        <v>1304</v>
      </c>
      <c r="E190" s="839"/>
      <c r="F190" s="2288"/>
      <c r="G190" s="2197"/>
      <c r="H190" s="2197"/>
      <c r="I190" s="2197"/>
      <c r="J190" s="132"/>
      <c r="K190" s="132"/>
      <c r="L190" s="132"/>
      <c r="M190" s="132"/>
      <c r="N190" s="2287"/>
      <c r="O190" s="4539"/>
      <c r="P190" s="4539"/>
      <c r="Q190" s="2963"/>
      <c r="R190" s="4346"/>
      <c r="S190" s="136"/>
      <c r="T190" s="132"/>
      <c r="U190" s="2963"/>
      <c r="V190" s="4346"/>
      <c r="W190" s="2288"/>
      <c r="X190" s="263"/>
      <c r="Y190" s="263"/>
      <c r="Z190" s="2963"/>
      <c r="AA190" s="4346"/>
      <c r="AB190" s="2288"/>
      <c r="AC190" s="132"/>
      <c r="AD190" s="132"/>
      <c r="AE190" s="132"/>
      <c r="AI190" s="128"/>
      <c r="AJ190" s="119"/>
      <c r="AK190" s="1887"/>
    </row>
    <row r="191" spans="1:37" ht="8.25" customHeight="1">
      <c r="A191" s="2244"/>
      <c r="AK191" s="1887"/>
    </row>
    <row r="192" spans="1:37" ht="11.25" customHeight="1" thickBot="1">
      <c r="A192" s="2283"/>
      <c r="B192" s="2002"/>
      <c r="C192" s="1994"/>
      <c r="D192" s="1984"/>
      <c r="E192" s="2003"/>
      <c r="F192" s="2004"/>
      <c r="G192" s="2005"/>
      <c r="H192" s="2005"/>
      <c r="I192" s="2005"/>
      <c r="J192" s="1994"/>
      <c r="K192" s="1994"/>
      <c r="L192" s="1994"/>
      <c r="M192" s="1994"/>
      <c r="N192" s="2006"/>
      <c r="O192" s="2005"/>
      <c r="P192" s="2005"/>
      <c r="Q192" s="1896"/>
      <c r="R192" s="1896"/>
      <c r="S192" s="2007"/>
      <c r="T192" s="1994"/>
      <c r="U192" s="1896"/>
      <c r="V192" s="1896"/>
      <c r="W192" s="1896"/>
      <c r="X192" s="1896"/>
      <c r="Y192" s="1896"/>
      <c r="Z192" s="1896"/>
      <c r="AA192" s="1896"/>
      <c r="AB192" s="1896"/>
      <c r="AC192" s="1896"/>
      <c r="AD192" s="1896"/>
      <c r="AE192" s="1896"/>
      <c r="AF192" s="1896"/>
      <c r="AG192" s="1896"/>
      <c r="AH192" s="1896"/>
      <c r="AI192" s="1896"/>
      <c r="AJ192" s="2000"/>
      <c r="AK192" s="1897"/>
    </row>
    <row r="193" spans="1:39" ht="11.25" customHeight="1">
      <c r="A193" s="2307"/>
      <c r="B193" s="2308"/>
      <c r="C193" s="879"/>
      <c r="D193" s="2238"/>
      <c r="E193" s="2240"/>
      <c r="F193" s="2309"/>
      <c r="G193" s="2310"/>
      <c r="H193" s="2310"/>
      <c r="I193" s="2310"/>
      <c r="J193" s="879"/>
      <c r="K193" s="879"/>
      <c r="L193" s="879"/>
      <c r="M193" s="879"/>
      <c r="N193" s="2311"/>
      <c r="O193" s="2310"/>
      <c r="P193" s="2310"/>
      <c r="Q193" s="2301"/>
      <c r="R193" s="2301"/>
      <c r="S193" s="2312"/>
      <c r="T193" s="879"/>
      <c r="U193" s="2301"/>
      <c r="V193" s="2301"/>
      <c r="W193" s="2301"/>
      <c r="X193" s="2301"/>
      <c r="Y193" s="2301"/>
      <c r="Z193" s="2301"/>
      <c r="AA193" s="2301"/>
      <c r="AB193" s="2301"/>
      <c r="AC193" s="2301"/>
      <c r="AD193" s="2301"/>
      <c r="AE193" s="2301"/>
      <c r="AF193" s="2301"/>
      <c r="AG193" s="2301"/>
      <c r="AH193" s="2301"/>
      <c r="AI193" s="2301"/>
      <c r="AJ193" s="2313"/>
      <c r="AK193" s="2301"/>
    </row>
    <row r="194" spans="1:39" ht="11.25" customHeight="1">
      <c r="A194" s="4446">
        <v>44</v>
      </c>
      <c r="B194" s="4446"/>
      <c r="C194" s="4446"/>
      <c r="D194" s="4446"/>
      <c r="E194" s="4446"/>
      <c r="F194" s="4446"/>
      <c r="G194" s="4446"/>
      <c r="H194" s="4446"/>
      <c r="I194" s="4446"/>
      <c r="J194" s="4446"/>
      <c r="K194" s="4446"/>
      <c r="L194" s="4446"/>
      <c r="M194" s="4446"/>
      <c r="N194" s="4446"/>
      <c r="O194" s="4446"/>
      <c r="P194" s="4446"/>
      <c r="Q194" s="4446"/>
      <c r="R194" s="4446"/>
      <c r="S194" s="4446"/>
      <c r="T194" s="4446"/>
      <c r="U194" s="4446"/>
      <c r="V194" s="4446"/>
      <c r="W194" s="4446"/>
      <c r="X194" s="4446"/>
      <c r="Y194" s="4446"/>
      <c r="Z194" s="4446"/>
      <c r="AA194" s="4446"/>
      <c r="AB194" s="4446"/>
      <c r="AC194" s="4446"/>
      <c r="AD194" s="4446"/>
      <c r="AE194" s="4446"/>
      <c r="AF194" s="4446"/>
      <c r="AG194" s="4446"/>
      <c r="AH194" s="4446"/>
      <c r="AI194" s="4446"/>
      <c r="AJ194" s="4446"/>
      <c r="AK194" s="4446"/>
    </row>
    <row r="195" spans="1:39" ht="11.25" customHeight="1">
      <c r="A195" s="183"/>
    </row>
    <row r="196" spans="1:39" ht="1.5" customHeight="1" thickBot="1">
      <c r="A196" s="183"/>
    </row>
    <row r="197" spans="1:39" ht="11.25" customHeight="1">
      <c r="A197" s="2305"/>
      <c r="B197" s="2301"/>
      <c r="C197" s="2301"/>
      <c r="D197" s="2301"/>
      <c r="E197" s="2301"/>
      <c r="F197" s="2301"/>
      <c r="G197" s="2301"/>
      <c r="H197" s="2301"/>
      <c r="I197" s="2301"/>
      <c r="J197" s="2301"/>
      <c r="K197" s="2301"/>
      <c r="L197" s="2301"/>
      <c r="M197" s="2301"/>
      <c r="N197" s="2301"/>
      <c r="O197" s="2301"/>
      <c r="P197" s="2301"/>
      <c r="Q197" s="2301"/>
      <c r="R197" s="2301"/>
      <c r="S197" s="2301"/>
      <c r="T197" s="2301"/>
      <c r="U197" s="2301"/>
      <c r="V197" s="2301"/>
      <c r="W197" s="2301"/>
      <c r="X197" s="2301"/>
      <c r="Y197" s="2301"/>
      <c r="Z197" s="2301"/>
      <c r="AA197" s="2301"/>
      <c r="AB197" s="2301"/>
      <c r="AC197" s="2301"/>
      <c r="AD197" s="2301"/>
      <c r="AE197" s="2301"/>
      <c r="AF197" s="2301"/>
      <c r="AG197" s="2301"/>
      <c r="AH197" s="2301"/>
      <c r="AI197" s="2301"/>
      <c r="AJ197" s="2301"/>
      <c r="AK197" s="2302"/>
    </row>
    <row r="198" spans="1:39" ht="15" customHeight="1">
      <c r="A198" s="2244"/>
      <c r="B198" s="4484" t="s">
        <v>1009</v>
      </c>
      <c r="C198" s="4484"/>
      <c r="D198" s="4484"/>
      <c r="E198" s="4484"/>
      <c r="F198" s="4484"/>
      <c r="G198" s="4484"/>
      <c r="H198" s="4486" t="s">
        <v>1265</v>
      </c>
      <c r="I198" s="4486"/>
      <c r="J198" s="2245"/>
      <c r="K198" s="2246" t="s">
        <v>1374</v>
      </c>
      <c r="L198" s="2245"/>
      <c r="M198" s="2245"/>
      <c r="O198" s="119"/>
      <c r="P198" s="119"/>
      <c r="Q198" s="119"/>
      <c r="R198" s="223"/>
      <c r="S198" s="223"/>
      <c r="T198" s="223"/>
      <c r="U198" s="223"/>
      <c r="V198" s="223"/>
      <c r="W198" s="223"/>
      <c r="X198" s="223"/>
      <c r="Y198" s="223"/>
      <c r="Z198" s="223"/>
      <c r="AA198" s="223"/>
      <c r="AB198" s="223"/>
      <c r="AC198" s="223"/>
      <c r="AD198" s="223"/>
      <c r="AE198" s="223"/>
      <c r="AF198" s="223"/>
      <c r="AG198" s="223"/>
      <c r="AH198" s="223"/>
      <c r="AI198" s="223"/>
      <c r="AJ198" s="223"/>
      <c r="AK198" s="2282"/>
      <c r="AL198" s="119"/>
    </row>
    <row r="199" spans="1:39" ht="15" customHeight="1">
      <c r="A199" s="2244"/>
      <c r="B199" s="4485"/>
      <c r="C199" s="4485"/>
      <c r="D199" s="4485"/>
      <c r="E199" s="4485"/>
      <c r="F199" s="4485"/>
      <c r="G199" s="4485"/>
      <c r="H199" s="4487"/>
      <c r="I199" s="4487"/>
      <c r="J199" s="2249"/>
      <c r="K199" s="2201" t="s">
        <v>1375</v>
      </c>
      <c r="L199" s="2249"/>
      <c r="M199" s="2249"/>
      <c r="O199" s="119"/>
      <c r="P199" s="119"/>
      <c r="Q199" s="119"/>
      <c r="R199" s="223"/>
      <c r="S199" s="223"/>
      <c r="T199" s="223"/>
      <c r="U199" s="223"/>
      <c r="V199" s="223"/>
      <c r="W199" s="223"/>
      <c r="X199" s="223"/>
      <c r="Y199" s="223"/>
      <c r="Z199" s="223"/>
      <c r="AA199" s="223"/>
      <c r="AB199" s="223"/>
      <c r="AC199" s="223"/>
      <c r="AD199" s="223"/>
      <c r="AE199" s="223"/>
      <c r="AF199" s="223"/>
      <c r="AG199" s="223"/>
      <c r="AH199" s="223"/>
      <c r="AI199" s="223"/>
      <c r="AJ199" s="223"/>
      <c r="AK199" s="2282"/>
      <c r="AL199" s="119"/>
    </row>
    <row r="200" spans="1:39" ht="11.25" customHeight="1">
      <c r="A200" s="2244"/>
      <c r="B200" s="184"/>
      <c r="C200" s="132"/>
      <c r="D200" s="128"/>
      <c r="E200" s="839"/>
      <c r="F200" s="2288"/>
      <c r="G200" s="2197"/>
      <c r="H200" s="2197"/>
      <c r="I200" s="2197"/>
      <c r="J200" s="132"/>
      <c r="K200" s="132"/>
      <c r="L200" s="132"/>
      <c r="M200" s="132"/>
      <c r="N200" s="2287"/>
      <c r="O200" s="2197"/>
      <c r="P200" s="2197"/>
      <c r="S200" s="136"/>
      <c r="T200" s="132"/>
      <c r="AJ200" s="119"/>
      <c r="AK200" s="1887"/>
    </row>
    <row r="201" spans="1:39">
      <c r="A201" s="2244"/>
      <c r="AK201" s="1887"/>
    </row>
    <row r="202" spans="1:39" s="20" customFormat="1" ht="11.25" customHeight="1">
      <c r="A202" s="2252" t="s">
        <v>1260</v>
      </c>
      <c r="B202" s="183"/>
      <c r="C202" s="20" t="s">
        <v>1302</v>
      </c>
      <c r="D202" s="183"/>
      <c r="E202" s="183"/>
      <c r="F202" s="183"/>
      <c r="G202" s="183"/>
      <c r="H202" s="183"/>
      <c r="I202" s="183"/>
      <c r="J202" s="183"/>
      <c r="K202" s="183"/>
      <c r="L202" s="183"/>
      <c r="M202" s="183"/>
      <c r="N202" s="183"/>
      <c r="O202" s="183"/>
      <c r="P202" s="183"/>
      <c r="Q202" s="183"/>
      <c r="U202" s="128"/>
      <c r="V202" s="128"/>
      <c r="W202" s="128"/>
      <c r="X202" s="128"/>
      <c r="Y202" s="128"/>
      <c r="Z202" s="128"/>
      <c r="AA202" s="128"/>
      <c r="AB202" s="128"/>
      <c r="AC202" s="128"/>
      <c r="AD202" s="128"/>
      <c r="AE202" s="128"/>
      <c r="AF202" s="128"/>
      <c r="AG202" s="128"/>
      <c r="AH202" s="128"/>
      <c r="AI202" s="128"/>
      <c r="AJ202" s="128"/>
      <c r="AK202" s="2243"/>
      <c r="AL202" s="128"/>
      <c r="AM202" s="183"/>
    </row>
    <row r="203" spans="1:39" s="20" customFormat="1" ht="11.25" customHeight="1">
      <c r="A203" s="2244"/>
      <c r="B203" s="183"/>
      <c r="C203" s="184" t="s">
        <v>1301</v>
      </c>
      <c r="D203" s="183"/>
      <c r="E203" s="183"/>
      <c r="F203" s="183"/>
      <c r="G203" s="183"/>
      <c r="H203" s="183"/>
      <c r="I203" s="183"/>
      <c r="J203" s="183"/>
      <c r="K203" s="183"/>
      <c r="L203" s="183"/>
      <c r="M203" s="183"/>
      <c r="N203" s="183"/>
      <c r="O203" s="183"/>
      <c r="P203" s="183"/>
      <c r="Q203" s="183"/>
      <c r="U203" s="128"/>
      <c r="V203" s="128"/>
      <c r="W203" s="128"/>
      <c r="X203" s="128"/>
      <c r="Y203" s="128"/>
      <c r="Z203" s="128"/>
      <c r="AA203" s="128"/>
      <c r="AB203" s="128"/>
      <c r="AC203" s="128"/>
      <c r="AD203" s="128"/>
      <c r="AE203" s="128"/>
      <c r="AF203" s="128"/>
      <c r="AG203" s="183"/>
      <c r="AH203" s="183"/>
      <c r="AI203" s="132" t="s">
        <v>92</v>
      </c>
      <c r="AJ203" s="183"/>
      <c r="AK203" s="2243"/>
      <c r="AL203" s="128"/>
      <c r="AM203" s="183"/>
    </row>
    <row r="204" spans="1:39" ht="11.25" customHeight="1">
      <c r="A204" s="2244"/>
      <c r="B204" s="184"/>
      <c r="Q204" s="20"/>
      <c r="AI204" s="474" t="s">
        <v>93</v>
      </c>
      <c r="AK204" s="1887"/>
    </row>
    <row r="205" spans="1:39" ht="11.25" customHeight="1">
      <c r="A205" s="2244"/>
      <c r="B205" s="184"/>
      <c r="C205" s="128"/>
      <c r="D205" s="2291"/>
      <c r="E205" s="2161"/>
      <c r="F205" s="2161"/>
      <c r="G205" s="839"/>
      <c r="H205" s="839"/>
      <c r="I205" s="128"/>
      <c r="J205" s="2291"/>
      <c r="K205" s="2287"/>
      <c r="L205" s="2161"/>
      <c r="M205" s="2161"/>
      <c r="N205" s="2161"/>
      <c r="AI205" s="132" t="s">
        <v>64</v>
      </c>
      <c r="AK205" s="1887"/>
    </row>
    <row r="206" spans="1:39" ht="11.25" customHeight="1">
      <c r="A206" s="2244"/>
      <c r="B206" s="184"/>
      <c r="C206" s="2212"/>
      <c r="D206" s="136"/>
      <c r="E206" s="2208"/>
      <c r="F206" s="2197"/>
      <c r="G206" s="839"/>
      <c r="H206" s="839"/>
      <c r="I206" s="839"/>
      <c r="J206" s="128"/>
      <c r="K206" s="128"/>
      <c r="L206" s="128"/>
      <c r="M206" s="128"/>
      <c r="N206" s="128"/>
      <c r="O206" s="839"/>
      <c r="P206" s="839"/>
      <c r="AI206" s="4497">
        <v>3701</v>
      </c>
      <c r="AJ206" s="4497"/>
      <c r="AK206" s="1887"/>
    </row>
    <row r="207" spans="1:39">
      <c r="A207" s="2244"/>
      <c r="B207" s="184"/>
      <c r="C207" s="132" t="s">
        <v>59</v>
      </c>
      <c r="D207" s="128" t="s">
        <v>1300</v>
      </c>
      <c r="E207" s="2208"/>
      <c r="F207" s="2197"/>
      <c r="G207" s="839"/>
      <c r="H207" s="839"/>
      <c r="I207" s="839"/>
      <c r="J207" s="128"/>
      <c r="K207" s="128"/>
      <c r="L207" s="128"/>
      <c r="M207" s="128"/>
      <c r="N207" s="128"/>
      <c r="O207" s="839"/>
      <c r="P207" s="839"/>
      <c r="AG207" s="4518">
        <v>23</v>
      </c>
      <c r="AH207" s="4519"/>
      <c r="AI207" s="4520"/>
      <c r="AJ207" s="4521"/>
      <c r="AK207" s="1887"/>
    </row>
    <row r="208" spans="1:39" ht="11.25" customHeight="1">
      <c r="A208" s="2244"/>
      <c r="B208" s="184"/>
      <c r="C208" s="2212"/>
      <c r="D208" s="188" t="s">
        <v>1299</v>
      </c>
      <c r="E208" s="2208"/>
      <c r="F208" s="2197"/>
      <c r="G208" s="839"/>
      <c r="H208" s="839"/>
      <c r="I208" s="839"/>
      <c r="J208" s="128"/>
      <c r="K208" s="128"/>
      <c r="L208" s="128"/>
      <c r="M208" s="128"/>
      <c r="N208" s="128"/>
      <c r="O208" s="839"/>
      <c r="P208" s="839"/>
      <c r="AA208" s="128"/>
      <c r="AB208" s="128"/>
      <c r="AC208" s="128"/>
      <c r="AD208" s="128"/>
      <c r="AE208" s="128"/>
      <c r="AG208" s="4518"/>
      <c r="AH208" s="4522"/>
      <c r="AI208" s="4523"/>
      <c r="AJ208" s="4524"/>
      <c r="AK208" s="1887"/>
    </row>
    <row r="209" spans="1:39" ht="11.25" customHeight="1">
      <c r="A209" s="2244"/>
      <c r="B209" s="184"/>
      <c r="C209" s="2212"/>
      <c r="D209" s="136"/>
      <c r="E209" s="2208"/>
      <c r="F209" s="2197"/>
      <c r="G209" s="839"/>
      <c r="H209" s="839"/>
      <c r="I209" s="839"/>
      <c r="J209" s="128"/>
      <c r="K209" s="128"/>
      <c r="L209" s="128"/>
      <c r="M209" s="128"/>
      <c r="N209" s="128"/>
      <c r="O209" s="839"/>
      <c r="P209" s="839"/>
      <c r="AA209" s="128"/>
      <c r="AB209" s="128"/>
      <c r="AC209" s="128"/>
      <c r="AD209" s="128"/>
      <c r="AE209" s="128"/>
      <c r="AH209" s="185"/>
      <c r="AI209" s="185"/>
      <c r="AJ209" s="185"/>
      <c r="AK209" s="1887"/>
    </row>
    <row r="210" spans="1:39" ht="11.25" customHeight="1">
      <c r="A210" s="2244"/>
      <c r="B210" s="184"/>
      <c r="C210" s="132" t="s">
        <v>62</v>
      </c>
      <c r="D210" s="128" t="s">
        <v>1298</v>
      </c>
      <c r="E210" s="2208"/>
      <c r="F210" s="2197"/>
      <c r="G210" s="839"/>
      <c r="H210" s="839"/>
      <c r="I210" s="839"/>
      <c r="J210" s="128"/>
      <c r="K210" s="128"/>
      <c r="L210" s="128"/>
      <c r="M210" s="128"/>
      <c r="N210" s="128"/>
      <c r="O210" s="839"/>
      <c r="P210" s="839"/>
      <c r="AA210" s="128"/>
      <c r="AB210" s="128"/>
      <c r="AC210" s="128"/>
      <c r="AD210" s="128"/>
      <c r="AE210" s="128"/>
      <c r="AG210" s="4518">
        <v>24</v>
      </c>
      <c r="AH210" s="4519"/>
      <c r="AI210" s="4520"/>
      <c r="AJ210" s="4521"/>
      <c r="AK210" s="1887"/>
    </row>
    <row r="211" spans="1:39" ht="11.25" customHeight="1">
      <c r="A211" s="2244"/>
      <c r="B211" s="184"/>
      <c r="D211" s="184" t="s">
        <v>1297</v>
      </c>
      <c r="E211" s="2208"/>
      <c r="F211" s="2197"/>
      <c r="G211" s="839"/>
      <c r="H211" s="839"/>
      <c r="I211" s="839"/>
      <c r="J211" s="128"/>
      <c r="K211" s="128"/>
      <c r="L211" s="128"/>
      <c r="M211" s="128"/>
      <c r="N211" s="128"/>
      <c r="O211" s="839"/>
      <c r="P211" s="839"/>
      <c r="AA211" s="128"/>
      <c r="AB211" s="128"/>
      <c r="AC211" s="128"/>
      <c r="AD211" s="128"/>
      <c r="AE211" s="128"/>
      <c r="AG211" s="4518"/>
      <c r="AH211" s="4522"/>
      <c r="AI211" s="4523"/>
      <c r="AJ211" s="4524"/>
      <c r="AK211" s="1887"/>
    </row>
    <row r="212" spans="1:39">
      <c r="A212" s="2292"/>
      <c r="B212" s="2256"/>
      <c r="C212" s="2256"/>
      <c r="D212" s="2256"/>
      <c r="E212" s="2256"/>
      <c r="F212" s="2256"/>
      <c r="G212" s="2256"/>
      <c r="H212" s="2256"/>
      <c r="I212" s="2256"/>
      <c r="J212" s="2256"/>
      <c r="K212" s="2256"/>
      <c r="L212" s="2256"/>
      <c r="M212" s="2256"/>
      <c r="N212" s="2256"/>
      <c r="O212" s="2256"/>
      <c r="P212" s="2256"/>
      <c r="Q212" s="2256"/>
      <c r="R212" s="2256"/>
      <c r="S212" s="2256"/>
      <c r="T212" s="2256"/>
      <c r="U212" s="2256"/>
      <c r="V212" s="2256"/>
      <c r="W212" s="2256"/>
      <c r="X212" s="2256"/>
      <c r="Y212" s="2256"/>
      <c r="Z212" s="2256"/>
      <c r="AA212" s="2256"/>
      <c r="AB212" s="2256"/>
      <c r="AC212" s="2256"/>
      <c r="AD212" s="2256"/>
      <c r="AE212" s="2256"/>
      <c r="AF212" s="2256"/>
      <c r="AG212" s="2256"/>
      <c r="AH212" s="2256"/>
      <c r="AI212" s="2256"/>
      <c r="AJ212" s="2256"/>
      <c r="AK212" s="2297"/>
    </row>
    <row r="213" spans="1:39">
      <c r="A213" s="2244"/>
      <c r="AK213" s="1887"/>
    </row>
    <row r="214" spans="1:39" s="20" customFormat="1" ht="11.25" customHeight="1">
      <c r="A214" s="2252" t="s">
        <v>1259</v>
      </c>
      <c r="B214" s="183"/>
      <c r="C214" s="20" t="s">
        <v>3733</v>
      </c>
      <c r="D214" s="183"/>
      <c r="E214" s="183"/>
      <c r="F214" s="183"/>
      <c r="G214" s="183"/>
      <c r="H214" s="183"/>
      <c r="I214" s="183"/>
      <c r="J214" s="183"/>
      <c r="K214" s="183"/>
      <c r="L214" s="183"/>
      <c r="M214" s="183"/>
      <c r="N214" s="183"/>
      <c r="O214" s="183"/>
      <c r="P214" s="183"/>
      <c r="Q214" s="183"/>
      <c r="U214" s="128"/>
      <c r="V214" s="128"/>
      <c r="W214" s="128"/>
      <c r="X214" s="128"/>
      <c r="Y214" s="128"/>
      <c r="Z214" s="128"/>
      <c r="AA214" s="128"/>
      <c r="AB214" s="128"/>
      <c r="AC214" s="128"/>
      <c r="AD214" s="128"/>
      <c r="AE214" s="128"/>
      <c r="AF214" s="128"/>
      <c r="AG214" s="128"/>
      <c r="AH214" s="128"/>
      <c r="AI214" s="128"/>
      <c r="AJ214" s="128"/>
      <c r="AK214" s="2243"/>
      <c r="AL214" s="128"/>
      <c r="AM214" s="183"/>
    </row>
    <row r="215" spans="1:39" s="20" customFormat="1" ht="11.25" customHeight="1">
      <c r="A215" s="2244"/>
      <c r="B215" s="183"/>
      <c r="C215" s="184" t="s">
        <v>3734</v>
      </c>
      <c r="D215" s="183"/>
      <c r="E215" s="183"/>
      <c r="F215" s="183"/>
      <c r="G215" s="183"/>
      <c r="H215" s="183"/>
      <c r="I215" s="183"/>
      <c r="J215" s="183"/>
      <c r="K215" s="183"/>
      <c r="L215" s="183"/>
      <c r="M215" s="183"/>
      <c r="N215" s="183"/>
      <c r="O215" s="183"/>
      <c r="P215" s="183"/>
      <c r="Q215" s="183"/>
      <c r="U215" s="128"/>
      <c r="V215" s="128"/>
      <c r="W215" s="128"/>
      <c r="X215" s="128"/>
      <c r="Y215" s="128"/>
      <c r="Z215" s="128"/>
      <c r="AA215" s="128"/>
      <c r="AB215" s="128"/>
      <c r="AC215" s="128"/>
      <c r="AD215" s="128"/>
      <c r="AE215" s="128"/>
      <c r="AF215" s="128"/>
      <c r="AG215" s="128"/>
      <c r="AH215" s="128"/>
      <c r="AI215" s="128"/>
      <c r="AJ215" s="128"/>
      <c r="AK215" s="2243"/>
      <c r="AL215" s="128"/>
      <c r="AM215" s="183"/>
    </row>
    <row r="216" spans="1:39" ht="6" customHeight="1">
      <c r="A216" s="2244"/>
      <c r="B216" s="184"/>
      <c r="Q216" s="20"/>
      <c r="AK216" s="1887"/>
    </row>
    <row r="217" spans="1:39" ht="11.25" customHeight="1">
      <c r="A217" s="2244"/>
      <c r="B217" s="184"/>
      <c r="C217" s="2910">
        <v>370140</v>
      </c>
      <c r="D217" s="2910"/>
      <c r="E217" s="2208"/>
      <c r="F217" s="2197"/>
      <c r="G217" s="839"/>
      <c r="H217" s="839"/>
      <c r="I217" s="839"/>
      <c r="J217" s="128"/>
      <c r="K217" s="128"/>
      <c r="L217" s="128"/>
      <c r="M217" s="128"/>
      <c r="N217" s="128"/>
      <c r="O217" s="839"/>
      <c r="P217" s="839"/>
      <c r="AA217" s="128"/>
      <c r="AB217" s="128"/>
      <c r="AC217" s="128"/>
      <c r="AD217" s="128"/>
      <c r="AE217" s="128"/>
      <c r="AK217" s="1887"/>
    </row>
    <row r="218" spans="1:39" ht="11.25" customHeight="1">
      <c r="A218" s="2244"/>
      <c r="B218" s="184"/>
      <c r="C218" s="2963">
        <v>1</v>
      </c>
      <c r="D218" s="4426"/>
      <c r="E218" s="4429" t="s">
        <v>1100</v>
      </c>
      <c r="F218" s="4430"/>
      <c r="G218" s="839"/>
      <c r="H218" s="839"/>
      <c r="I218" s="2963">
        <v>2</v>
      </c>
      <c r="J218" s="4426"/>
      <c r="K218" s="2911" t="s">
        <v>1238</v>
      </c>
      <c r="L218" s="2877"/>
      <c r="M218" s="2877"/>
      <c r="N218" s="2161"/>
      <c r="AA218" s="128"/>
      <c r="AB218" s="128"/>
      <c r="AC218" s="128"/>
      <c r="AD218" s="128"/>
      <c r="AE218" s="128"/>
      <c r="AK218" s="1887"/>
    </row>
    <row r="219" spans="1:39" ht="11.25" customHeight="1">
      <c r="A219" s="2244"/>
      <c r="B219" s="184"/>
      <c r="C219" s="2963"/>
      <c r="D219" s="4346"/>
      <c r="E219" s="4429"/>
      <c r="F219" s="4430"/>
      <c r="G219" s="839"/>
      <c r="H219" s="839"/>
      <c r="I219" s="2963"/>
      <c r="J219" s="4346"/>
      <c r="K219" s="2911"/>
      <c r="L219" s="2877"/>
      <c r="M219" s="2877"/>
      <c r="N219" s="2161"/>
      <c r="AI219" s="132"/>
      <c r="AK219" s="1887"/>
    </row>
    <row r="220" spans="1:39">
      <c r="A220" s="2244"/>
      <c r="AK220" s="1887"/>
    </row>
    <row r="221" spans="1:39">
      <c r="A221" s="2244"/>
      <c r="C221" s="20" t="s">
        <v>1281</v>
      </c>
      <c r="AH221" s="4446" t="s">
        <v>92</v>
      </c>
      <c r="AI221" s="4446"/>
      <c r="AJ221" s="4446"/>
      <c r="AK221" s="1887"/>
    </row>
    <row r="222" spans="1:39">
      <c r="A222" s="2244"/>
      <c r="C222" s="184" t="s">
        <v>1280</v>
      </c>
      <c r="AI222" s="474" t="s">
        <v>93</v>
      </c>
      <c r="AK222" s="1887"/>
    </row>
    <row r="223" spans="1:39">
      <c r="A223" s="2244"/>
      <c r="AI223" s="132" t="s">
        <v>64</v>
      </c>
      <c r="AK223" s="1887"/>
    </row>
    <row r="224" spans="1:39" ht="3.75" customHeight="1">
      <c r="A224" s="2244"/>
      <c r="B224" s="184"/>
      <c r="C224" s="128"/>
      <c r="D224" s="2291"/>
      <c r="E224" s="2161"/>
      <c r="F224" s="2161"/>
      <c r="G224" s="839"/>
      <c r="H224" s="839"/>
      <c r="I224" s="128"/>
      <c r="J224" s="2291"/>
      <c r="K224" s="2287"/>
      <c r="L224" s="2161"/>
      <c r="M224" s="2161"/>
      <c r="N224" s="2161" t="s">
        <v>25</v>
      </c>
      <c r="AK224" s="1887"/>
    </row>
    <row r="225" spans="1:39" ht="8.25" customHeight="1">
      <c r="A225" s="2244"/>
      <c r="B225" s="184"/>
      <c r="C225" s="2212"/>
      <c r="D225" s="136"/>
      <c r="E225" s="2208"/>
      <c r="F225" s="2197"/>
      <c r="G225" s="839"/>
      <c r="H225" s="839"/>
      <c r="I225" s="839"/>
      <c r="J225" s="128"/>
      <c r="K225" s="128"/>
      <c r="L225" s="128"/>
      <c r="M225" s="128"/>
      <c r="N225" s="128"/>
      <c r="O225" s="839"/>
      <c r="P225" s="839"/>
      <c r="AI225" s="4497">
        <v>3701</v>
      </c>
      <c r="AJ225" s="4497"/>
      <c r="AK225" s="1887"/>
    </row>
    <row r="226" spans="1:39">
      <c r="A226" s="2244"/>
      <c r="B226" s="184"/>
      <c r="C226" s="132" t="s">
        <v>59</v>
      </c>
      <c r="D226" s="128" t="s">
        <v>3735</v>
      </c>
      <c r="E226" s="2208"/>
      <c r="F226" s="2197"/>
      <c r="G226" s="839"/>
      <c r="H226" s="839"/>
      <c r="I226" s="839"/>
      <c r="J226" s="128"/>
      <c r="K226" s="128"/>
      <c r="L226" s="128"/>
      <c r="M226" s="128"/>
      <c r="N226" s="128"/>
      <c r="O226" s="839"/>
      <c r="P226" s="839"/>
      <c r="AG226" s="4518">
        <v>41</v>
      </c>
      <c r="AH226" s="4519"/>
      <c r="AI226" s="4520"/>
      <c r="AJ226" s="4521"/>
      <c r="AK226" s="1887"/>
    </row>
    <row r="227" spans="1:39" ht="11.25" customHeight="1">
      <c r="A227" s="2244"/>
      <c r="B227" s="184"/>
      <c r="C227" s="2212"/>
      <c r="D227" s="188" t="s">
        <v>1279</v>
      </c>
      <c r="E227" s="2208"/>
      <c r="F227" s="2197"/>
      <c r="G227" s="839"/>
      <c r="H227" s="839"/>
      <c r="I227" s="839"/>
      <c r="J227" s="128"/>
      <c r="K227" s="128"/>
      <c r="L227" s="128"/>
      <c r="M227" s="128"/>
      <c r="N227" s="128"/>
      <c r="O227" s="839"/>
      <c r="P227" s="839"/>
      <c r="AA227" s="128"/>
      <c r="AB227" s="128"/>
      <c r="AC227" s="128"/>
      <c r="AD227" s="128"/>
      <c r="AE227" s="128"/>
      <c r="AG227" s="4518"/>
      <c r="AH227" s="4522"/>
      <c r="AI227" s="4523"/>
      <c r="AJ227" s="4524"/>
      <c r="AK227" s="1887"/>
    </row>
    <row r="228" spans="1:39" ht="11.25" customHeight="1">
      <c r="A228" s="2244"/>
      <c r="B228" s="184"/>
      <c r="C228" s="2212"/>
      <c r="D228" s="136"/>
      <c r="E228" s="2208"/>
      <c r="F228" s="2197"/>
      <c r="G228" s="839"/>
      <c r="H228" s="839"/>
      <c r="I228" s="839"/>
      <c r="J228" s="128"/>
      <c r="K228" s="128"/>
      <c r="L228" s="128"/>
      <c r="M228" s="128"/>
      <c r="N228" s="128"/>
      <c r="O228" s="839"/>
      <c r="P228" s="839"/>
      <c r="AA228" s="128"/>
      <c r="AB228" s="128"/>
      <c r="AC228" s="128"/>
      <c r="AD228" s="128"/>
      <c r="AE228" s="128"/>
      <c r="AH228" s="185"/>
      <c r="AI228" s="185"/>
      <c r="AJ228" s="185"/>
      <c r="AK228" s="1887"/>
    </row>
    <row r="229" spans="1:39" ht="11.25" customHeight="1">
      <c r="A229" s="2244"/>
      <c r="B229" s="184"/>
      <c r="C229" s="132" t="s">
        <v>62</v>
      </c>
      <c r="D229" s="128" t="s">
        <v>3736</v>
      </c>
      <c r="E229" s="2208"/>
      <c r="F229" s="2197"/>
      <c r="G229" s="839"/>
      <c r="H229" s="839"/>
      <c r="I229" s="839"/>
      <c r="J229" s="128"/>
      <c r="K229" s="128"/>
      <c r="L229" s="128"/>
      <c r="M229" s="128"/>
      <c r="N229" s="128"/>
      <c r="O229" s="839"/>
      <c r="P229" s="839"/>
      <c r="AA229" s="128"/>
      <c r="AB229" s="128"/>
      <c r="AC229" s="128"/>
      <c r="AD229" s="128"/>
      <c r="AE229" s="128"/>
      <c r="AG229" s="4518">
        <v>42</v>
      </c>
      <c r="AH229" s="4519"/>
      <c r="AI229" s="4520"/>
      <c r="AJ229" s="4521"/>
      <c r="AK229" s="1887"/>
    </row>
    <row r="230" spans="1:39" ht="11.25" customHeight="1">
      <c r="A230" s="2244"/>
      <c r="B230" s="184"/>
      <c r="D230" s="184" t="s">
        <v>1278</v>
      </c>
      <c r="E230" s="2208"/>
      <c r="F230" s="2197"/>
      <c r="G230" s="839"/>
      <c r="H230" s="839"/>
      <c r="I230" s="839"/>
      <c r="J230" s="128"/>
      <c r="K230" s="128"/>
      <c r="L230" s="128"/>
      <c r="M230" s="128"/>
      <c r="N230" s="128"/>
      <c r="O230" s="839"/>
      <c r="P230" s="839"/>
      <c r="AA230" s="128"/>
      <c r="AB230" s="128"/>
      <c r="AC230" s="128"/>
      <c r="AD230" s="128"/>
      <c r="AE230" s="128"/>
      <c r="AG230" s="4518"/>
      <c r="AH230" s="4522"/>
      <c r="AI230" s="4523"/>
      <c r="AJ230" s="4524"/>
      <c r="AK230" s="1887"/>
    </row>
    <row r="231" spans="1:39">
      <c r="A231" s="2292"/>
      <c r="B231" s="2256"/>
      <c r="C231" s="2256"/>
      <c r="D231" s="2256"/>
      <c r="E231" s="2256"/>
      <c r="F231" s="2256"/>
      <c r="G231" s="2256"/>
      <c r="H231" s="2256"/>
      <c r="I231" s="2256"/>
      <c r="J231" s="2256"/>
      <c r="K231" s="2256"/>
      <c r="L231" s="2256"/>
      <c r="M231" s="2256"/>
      <c r="N231" s="2256"/>
      <c r="O231" s="2256"/>
      <c r="P231" s="2256"/>
      <c r="Q231" s="2256"/>
      <c r="R231" s="2256"/>
      <c r="S231" s="2256"/>
      <c r="T231" s="2256"/>
      <c r="U231" s="2256"/>
      <c r="V231" s="2256"/>
      <c r="W231" s="2256"/>
      <c r="X231" s="2256"/>
      <c r="Y231" s="2256"/>
      <c r="Z231" s="2256"/>
      <c r="AA231" s="2256"/>
      <c r="AB231" s="2256"/>
      <c r="AC231" s="2256"/>
      <c r="AD231" s="2256"/>
      <c r="AE231" s="2256"/>
      <c r="AF231" s="2256"/>
      <c r="AG231" s="2256"/>
      <c r="AH231" s="2256"/>
      <c r="AI231" s="2256"/>
      <c r="AJ231" s="2256"/>
      <c r="AK231" s="2297"/>
    </row>
    <row r="232" spans="1:39">
      <c r="A232" s="2244"/>
      <c r="AK232" s="1887"/>
    </row>
    <row r="233" spans="1:39" s="20" customFormat="1" ht="11.25" customHeight="1">
      <c r="A233" s="2252" t="s">
        <v>1258</v>
      </c>
      <c r="B233" s="183"/>
      <c r="C233" s="20" t="s">
        <v>1403</v>
      </c>
      <c r="D233" s="183"/>
      <c r="E233" s="183"/>
      <c r="F233" s="183"/>
      <c r="G233" s="183"/>
      <c r="H233" s="183"/>
      <c r="I233" s="183"/>
      <c r="J233" s="183"/>
      <c r="K233" s="183"/>
      <c r="L233" s="183"/>
      <c r="M233" s="183"/>
      <c r="N233" s="183"/>
      <c r="O233" s="183"/>
      <c r="P233" s="183"/>
      <c r="Q233" s="183"/>
      <c r="U233" s="128"/>
      <c r="V233" s="128"/>
      <c r="W233" s="128"/>
      <c r="X233" s="128"/>
      <c r="Y233" s="128"/>
      <c r="Z233" s="128"/>
      <c r="AA233" s="128"/>
      <c r="AB233" s="128"/>
      <c r="AC233" s="128"/>
      <c r="AD233" s="128"/>
      <c r="AE233" s="128"/>
      <c r="AF233" s="128"/>
      <c r="AG233" s="128"/>
      <c r="AH233" s="128"/>
      <c r="AI233" s="128"/>
      <c r="AJ233" s="128"/>
      <c r="AK233" s="2243"/>
      <c r="AL233" s="128"/>
      <c r="AM233" s="183"/>
    </row>
    <row r="234" spans="1:39" s="20" customFormat="1" ht="11.25" customHeight="1">
      <c r="A234" s="2244"/>
      <c r="B234" s="183"/>
      <c r="C234" s="20" t="s">
        <v>46</v>
      </c>
      <c r="D234" s="183"/>
      <c r="E234" s="183"/>
      <c r="F234" s="183"/>
      <c r="G234" s="183"/>
      <c r="H234" s="183"/>
      <c r="I234" s="183"/>
      <c r="J234" s="183"/>
      <c r="K234" s="183"/>
      <c r="L234" s="183"/>
      <c r="M234" s="183"/>
      <c r="N234" s="183"/>
      <c r="O234" s="183"/>
      <c r="P234" s="183"/>
      <c r="Q234" s="183"/>
      <c r="U234" s="128"/>
      <c r="V234" s="128"/>
      <c r="W234" s="128"/>
      <c r="X234" s="128"/>
      <c r="Y234" s="128"/>
      <c r="Z234" s="128"/>
      <c r="AA234" s="128"/>
      <c r="AB234" s="128"/>
      <c r="AC234" s="128"/>
      <c r="AD234" s="128"/>
      <c r="AE234" s="128"/>
      <c r="AF234" s="128"/>
      <c r="AG234" s="128"/>
      <c r="AH234" s="128"/>
      <c r="AI234" s="128"/>
      <c r="AJ234" s="128"/>
      <c r="AK234" s="2243"/>
      <c r="AL234" s="128"/>
      <c r="AM234" s="183"/>
    </row>
    <row r="235" spans="1:39" ht="11.25" customHeight="1">
      <c r="A235" s="2244"/>
      <c r="B235" s="184"/>
      <c r="C235" s="184" t="s">
        <v>3737</v>
      </c>
      <c r="Q235" s="20"/>
      <c r="AK235" s="1887"/>
    </row>
    <row r="236" spans="1:39" ht="7.5" customHeight="1">
      <c r="A236" s="2244"/>
      <c r="B236" s="184"/>
      <c r="C236" s="184"/>
      <c r="Q236" s="20"/>
      <c r="AK236" s="1887"/>
    </row>
    <row r="237" spans="1:39" ht="11.25" customHeight="1">
      <c r="A237" s="2244"/>
      <c r="B237" s="184"/>
      <c r="C237" s="2910">
        <v>370143</v>
      </c>
      <c r="D237" s="2910"/>
      <c r="E237" s="2208"/>
      <c r="F237" s="2197"/>
      <c r="G237" s="839"/>
      <c r="H237" s="839"/>
      <c r="I237" s="839"/>
      <c r="J237" s="128"/>
      <c r="K237" s="128"/>
      <c r="L237" s="128"/>
      <c r="M237" s="128"/>
      <c r="N237" s="128"/>
      <c r="O237" s="839"/>
      <c r="P237" s="839"/>
      <c r="AA237" s="128"/>
      <c r="AB237" s="128"/>
      <c r="AC237" s="128"/>
      <c r="AD237" s="128"/>
      <c r="AE237" s="128"/>
      <c r="AK237" s="1887"/>
    </row>
    <row r="238" spans="1:39" ht="11.25" customHeight="1">
      <c r="A238" s="2244"/>
      <c r="B238" s="184"/>
      <c r="C238" s="2963">
        <v>1</v>
      </c>
      <c r="D238" s="4426"/>
      <c r="E238" s="4429" t="s">
        <v>1100</v>
      </c>
      <c r="F238" s="4430"/>
      <c r="G238" s="839"/>
      <c r="H238" s="839"/>
      <c r="I238" s="2963">
        <v>2</v>
      </c>
      <c r="J238" s="4426"/>
      <c r="K238" s="2911" t="s">
        <v>1238</v>
      </c>
      <c r="L238" s="2877"/>
      <c r="M238" s="2877"/>
      <c r="N238" s="2161"/>
      <c r="AA238" s="128"/>
      <c r="AB238" s="128"/>
      <c r="AC238" s="128"/>
      <c r="AD238" s="128"/>
      <c r="AE238" s="128"/>
      <c r="AK238" s="1887"/>
    </row>
    <row r="239" spans="1:39" ht="11.25" customHeight="1">
      <c r="A239" s="2244"/>
      <c r="B239" s="184"/>
      <c r="C239" s="2963"/>
      <c r="D239" s="4346"/>
      <c r="E239" s="4429"/>
      <c r="F239" s="4430"/>
      <c r="G239" s="839"/>
      <c r="H239" s="839"/>
      <c r="I239" s="2963"/>
      <c r="J239" s="4346"/>
      <c r="K239" s="2911"/>
      <c r="L239" s="2877"/>
      <c r="M239" s="2877"/>
      <c r="N239" s="2161"/>
      <c r="AI239" s="132"/>
      <c r="AK239" s="1887"/>
    </row>
    <row r="240" spans="1:39">
      <c r="A240" s="2244"/>
      <c r="AK240" s="1887"/>
    </row>
    <row r="241" spans="1:37">
      <c r="A241" s="2244"/>
      <c r="AK241" s="1887"/>
    </row>
    <row r="242" spans="1:37">
      <c r="A242" s="2244"/>
      <c r="C242" s="20" t="s">
        <v>1376</v>
      </c>
      <c r="AK242" s="1887"/>
    </row>
    <row r="243" spans="1:37">
      <c r="A243" s="2244"/>
      <c r="C243" s="184" t="s">
        <v>3738</v>
      </c>
      <c r="AK243" s="1887"/>
    </row>
    <row r="244" spans="1:37">
      <c r="A244" s="2244"/>
      <c r="AI244" s="4527">
        <v>3701</v>
      </c>
      <c r="AJ244" s="4527"/>
      <c r="AK244" s="1887"/>
    </row>
    <row r="245" spans="1:37" ht="11.25" customHeight="1">
      <c r="A245" s="2244"/>
      <c r="B245" s="184"/>
      <c r="C245" s="132" t="s">
        <v>59</v>
      </c>
      <c r="D245" s="128" t="s">
        <v>3739</v>
      </c>
      <c r="E245" s="839"/>
      <c r="F245" s="2288"/>
      <c r="G245" s="2197"/>
      <c r="H245" s="2197"/>
      <c r="I245" s="2197"/>
      <c r="J245" s="132"/>
      <c r="K245" s="132"/>
      <c r="L245" s="132"/>
      <c r="M245" s="132"/>
      <c r="N245" s="2287"/>
      <c r="O245" s="2197"/>
      <c r="P245" s="2197"/>
      <c r="Q245" s="2963">
        <v>44</v>
      </c>
      <c r="R245" s="3040"/>
      <c r="S245" s="136"/>
      <c r="T245" s="132" t="s">
        <v>74</v>
      </c>
      <c r="U245" s="128" t="s">
        <v>3740</v>
      </c>
      <c r="V245" s="263"/>
      <c r="W245" s="263"/>
      <c r="X245" s="263"/>
      <c r="Y245" s="263"/>
      <c r="Z245" s="263"/>
      <c r="AA245" s="132"/>
      <c r="AB245" s="132"/>
      <c r="AC245" s="132"/>
      <c r="AD245" s="132"/>
      <c r="AE245" s="132"/>
      <c r="AI245" s="2963">
        <v>48</v>
      </c>
      <c r="AJ245" s="3040"/>
      <c r="AK245" s="1887"/>
    </row>
    <row r="246" spans="1:37" ht="11.25" customHeight="1">
      <c r="A246" s="2244"/>
      <c r="B246" s="184"/>
      <c r="C246" s="132"/>
      <c r="D246" s="2288" t="s">
        <v>1277</v>
      </c>
      <c r="E246" s="839"/>
      <c r="F246" s="2288"/>
      <c r="G246" s="2197"/>
      <c r="H246" s="2197"/>
      <c r="I246" s="2197"/>
      <c r="J246" s="132"/>
      <c r="K246" s="132"/>
      <c r="L246" s="132"/>
      <c r="M246" s="132"/>
      <c r="N246" s="2287"/>
      <c r="O246" s="2197"/>
      <c r="P246" s="2197"/>
      <c r="Q246" s="2963"/>
      <c r="R246" s="3030"/>
      <c r="S246" s="136"/>
      <c r="T246" s="132"/>
      <c r="U246" s="188" t="s">
        <v>1276</v>
      </c>
      <c r="V246" s="263"/>
      <c r="W246" s="263"/>
      <c r="X246" s="263"/>
      <c r="Y246" s="263"/>
      <c r="Z246" s="263"/>
      <c r="AA246" s="132"/>
      <c r="AB246" s="132"/>
      <c r="AC246" s="132"/>
      <c r="AD246" s="132"/>
      <c r="AE246" s="132"/>
      <c r="AI246" s="2963"/>
      <c r="AJ246" s="3030"/>
      <c r="AK246" s="1887"/>
    </row>
    <row r="247" spans="1:37" ht="3.75" customHeight="1">
      <c r="A247" s="2244"/>
      <c r="B247" s="184"/>
      <c r="C247" s="132"/>
      <c r="D247" s="2288"/>
      <c r="E247" s="839"/>
      <c r="F247" s="2288"/>
      <c r="G247" s="2197"/>
      <c r="H247" s="2197"/>
      <c r="I247" s="2197"/>
      <c r="J247" s="132"/>
      <c r="K247" s="132"/>
      <c r="L247" s="132"/>
      <c r="M247" s="132"/>
      <c r="N247" s="2287"/>
      <c r="O247" s="2197"/>
      <c r="P247" s="2197"/>
      <c r="R247" s="132"/>
      <c r="S247" s="136"/>
      <c r="T247" s="132"/>
      <c r="U247" s="253"/>
      <c r="V247" s="253"/>
      <c r="W247" s="263"/>
      <c r="X247" s="251"/>
      <c r="Y247" s="251"/>
      <c r="Z247" s="251"/>
      <c r="AA247" s="132"/>
      <c r="AB247" s="132"/>
      <c r="AC247" s="132"/>
      <c r="AD247" s="132"/>
      <c r="AE247" s="132"/>
      <c r="AK247" s="1887"/>
    </row>
    <row r="248" spans="1:37" ht="11.25" customHeight="1">
      <c r="A248" s="2248"/>
      <c r="B248" s="184"/>
      <c r="C248" s="132" t="s">
        <v>62</v>
      </c>
      <c r="D248" s="128" t="s">
        <v>3741</v>
      </c>
      <c r="E248" s="839"/>
      <c r="F248" s="2288"/>
      <c r="G248" s="2197"/>
      <c r="H248" s="2197"/>
      <c r="I248" s="2197"/>
      <c r="J248" s="132"/>
      <c r="K248" s="132"/>
      <c r="L248" s="132"/>
      <c r="M248" s="132"/>
      <c r="N248" s="2287"/>
      <c r="O248" s="2197"/>
      <c r="P248" s="2197"/>
      <c r="Q248" s="2963">
        <v>45</v>
      </c>
      <c r="R248" s="3040"/>
      <c r="S248" s="136"/>
      <c r="T248" s="132" t="s">
        <v>75</v>
      </c>
      <c r="U248" s="128" t="s">
        <v>3742</v>
      </c>
      <c r="V248" s="263"/>
      <c r="W248" s="263"/>
      <c r="X248" s="263"/>
      <c r="Y248" s="263"/>
      <c r="Z248" s="263"/>
      <c r="AA248" s="132"/>
      <c r="AB248" s="132"/>
      <c r="AC248" s="132"/>
      <c r="AD248" s="132"/>
      <c r="AE248" s="132"/>
      <c r="AI248" s="2963">
        <v>49</v>
      </c>
      <c r="AJ248" s="3040"/>
      <c r="AK248" s="1887"/>
    </row>
    <row r="249" spans="1:37" ht="11.25" customHeight="1">
      <c r="A249" s="2244"/>
      <c r="B249" s="184"/>
      <c r="C249" s="132"/>
      <c r="D249" s="2288" t="s">
        <v>1275</v>
      </c>
      <c r="E249" s="839"/>
      <c r="F249" s="2288"/>
      <c r="G249" s="2197"/>
      <c r="H249" s="2197"/>
      <c r="I249" s="2197"/>
      <c r="J249" s="132"/>
      <c r="K249" s="132"/>
      <c r="L249" s="132"/>
      <c r="M249" s="132"/>
      <c r="N249" s="2287"/>
      <c r="O249" s="2197"/>
      <c r="P249" s="2197"/>
      <c r="Q249" s="2963"/>
      <c r="R249" s="3030"/>
      <c r="S249" s="136"/>
      <c r="T249" s="132"/>
      <c r="U249" s="2288" t="s">
        <v>1274</v>
      </c>
      <c r="V249" s="263"/>
      <c r="W249" s="263"/>
      <c r="X249" s="263"/>
      <c r="Y249" s="263"/>
      <c r="Z249" s="263"/>
      <c r="AA249" s="132"/>
      <c r="AB249" s="132"/>
      <c r="AC249" s="132"/>
      <c r="AD249" s="132"/>
      <c r="AE249" s="132"/>
      <c r="AI249" s="2963"/>
      <c r="AJ249" s="3030"/>
      <c r="AK249" s="1887"/>
    </row>
    <row r="250" spans="1:37" ht="3.75" customHeight="1">
      <c r="A250" s="2244"/>
      <c r="B250" s="184"/>
      <c r="C250" s="132"/>
      <c r="D250" s="2288"/>
      <c r="E250" s="839"/>
      <c r="F250" s="2288"/>
      <c r="G250" s="2197"/>
      <c r="H250" s="2197"/>
      <c r="I250" s="2197"/>
      <c r="J250" s="132"/>
      <c r="K250" s="132"/>
      <c r="L250" s="132"/>
      <c r="M250" s="132"/>
      <c r="N250" s="2287"/>
      <c r="O250" s="2197"/>
      <c r="P250" s="2197"/>
      <c r="R250" s="132"/>
      <c r="S250" s="136"/>
      <c r="T250" s="132"/>
      <c r="U250" s="2288"/>
      <c r="V250" s="263"/>
      <c r="W250" s="263"/>
      <c r="X250" s="263"/>
      <c r="Y250" s="263"/>
      <c r="Z250" s="263"/>
      <c r="AA250" s="132"/>
      <c r="AB250" s="132"/>
      <c r="AC250" s="132"/>
      <c r="AD250" s="132"/>
      <c r="AE250" s="132"/>
      <c r="AK250" s="1887"/>
    </row>
    <row r="251" spans="1:37" ht="11.25" customHeight="1">
      <c r="A251" s="2244"/>
      <c r="B251" s="184"/>
      <c r="C251" s="132" t="s">
        <v>72</v>
      </c>
      <c r="D251" s="128" t="s">
        <v>3743</v>
      </c>
      <c r="E251" s="839"/>
      <c r="F251" s="2288"/>
      <c r="G251" s="2197"/>
      <c r="H251" s="2197"/>
      <c r="I251" s="2197"/>
      <c r="J251" s="132"/>
      <c r="K251" s="132"/>
      <c r="L251" s="132"/>
      <c r="M251" s="132"/>
      <c r="N251" s="2287"/>
      <c r="O251" s="2197"/>
      <c r="P251" s="2197"/>
      <c r="Q251" s="2963">
        <v>46</v>
      </c>
      <c r="R251" s="3040"/>
      <c r="S251" s="136"/>
      <c r="T251" s="132" t="s">
        <v>76</v>
      </c>
      <c r="U251" s="128" t="s">
        <v>3744</v>
      </c>
      <c r="V251" s="263"/>
      <c r="W251" s="263"/>
      <c r="X251" s="263"/>
      <c r="Y251" s="263"/>
      <c r="Z251" s="263"/>
      <c r="AA251" s="132"/>
      <c r="AB251" s="132"/>
      <c r="AC251" s="132"/>
      <c r="AD251" s="132"/>
      <c r="AE251" s="132"/>
      <c r="AI251" s="2963">
        <v>50</v>
      </c>
      <c r="AJ251" s="3040"/>
      <c r="AK251" s="1887"/>
    </row>
    <row r="252" spans="1:37" ht="11.25" customHeight="1">
      <c r="A252" s="2244"/>
      <c r="B252" s="184"/>
      <c r="C252" s="132"/>
      <c r="D252" s="2288" t="s">
        <v>1273</v>
      </c>
      <c r="E252" s="839"/>
      <c r="F252" s="2288"/>
      <c r="G252" s="2197"/>
      <c r="H252" s="2197"/>
      <c r="I252" s="2197"/>
      <c r="J252" s="132"/>
      <c r="K252" s="132"/>
      <c r="L252" s="132"/>
      <c r="M252" s="132"/>
      <c r="N252" s="2287"/>
      <c r="O252" s="2197"/>
      <c r="P252" s="2197"/>
      <c r="Q252" s="2963"/>
      <c r="R252" s="3030"/>
      <c r="S252" s="136"/>
      <c r="T252" s="132"/>
      <c r="U252" s="2288" t="s">
        <v>1272</v>
      </c>
      <c r="V252" s="263"/>
      <c r="W252" s="263"/>
      <c r="X252" s="263"/>
      <c r="Y252" s="263"/>
      <c r="Z252" s="263"/>
      <c r="AA252" s="132"/>
      <c r="AB252" s="132"/>
      <c r="AC252" s="132"/>
      <c r="AD252" s="132"/>
      <c r="AE252" s="132"/>
      <c r="AI252" s="2963"/>
      <c r="AJ252" s="3030"/>
      <c r="AK252" s="1887"/>
    </row>
    <row r="253" spans="1:37" ht="3.75" customHeight="1">
      <c r="A253" s="2244"/>
      <c r="AK253" s="1887"/>
    </row>
    <row r="254" spans="1:37" ht="11.25" customHeight="1">
      <c r="A254" s="2244"/>
      <c r="B254" s="184"/>
      <c r="C254" s="132" t="s">
        <v>73</v>
      </c>
      <c r="D254" s="128" t="s">
        <v>3745</v>
      </c>
      <c r="E254" s="839"/>
      <c r="F254" s="2288"/>
      <c r="G254" s="2197"/>
      <c r="H254" s="2197"/>
      <c r="I254" s="2197"/>
      <c r="J254" s="132"/>
      <c r="K254" s="132"/>
      <c r="L254" s="132"/>
      <c r="M254" s="132"/>
      <c r="N254" s="2287"/>
      <c r="O254" s="2197"/>
      <c r="P254" s="2197"/>
      <c r="Q254" s="2963">
        <v>47</v>
      </c>
      <c r="R254" s="3040"/>
      <c r="S254" s="136"/>
      <c r="T254" s="132" t="s">
        <v>77</v>
      </c>
      <c r="U254" s="128" t="s">
        <v>3746</v>
      </c>
      <c r="V254" s="263"/>
      <c r="W254" s="263"/>
      <c r="X254" s="263"/>
      <c r="Y254" s="263"/>
      <c r="Z254" s="263"/>
      <c r="AA254" s="132"/>
      <c r="AB254" s="132"/>
      <c r="AC254" s="132"/>
      <c r="AD254" s="132"/>
      <c r="AE254" s="132"/>
      <c r="AI254" s="2963">
        <v>51</v>
      </c>
      <c r="AJ254" s="3040"/>
      <c r="AK254" s="1887"/>
    </row>
    <row r="255" spans="1:37" ht="11.25" customHeight="1">
      <c r="A255" s="2244"/>
      <c r="B255" s="184"/>
      <c r="C255" s="132"/>
      <c r="D255" s="2288" t="s">
        <v>1271</v>
      </c>
      <c r="E255" s="839"/>
      <c r="F255" s="2288"/>
      <c r="G255" s="2197"/>
      <c r="H255" s="2197"/>
      <c r="I255" s="2197"/>
      <c r="J255" s="132"/>
      <c r="K255" s="132"/>
      <c r="L255" s="132"/>
      <c r="M255" s="132"/>
      <c r="N255" s="2287"/>
      <c r="O255" s="2197"/>
      <c r="P255" s="2197"/>
      <c r="Q255" s="2963"/>
      <c r="R255" s="3030"/>
      <c r="S255" s="136"/>
      <c r="T255" s="132"/>
      <c r="U255" s="2288" t="s">
        <v>1270</v>
      </c>
      <c r="V255" s="263"/>
      <c r="W255" s="263"/>
      <c r="X255" s="263"/>
      <c r="Y255" s="263"/>
      <c r="Z255" s="263"/>
      <c r="AA255" s="132"/>
      <c r="AB255" s="132"/>
      <c r="AC255" s="132"/>
      <c r="AD255" s="132"/>
      <c r="AE255" s="132"/>
      <c r="AI255" s="2963"/>
      <c r="AJ255" s="3030"/>
      <c r="AK255" s="1887"/>
    </row>
    <row r="256" spans="1:37">
      <c r="A256" s="2244"/>
      <c r="AK256" s="1887"/>
    </row>
    <row r="257" spans="1:37" ht="12" thickBot="1">
      <c r="A257" s="2283"/>
      <c r="B257" s="1896"/>
      <c r="C257" s="1896"/>
      <c r="D257" s="1896"/>
      <c r="E257" s="1896"/>
      <c r="F257" s="1896"/>
      <c r="G257" s="1896"/>
      <c r="H257" s="1896"/>
      <c r="I257" s="1896"/>
      <c r="J257" s="1896"/>
      <c r="K257" s="1896"/>
      <c r="L257" s="1896"/>
      <c r="M257" s="1896"/>
      <c r="N257" s="1896"/>
      <c r="O257" s="1896"/>
      <c r="P257" s="1896"/>
      <c r="Q257" s="1896"/>
      <c r="R257" s="1896"/>
      <c r="S257" s="1896"/>
      <c r="T257" s="1896"/>
      <c r="U257" s="1896"/>
      <c r="V257" s="1896"/>
      <c r="W257" s="1896"/>
      <c r="X257" s="1896"/>
      <c r="Y257" s="1896"/>
      <c r="Z257" s="1896"/>
      <c r="AA257" s="1896"/>
      <c r="AB257" s="1896"/>
      <c r="AC257" s="1896"/>
      <c r="AD257" s="1896"/>
      <c r="AE257" s="1896"/>
      <c r="AF257" s="1896"/>
      <c r="AG257" s="1896"/>
      <c r="AH257" s="1896"/>
      <c r="AI257" s="1896"/>
      <c r="AJ257" s="1896"/>
      <c r="AK257" s="1897"/>
    </row>
    <row r="259" spans="1:37">
      <c r="A259" s="4446">
        <v>45</v>
      </c>
      <c r="B259" s="4446"/>
      <c r="C259" s="4446"/>
      <c r="D259" s="4446"/>
      <c r="E259" s="4446"/>
      <c r="F259" s="4446"/>
      <c r="G259" s="4446"/>
      <c r="H259" s="4446"/>
      <c r="I259" s="4446"/>
      <c r="J259" s="4446"/>
      <c r="K259" s="4446"/>
      <c r="L259" s="4446"/>
      <c r="M259" s="4446"/>
      <c r="N259" s="4446"/>
      <c r="O259" s="4446"/>
      <c r="P259" s="4446"/>
      <c r="Q259" s="4446"/>
      <c r="R259" s="4446"/>
      <c r="S259" s="4446"/>
      <c r="T259" s="4446"/>
      <c r="U259" s="4446"/>
      <c r="V259" s="4446"/>
      <c r="W259" s="4446"/>
      <c r="X259" s="4446"/>
      <c r="Y259" s="4446"/>
      <c r="Z259" s="4446"/>
      <c r="AA259" s="4446"/>
      <c r="AB259" s="4446"/>
      <c r="AC259" s="4446"/>
      <c r="AD259" s="4446"/>
      <c r="AE259" s="4446"/>
      <c r="AF259" s="4446"/>
      <c r="AG259" s="4446"/>
      <c r="AH259" s="4446"/>
      <c r="AI259" s="4446"/>
      <c r="AJ259" s="4446"/>
      <c r="AK259" s="4446"/>
    </row>
    <row r="260" spans="1:37">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row>
  </sheetData>
  <sheetProtection selectLockedCells="1" selectUnlockedCells="1"/>
  <mergeCells count="250">
    <mergeCell ref="AJ251:AJ252"/>
    <mergeCell ref="AJ66:AJ67"/>
    <mergeCell ref="AJ69:AJ70"/>
    <mergeCell ref="AJ72:AJ73"/>
    <mergeCell ref="AJ75:AJ76"/>
    <mergeCell ref="AJ78:AJ79"/>
    <mergeCell ref="AJ81:AJ82"/>
    <mergeCell ref="AJ84:AJ85"/>
    <mergeCell ref="AJ87:AJ88"/>
    <mergeCell ref="AH221:AJ221"/>
    <mergeCell ref="AI225:AJ225"/>
    <mergeCell ref="AJ153:AJ154"/>
    <mergeCell ref="AI146:AJ146"/>
    <mergeCell ref="A259:AK259"/>
    <mergeCell ref="K238:M239"/>
    <mergeCell ref="AI244:AJ244"/>
    <mergeCell ref="Q245:Q246"/>
    <mergeCell ref="R245:R246"/>
    <mergeCell ref="AI245:AI246"/>
    <mergeCell ref="AJ245:AJ246"/>
    <mergeCell ref="C237:D237"/>
    <mergeCell ref="C238:C239"/>
    <mergeCell ref="D238:D239"/>
    <mergeCell ref="E238:F239"/>
    <mergeCell ref="I238:I239"/>
    <mergeCell ref="J238:J239"/>
    <mergeCell ref="Q254:Q255"/>
    <mergeCell ref="R254:R255"/>
    <mergeCell ref="AI254:AI255"/>
    <mergeCell ref="AJ254:AJ255"/>
    <mergeCell ref="Q248:Q249"/>
    <mergeCell ref="R248:R249"/>
    <mergeCell ref="AI248:AI249"/>
    <mergeCell ref="AJ248:AJ249"/>
    <mergeCell ref="Q251:Q252"/>
    <mergeCell ref="R251:R252"/>
    <mergeCell ref="AI251:AI252"/>
    <mergeCell ref="AG226:AG227"/>
    <mergeCell ref="AH226:AJ227"/>
    <mergeCell ref="AG229:AG230"/>
    <mergeCell ref="AH229:AJ230"/>
    <mergeCell ref="AG210:AG211"/>
    <mergeCell ref="AH210:AJ211"/>
    <mergeCell ref="C217:D217"/>
    <mergeCell ref="C218:C219"/>
    <mergeCell ref="D218:D219"/>
    <mergeCell ref="E218:F219"/>
    <mergeCell ref="I218:I219"/>
    <mergeCell ref="J218:J219"/>
    <mergeCell ref="K218:M219"/>
    <mergeCell ref="AA189:AA190"/>
    <mergeCell ref="A194:AK194"/>
    <mergeCell ref="B198:G199"/>
    <mergeCell ref="H198:I199"/>
    <mergeCell ref="AI206:AJ206"/>
    <mergeCell ref="AG207:AG208"/>
    <mergeCell ref="AH207:AJ208"/>
    <mergeCell ref="O189:P190"/>
    <mergeCell ref="Q189:Q190"/>
    <mergeCell ref="R189:R190"/>
    <mergeCell ref="U189:U190"/>
    <mergeCell ref="V189:V190"/>
    <mergeCell ref="Z189:Z190"/>
    <mergeCell ref="AA183:AA184"/>
    <mergeCell ref="O186:P187"/>
    <mergeCell ref="Q186:Q187"/>
    <mergeCell ref="R186:R187"/>
    <mergeCell ref="U186:U187"/>
    <mergeCell ref="V186:V187"/>
    <mergeCell ref="Z186:Z187"/>
    <mergeCell ref="AA186:AA187"/>
    <mergeCell ref="O183:P184"/>
    <mergeCell ref="Q183:Q184"/>
    <mergeCell ref="R183:R184"/>
    <mergeCell ref="U183:U184"/>
    <mergeCell ref="V183:V184"/>
    <mergeCell ref="Z183:Z184"/>
    <mergeCell ref="AA174:AA175"/>
    <mergeCell ref="O180:P181"/>
    <mergeCell ref="Q180:Q181"/>
    <mergeCell ref="R180:R181"/>
    <mergeCell ref="U180:U181"/>
    <mergeCell ref="V180:V181"/>
    <mergeCell ref="Z180:Z181"/>
    <mergeCell ref="AA180:AA181"/>
    <mergeCell ref="O174:P175"/>
    <mergeCell ref="Q174:Q175"/>
    <mergeCell ref="R174:R175"/>
    <mergeCell ref="U174:U175"/>
    <mergeCell ref="V174:V175"/>
    <mergeCell ref="Z174:Z175"/>
    <mergeCell ref="AA168:AA169"/>
    <mergeCell ref="O171:P172"/>
    <mergeCell ref="Q171:Q172"/>
    <mergeCell ref="R171:R172"/>
    <mergeCell ref="U171:U172"/>
    <mergeCell ref="V171:V172"/>
    <mergeCell ref="Z171:Z172"/>
    <mergeCell ref="AA171:AA172"/>
    <mergeCell ref="O168:P169"/>
    <mergeCell ref="Q168:Q169"/>
    <mergeCell ref="R168:R169"/>
    <mergeCell ref="U168:U169"/>
    <mergeCell ref="V168:V169"/>
    <mergeCell ref="Z168:Z169"/>
    <mergeCell ref="Q164:S164"/>
    <mergeCell ref="U164:W164"/>
    <mergeCell ref="Z164:AB164"/>
    <mergeCell ref="Q165:S165"/>
    <mergeCell ref="U165:W165"/>
    <mergeCell ref="Z165:AB165"/>
    <mergeCell ref="Q153:Q154"/>
    <mergeCell ref="R153:R154"/>
    <mergeCell ref="AI153:AI154"/>
    <mergeCell ref="U155:AE156"/>
    <mergeCell ref="Q156:Q157"/>
    <mergeCell ref="R156:R157"/>
    <mergeCell ref="AI156:AI157"/>
    <mergeCell ref="Q147:Q148"/>
    <mergeCell ref="R147:R148"/>
    <mergeCell ref="AI147:AI148"/>
    <mergeCell ref="AJ147:AJ148"/>
    <mergeCell ref="Q150:Q151"/>
    <mergeCell ref="R150:R151"/>
    <mergeCell ref="AI150:AI151"/>
    <mergeCell ref="AJ150:AJ151"/>
    <mergeCell ref="C138:C139"/>
    <mergeCell ref="D138:D139"/>
    <mergeCell ref="E138:I139"/>
    <mergeCell ref="C141:C142"/>
    <mergeCell ref="D141:D142"/>
    <mergeCell ref="E141:I142"/>
    <mergeCell ref="Q126:Q127"/>
    <mergeCell ref="R126:R127"/>
    <mergeCell ref="C134:D134"/>
    <mergeCell ref="C135:C136"/>
    <mergeCell ref="D135:D136"/>
    <mergeCell ref="E135:I136"/>
    <mergeCell ref="U125:AE126"/>
    <mergeCell ref="J141:Q141"/>
    <mergeCell ref="J142:Q142"/>
    <mergeCell ref="Q120:Q121"/>
    <mergeCell ref="R120:R121"/>
    <mergeCell ref="AI120:AI121"/>
    <mergeCell ref="AJ120:AJ121"/>
    <mergeCell ref="Q123:Q124"/>
    <mergeCell ref="R123:R124"/>
    <mergeCell ref="AI123:AI124"/>
    <mergeCell ref="AJ123:AJ124"/>
    <mergeCell ref="Q114:Q115"/>
    <mergeCell ref="R114:R115"/>
    <mergeCell ref="AI114:AI115"/>
    <mergeCell ref="AJ114:AJ115"/>
    <mergeCell ref="Q117:Q118"/>
    <mergeCell ref="R117:R118"/>
    <mergeCell ref="AI117:AI118"/>
    <mergeCell ref="AJ117:AJ118"/>
    <mergeCell ref="Q108:Q109"/>
    <mergeCell ref="R108:R109"/>
    <mergeCell ref="AI108:AI109"/>
    <mergeCell ref="AJ108:AJ109"/>
    <mergeCell ref="Q111:Q112"/>
    <mergeCell ref="R111:R112"/>
    <mergeCell ref="AI111:AI112"/>
    <mergeCell ref="AJ111:AJ112"/>
    <mergeCell ref="AI101:AJ101"/>
    <mergeCell ref="Q102:Q103"/>
    <mergeCell ref="R102:R103"/>
    <mergeCell ref="AI102:AI103"/>
    <mergeCell ref="AJ102:AJ103"/>
    <mergeCell ref="Q105:Q106"/>
    <mergeCell ref="R105:R106"/>
    <mergeCell ref="AI105:AI106"/>
    <mergeCell ref="AJ105:AJ106"/>
    <mergeCell ref="Q85:Q86"/>
    <mergeCell ref="R85:R86"/>
    <mergeCell ref="Q88:Q89"/>
    <mergeCell ref="R88:R89"/>
    <mergeCell ref="A93:AK93"/>
    <mergeCell ref="B96:G97"/>
    <mergeCell ref="H96:I97"/>
    <mergeCell ref="AI78:AI79"/>
    <mergeCell ref="Q79:Q80"/>
    <mergeCell ref="R79:R80"/>
    <mergeCell ref="AI81:AI82"/>
    <mergeCell ref="Q82:Q83"/>
    <mergeCell ref="R82:R83"/>
    <mergeCell ref="U83:AE83"/>
    <mergeCell ref="U89:AF90"/>
    <mergeCell ref="Q73:Q74"/>
    <mergeCell ref="R73:R74"/>
    <mergeCell ref="AI75:AI76"/>
    <mergeCell ref="Q76:Q77"/>
    <mergeCell ref="R76:R77"/>
    <mergeCell ref="Q65:Q66"/>
    <mergeCell ref="R65:R66"/>
    <mergeCell ref="AI66:AI67"/>
    <mergeCell ref="AI69:AI70"/>
    <mergeCell ref="Q70:Q71"/>
    <mergeCell ref="R70:R71"/>
    <mergeCell ref="AI72:AI73"/>
    <mergeCell ref="Q60:Q61"/>
    <mergeCell ref="R60:R61"/>
    <mergeCell ref="AI60:AI61"/>
    <mergeCell ref="AJ60:AJ61"/>
    <mergeCell ref="AI63:AI64"/>
    <mergeCell ref="AJ63:AJ64"/>
    <mergeCell ref="C50:C51"/>
    <mergeCell ref="D50:D51"/>
    <mergeCell ref="E50:F51"/>
    <mergeCell ref="Q56:R56"/>
    <mergeCell ref="AI56:AJ56"/>
    <mergeCell ref="Q57:Q58"/>
    <mergeCell ref="R57:R58"/>
    <mergeCell ref="AI57:AI58"/>
    <mergeCell ref="AJ57:AJ58"/>
    <mergeCell ref="AG41:AG42"/>
    <mergeCell ref="AH41:AJ42"/>
    <mergeCell ref="AG44:AG45"/>
    <mergeCell ref="AH44:AJ45"/>
    <mergeCell ref="AG47:AG48"/>
    <mergeCell ref="AH47:AJ48"/>
    <mergeCell ref="C33:D33"/>
    <mergeCell ref="C34:C35"/>
    <mergeCell ref="D34:D35"/>
    <mergeCell ref="E34:F35"/>
    <mergeCell ref="AI37:AJ37"/>
    <mergeCell ref="AG38:AG39"/>
    <mergeCell ref="AH38:AJ39"/>
    <mergeCell ref="AI25:AI26"/>
    <mergeCell ref="AJ25:AJ26"/>
    <mergeCell ref="AI13:AI14"/>
    <mergeCell ref="AJ13:AJ14"/>
    <mergeCell ref="Y15:AA15"/>
    <mergeCell ref="AF15:AF16"/>
    <mergeCell ref="Y16:AA16"/>
    <mergeCell ref="AI16:AI17"/>
    <mergeCell ref="AJ16:AJ17"/>
    <mergeCell ref="Y17:AA18"/>
    <mergeCell ref="AF17:AF18"/>
    <mergeCell ref="A1:AK1"/>
    <mergeCell ref="A2:AK2"/>
    <mergeCell ref="A3:AK3"/>
    <mergeCell ref="B5:G6"/>
    <mergeCell ref="H5:I6"/>
    <mergeCell ref="AI12:AJ12"/>
    <mergeCell ref="AI19:AI20"/>
    <mergeCell ref="AJ19:AJ20"/>
    <mergeCell ref="AI22:AI23"/>
    <mergeCell ref="AJ22:AJ23"/>
  </mergeCells>
  <printOptions horizontalCentered="1"/>
  <pageMargins left="0.27559055118110237" right="0" top="0.55118110236220474" bottom="0.15748031496062992" header="0.51181102362204722" footer="0.51181102362204722"/>
  <pageSetup paperSize="9" scale="80" firstPageNumber="0" orientation="portrait" useFirstPageNumber="1" horizontalDpi="300" verticalDpi="300" r:id="rId1"/>
  <headerFooter alignWithMargins="0"/>
  <rowBreaks count="2" manualBreakCount="2">
    <brk id="94" max="36" man="1"/>
    <brk id="195" max="36" man="1"/>
  </rowBreak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04A4-F6E4-42E5-A12C-E0B9C801F111}">
  <sheetPr>
    <tabColor theme="7" tint="0.79998168889431442"/>
  </sheetPr>
  <dimension ref="A1:AR93"/>
  <sheetViews>
    <sheetView showGridLines="0" view="pageBreakPreview" zoomScale="140" zoomScaleNormal="100" zoomScaleSheetLayoutView="140" workbookViewId="0">
      <selection activeCell="H5" sqref="H5:I6"/>
    </sheetView>
  </sheetViews>
  <sheetFormatPr defaultColWidth="9.140625" defaultRowHeight="11.25"/>
  <cols>
    <col min="1" max="1" width="3.7109375" style="185" customWidth="1"/>
    <col min="2" max="2" width="0.7109375" style="183" customWidth="1"/>
    <col min="3" max="3" width="4.42578125" style="183" customWidth="1"/>
    <col min="4" max="4" width="3.85546875" style="183" customWidth="1"/>
    <col min="5" max="5" width="4.85546875" style="183" customWidth="1"/>
    <col min="6" max="8" width="3.140625" style="183" customWidth="1"/>
    <col min="9" max="9" width="3.42578125" style="183" customWidth="1"/>
    <col min="10" max="11" width="3.7109375" style="183" customWidth="1"/>
    <col min="12" max="23" width="3.140625" style="183" customWidth="1"/>
    <col min="24" max="24" width="2.85546875" style="183" customWidth="1"/>
    <col min="25" max="25" width="3.85546875" style="183" customWidth="1"/>
    <col min="26" max="35" width="3" style="183" customWidth="1"/>
    <col min="36" max="36" width="3.85546875" style="183" customWidth="1"/>
    <col min="37" max="38" width="3.7109375" style="183" customWidth="1"/>
    <col min="39" max="16384" width="9.140625" style="183"/>
  </cols>
  <sheetData>
    <row r="1" spans="1:44" ht="12.75" customHeight="1">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8"/>
      <c r="AJ1" s="4329"/>
      <c r="AK1" s="1947"/>
    </row>
    <row r="2" spans="1:44" ht="12.75" customHeight="1">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3089"/>
      <c r="AJ2" s="4331"/>
      <c r="AK2" s="1942"/>
    </row>
    <row r="3" spans="1:44" ht="12.75" customHeight="1">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2792"/>
      <c r="AJ3" s="4332"/>
      <c r="AK3" s="1948"/>
    </row>
    <row r="4" spans="1:44">
      <c r="A4" s="435"/>
      <c r="B4" s="263"/>
      <c r="C4" s="132"/>
      <c r="D4" s="132"/>
      <c r="E4" s="132"/>
      <c r="F4" s="132"/>
      <c r="G4" s="128"/>
      <c r="H4" s="132"/>
      <c r="I4" s="132"/>
      <c r="J4" s="132"/>
      <c r="K4" s="132"/>
      <c r="L4" s="132"/>
      <c r="M4" s="132"/>
      <c r="N4" s="132"/>
      <c r="O4" s="132"/>
      <c r="P4" s="128"/>
      <c r="Q4" s="128"/>
      <c r="R4" s="128"/>
      <c r="S4" s="128"/>
      <c r="T4" s="128"/>
      <c r="U4" s="128"/>
      <c r="V4" s="128"/>
      <c r="W4" s="128"/>
      <c r="X4" s="132"/>
      <c r="Y4" s="390"/>
      <c r="Z4" s="128"/>
      <c r="AA4" s="128"/>
      <c r="AB4" s="128"/>
      <c r="AC4" s="128"/>
      <c r="AD4" s="128"/>
      <c r="AE4" s="128"/>
      <c r="AF4" s="128"/>
      <c r="AG4" s="128"/>
      <c r="AH4" s="128"/>
      <c r="AI4" s="128"/>
      <c r="AJ4" s="2243"/>
      <c r="AK4" s="128"/>
    </row>
    <row r="5" spans="1:44" ht="15" customHeight="1">
      <c r="A5" s="2244"/>
      <c r="B5" s="4484" t="s">
        <v>1009</v>
      </c>
      <c r="C5" s="4484"/>
      <c r="D5" s="4484"/>
      <c r="E5" s="4484"/>
      <c r="F5" s="4484"/>
      <c r="G5" s="4484"/>
      <c r="H5" s="4486" t="s">
        <v>1303</v>
      </c>
      <c r="I5" s="4486"/>
      <c r="J5" s="2245"/>
      <c r="K5" s="2246" t="s">
        <v>1377</v>
      </c>
      <c r="L5" s="2245"/>
      <c r="M5" s="2245"/>
      <c r="O5" s="2247"/>
      <c r="P5" s="2247"/>
      <c r="Q5" s="2247"/>
      <c r="R5" s="119"/>
      <c r="S5" s="119"/>
      <c r="T5" s="119"/>
      <c r="U5" s="119"/>
      <c r="V5" s="119"/>
      <c r="W5" s="119"/>
      <c r="X5" s="119"/>
      <c r="Y5" s="119"/>
      <c r="Z5" s="119"/>
      <c r="AA5" s="119"/>
      <c r="AB5" s="119"/>
      <c r="AC5" s="119"/>
      <c r="AD5" s="119"/>
      <c r="AE5" s="119"/>
      <c r="AF5" s="128"/>
      <c r="AG5" s="128"/>
      <c r="AH5" s="128"/>
      <c r="AI5" s="128"/>
      <c r="AJ5" s="2243"/>
      <c r="AK5" s="128"/>
      <c r="AL5" s="128"/>
    </row>
    <row r="6" spans="1:44" ht="15" customHeight="1">
      <c r="A6" s="2248"/>
      <c r="B6" s="4485"/>
      <c r="C6" s="4485"/>
      <c r="D6" s="4485"/>
      <c r="E6" s="4485"/>
      <c r="F6" s="4485"/>
      <c r="G6" s="4485"/>
      <c r="H6" s="4487"/>
      <c r="I6" s="4487"/>
      <c r="J6" s="2249"/>
      <c r="K6" s="2201" t="s">
        <v>3747</v>
      </c>
      <c r="L6" s="2249"/>
      <c r="M6" s="2249"/>
      <c r="O6" s="2250"/>
      <c r="P6" s="2250"/>
      <c r="Q6" s="2250"/>
      <c r="R6" s="188"/>
      <c r="S6" s="188"/>
      <c r="T6" s="188"/>
      <c r="U6" s="128"/>
      <c r="V6" s="128"/>
      <c r="W6" s="128"/>
      <c r="X6" s="128"/>
      <c r="Y6" s="128"/>
      <c r="Z6" s="128"/>
      <c r="AA6" s="128"/>
      <c r="AB6" s="128"/>
      <c r="AC6" s="128"/>
      <c r="AD6" s="128"/>
      <c r="AE6" s="128"/>
      <c r="AF6" s="270"/>
      <c r="AG6" s="270"/>
      <c r="AH6" s="184"/>
      <c r="AI6" s="184"/>
      <c r="AJ6" s="2251"/>
      <c r="AK6" s="184"/>
      <c r="AL6" s="184"/>
      <c r="AM6" s="184"/>
      <c r="AN6" s="184"/>
      <c r="AO6" s="184"/>
      <c r="AP6" s="184"/>
      <c r="AQ6" s="184"/>
      <c r="AR6" s="184"/>
    </row>
    <row r="7" spans="1:44">
      <c r="A7" s="435"/>
      <c r="B7" s="263"/>
      <c r="C7" s="132"/>
      <c r="D7" s="132"/>
      <c r="E7" s="132"/>
      <c r="F7" s="132"/>
      <c r="G7" s="128"/>
      <c r="H7" s="132"/>
      <c r="I7" s="132"/>
      <c r="J7" s="132"/>
      <c r="K7" s="132"/>
      <c r="L7" s="132"/>
      <c r="M7" s="132"/>
      <c r="N7" s="132"/>
      <c r="O7" s="132"/>
      <c r="P7" s="128"/>
      <c r="Q7" s="128"/>
      <c r="R7" s="128"/>
      <c r="S7" s="128"/>
      <c r="T7" s="128"/>
      <c r="U7" s="128"/>
      <c r="V7" s="128"/>
      <c r="W7" s="128"/>
      <c r="X7" s="132"/>
      <c r="Y7" s="390"/>
      <c r="Z7" s="128"/>
      <c r="AA7" s="128"/>
      <c r="AB7" s="128"/>
      <c r="AC7" s="128"/>
      <c r="AD7" s="128"/>
      <c r="AE7" s="128"/>
      <c r="AF7" s="128"/>
      <c r="AG7" s="128"/>
      <c r="AH7" s="128"/>
      <c r="AI7" s="128"/>
      <c r="AJ7" s="2243"/>
      <c r="AK7" s="128"/>
    </row>
    <row r="8" spans="1:44">
      <c r="A8" s="435"/>
      <c r="B8" s="263"/>
      <c r="C8" s="132"/>
      <c r="D8" s="132"/>
      <c r="E8" s="132"/>
      <c r="F8" s="132"/>
      <c r="G8" s="128"/>
      <c r="H8" s="132"/>
      <c r="I8" s="132"/>
      <c r="J8" s="132"/>
      <c r="K8" s="132"/>
      <c r="L8" s="132"/>
      <c r="M8" s="132"/>
      <c r="N8" s="132"/>
      <c r="O8" s="132"/>
      <c r="P8" s="128"/>
      <c r="Q8" s="128"/>
      <c r="R8" s="128"/>
      <c r="S8" s="128"/>
      <c r="T8" s="128"/>
      <c r="U8" s="128"/>
      <c r="V8" s="128"/>
      <c r="W8" s="128"/>
      <c r="X8" s="132"/>
      <c r="Y8" s="390"/>
      <c r="Z8" s="128"/>
      <c r="AA8" s="128"/>
      <c r="AB8" s="128"/>
      <c r="AC8" s="128"/>
      <c r="AD8" s="128"/>
      <c r="AE8" s="128"/>
      <c r="AF8" s="128"/>
      <c r="AG8" s="128"/>
      <c r="AH8" s="128"/>
      <c r="AI8" s="128"/>
      <c r="AJ8" s="2243"/>
      <c r="AK8" s="128"/>
    </row>
    <row r="9" spans="1:44" s="20" customFormat="1" ht="11.25" customHeight="1">
      <c r="A9" s="2252" t="s">
        <v>1357</v>
      </c>
      <c r="B9" s="183"/>
      <c r="C9" s="20" t="s">
        <v>3852</v>
      </c>
      <c r="D9" s="183"/>
      <c r="E9" s="183"/>
      <c r="F9" s="183"/>
      <c r="G9" s="183"/>
      <c r="H9" s="183"/>
      <c r="I9" s="183"/>
      <c r="J9" s="183"/>
      <c r="K9" s="183"/>
      <c r="L9" s="183"/>
      <c r="M9" s="183"/>
      <c r="N9" s="183"/>
      <c r="O9" s="183"/>
      <c r="P9" s="183"/>
      <c r="Q9" s="183"/>
      <c r="U9" s="128"/>
      <c r="V9" s="128"/>
      <c r="W9" s="128"/>
      <c r="X9" s="128"/>
      <c r="Y9" s="128"/>
      <c r="Z9" s="128"/>
      <c r="AF9" s="128"/>
      <c r="AG9" s="128"/>
      <c r="AH9" s="128"/>
      <c r="AI9" s="128"/>
      <c r="AJ9" s="2243"/>
      <c r="AK9" s="128"/>
      <c r="AL9" s="183"/>
    </row>
    <row r="10" spans="1:44" s="20" customFormat="1" ht="11.25" customHeight="1">
      <c r="A10" s="2244"/>
      <c r="B10" s="183"/>
      <c r="C10" s="184" t="s">
        <v>3853</v>
      </c>
      <c r="D10" s="183"/>
      <c r="E10" s="183"/>
      <c r="F10" s="183"/>
      <c r="G10" s="183"/>
      <c r="H10" s="183"/>
      <c r="I10" s="183"/>
      <c r="J10" s="183"/>
      <c r="K10" s="183"/>
      <c r="L10" s="183"/>
      <c r="M10" s="183"/>
      <c r="N10" s="183"/>
      <c r="O10" s="183"/>
      <c r="P10" s="183"/>
      <c r="Q10" s="183"/>
      <c r="U10" s="128"/>
      <c r="V10" s="128"/>
      <c r="W10" s="128"/>
      <c r="X10" s="128"/>
      <c r="Y10" s="128"/>
      <c r="Z10" s="128"/>
      <c r="AD10" s="184"/>
      <c r="AF10" s="188"/>
      <c r="AG10" s="188"/>
      <c r="AH10" s="128"/>
      <c r="AI10" s="128"/>
      <c r="AJ10" s="2243"/>
      <c r="AK10" s="128"/>
      <c r="AL10" s="183"/>
    </row>
    <row r="11" spans="1:44" s="20" customFormat="1" ht="4.5" customHeight="1">
      <c r="A11" s="2244"/>
      <c r="B11" s="183"/>
      <c r="C11" s="184"/>
      <c r="D11" s="183"/>
      <c r="E11" s="183"/>
      <c r="F11" s="183"/>
      <c r="G11" s="183"/>
      <c r="H11" s="183"/>
      <c r="I11" s="183"/>
      <c r="J11" s="183"/>
      <c r="K11" s="183"/>
      <c r="L11" s="183"/>
      <c r="M11" s="183"/>
      <c r="N11" s="183"/>
      <c r="O11" s="183"/>
      <c r="P11" s="183"/>
      <c r="Q11" s="183"/>
      <c r="U11" s="128"/>
      <c r="V11" s="128"/>
      <c r="W11" s="128"/>
      <c r="X11" s="128"/>
      <c r="Y11" s="128"/>
      <c r="Z11" s="128"/>
      <c r="AA11" s="128"/>
      <c r="AB11" s="128"/>
      <c r="AC11" s="128"/>
      <c r="AD11" s="128"/>
      <c r="AE11" s="128"/>
      <c r="AF11" s="128"/>
      <c r="AG11" s="128"/>
      <c r="AH11" s="128"/>
      <c r="AI11" s="128"/>
      <c r="AJ11" s="2243"/>
      <c r="AK11" s="128"/>
      <c r="AL11" s="183"/>
    </row>
    <row r="12" spans="1:44" s="20" customFormat="1">
      <c r="A12" s="2244"/>
      <c r="B12" s="184"/>
      <c r="C12" s="2910">
        <v>400001</v>
      </c>
      <c r="D12" s="2910"/>
      <c r="E12" s="2208"/>
      <c r="F12" s="2197"/>
      <c r="G12" s="839"/>
      <c r="H12" s="839"/>
      <c r="I12" s="839"/>
      <c r="J12" s="128"/>
      <c r="K12" s="128"/>
      <c r="L12" s="128"/>
      <c r="M12" s="128"/>
      <c r="N12" s="128"/>
      <c r="O12" s="839"/>
      <c r="P12" s="839"/>
      <c r="Q12" s="183"/>
      <c r="R12" s="183"/>
      <c r="S12" s="183"/>
      <c r="T12" s="183"/>
      <c r="U12" s="183"/>
      <c r="V12" s="183"/>
      <c r="W12" s="183"/>
      <c r="X12" s="183"/>
      <c r="Y12" s="183"/>
      <c r="Z12" s="183"/>
      <c r="AA12" s="128"/>
      <c r="AB12" s="128"/>
      <c r="AC12" s="128"/>
      <c r="AD12" s="128"/>
      <c r="AE12" s="128"/>
      <c r="AF12" s="183"/>
      <c r="AG12" s="183"/>
      <c r="AH12" s="183"/>
      <c r="AI12" s="183"/>
      <c r="AJ12" s="1887"/>
      <c r="AK12" s="128"/>
      <c r="AL12" s="183"/>
    </row>
    <row r="13" spans="1:44" s="20" customFormat="1" ht="11.25" customHeight="1">
      <c r="A13" s="2244"/>
      <c r="B13" s="184"/>
      <c r="C13" s="2963">
        <v>1</v>
      </c>
      <c r="D13" s="4426"/>
      <c r="E13" s="4429" t="s">
        <v>1100</v>
      </c>
      <c r="F13" s="4430"/>
      <c r="G13" s="839"/>
      <c r="H13" s="839"/>
      <c r="I13" s="2963">
        <v>2</v>
      </c>
      <c r="J13" s="4426"/>
      <c r="K13" s="2911" t="s">
        <v>1238</v>
      </c>
      <c r="L13" s="2877"/>
      <c r="M13" s="2877"/>
      <c r="N13" s="2161"/>
      <c r="V13" s="183"/>
      <c r="W13" s="183"/>
      <c r="X13" s="183"/>
      <c r="Y13" s="183"/>
      <c r="Z13" s="183"/>
      <c r="AA13" s="128"/>
      <c r="AB13" s="128"/>
      <c r="AC13" s="128"/>
      <c r="AD13" s="128"/>
      <c r="AE13" s="128"/>
      <c r="AF13" s="183"/>
      <c r="AG13" s="183"/>
      <c r="AH13" s="183"/>
      <c r="AI13" s="183"/>
      <c r="AJ13" s="1887"/>
      <c r="AK13" s="128"/>
      <c r="AL13" s="183"/>
    </row>
    <row r="14" spans="1:44" s="20" customFormat="1" ht="11.25" customHeight="1">
      <c r="A14" s="2244"/>
      <c r="B14" s="184"/>
      <c r="C14" s="2963"/>
      <c r="D14" s="4346"/>
      <c r="E14" s="4429"/>
      <c r="F14" s="4430"/>
      <c r="G14" s="839"/>
      <c r="H14" s="839"/>
      <c r="I14" s="2963"/>
      <c r="J14" s="4346"/>
      <c r="K14" s="2911"/>
      <c r="L14" s="2877"/>
      <c r="M14" s="2877"/>
      <c r="N14" s="2161"/>
      <c r="O14" s="183"/>
      <c r="P14" s="184"/>
      <c r="Q14" s="183"/>
      <c r="R14" s="183"/>
      <c r="S14" s="183"/>
      <c r="T14" s="183"/>
      <c r="U14" s="183"/>
      <c r="V14" s="183"/>
      <c r="W14" s="183"/>
      <c r="X14" s="183"/>
      <c r="Y14" s="183"/>
      <c r="Z14" s="183"/>
      <c r="AA14" s="183"/>
      <c r="AB14" s="183"/>
      <c r="AC14" s="183"/>
      <c r="AD14" s="183"/>
      <c r="AE14" s="183"/>
      <c r="AF14" s="183"/>
      <c r="AG14" s="183"/>
      <c r="AH14" s="183"/>
      <c r="AI14" s="132"/>
      <c r="AJ14" s="1887"/>
      <c r="AK14" s="128"/>
      <c r="AL14" s="183"/>
    </row>
    <row r="15" spans="1:44" s="20" customFormat="1" ht="4.5" customHeight="1">
      <c r="A15" s="2244"/>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87"/>
      <c r="AK15" s="128"/>
      <c r="AL15" s="183"/>
    </row>
    <row r="16" spans="1:44" ht="12.75" customHeight="1">
      <c r="A16" s="2253"/>
      <c r="B16" s="2254"/>
      <c r="C16" s="2255"/>
      <c r="D16" s="2255"/>
      <c r="E16" s="2255"/>
      <c r="F16" s="2255"/>
      <c r="G16" s="2255"/>
      <c r="H16" s="2255"/>
      <c r="I16" s="2255"/>
      <c r="J16" s="2256"/>
      <c r="K16" s="2256"/>
      <c r="L16" s="2256"/>
      <c r="M16" s="2256"/>
      <c r="N16" s="2256"/>
      <c r="O16" s="2256"/>
      <c r="P16" s="2256"/>
      <c r="Q16" s="2224"/>
      <c r="R16" s="2224"/>
      <c r="S16" s="2257"/>
      <c r="T16" s="2257"/>
      <c r="U16" s="2257"/>
      <c r="V16" s="2257"/>
      <c r="W16" s="2257"/>
      <c r="X16" s="2257"/>
      <c r="Y16" s="2258"/>
      <c r="Z16" s="2258"/>
      <c r="AA16" s="2258"/>
      <c r="AB16" s="2258"/>
      <c r="AC16" s="2258"/>
      <c r="AD16" s="2258"/>
      <c r="AE16" s="2258"/>
      <c r="AF16" s="2259"/>
      <c r="AG16" s="2259"/>
      <c r="AH16" s="2257"/>
      <c r="AI16" s="2257"/>
      <c r="AJ16" s="2260"/>
      <c r="AK16" s="119"/>
      <c r="AL16" s="119"/>
    </row>
    <row r="17" spans="1:38" ht="6" customHeight="1">
      <c r="A17" s="2248"/>
      <c r="B17" s="184"/>
      <c r="C17" s="20"/>
      <c r="D17" s="20"/>
      <c r="E17" s="20"/>
      <c r="F17" s="20"/>
      <c r="G17" s="20"/>
      <c r="H17" s="20"/>
      <c r="I17" s="20"/>
      <c r="Q17" s="128"/>
      <c r="R17" s="128"/>
      <c r="S17" s="119"/>
      <c r="T17" s="119"/>
      <c r="U17" s="119"/>
      <c r="V17" s="119"/>
      <c r="W17" s="119"/>
      <c r="X17" s="119"/>
      <c r="Y17" s="2261"/>
      <c r="Z17" s="2261"/>
      <c r="AA17" s="2261"/>
      <c r="AB17" s="2261"/>
      <c r="AC17" s="2261"/>
      <c r="AD17" s="2261"/>
      <c r="AE17" s="2261"/>
      <c r="AF17" s="117"/>
      <c r="AG17" s="117"/>
      <c r="AH17" s="119"/>
      <c r="AI17" s="119"/>
      <c r="AJ17" s="2262"/>
      <c r="AK17" s="119"/>
      <c r="AL17" s="119"/>
    </row>
    <row r="18" spans="1:38" s="20" customFormat="1" ht="11.25" customHeight="1">
      <c r="A18" s="2252" t="s">
        <v>1352</v>
      </c>
      <c r="B18" s="183"/>
      <c r="C18" s="20" t="s">
        <v>1378</v>
      </c>
      <c r="D18" s="183"/>
      <c r="E18" s="183"/>
      <c r="F18" s="183"/>
      <c r="G18" s="183"/>
      <c r="H18" s="183"/>
      <c r="I18" s="183"/>
      <c r="J18" s="183"/>
      <c r="K18" s="183"/>
      <c r="L18" s="183"/>
      <c r="M18" s="183"/>
      <c r="N18" s="183"/>
      <c r="O18" s="183"/>
      <c r="P18" s="183"/>
      <c r="Q18" s="183"/>
      <c r="U18" s="128"/>
      <c r="V18" s="128"/>
      <c r="W18" s="128"/>
      <c r="X18" s="128"/>
      <c r="Y18" s="128"/>
      <c r="Z18" s="128"/>
      <c r="AA18" s="128"/>
      <c r="AB18" s="128"/>
      <c r="AC18" s="128"/>
      <c r="AD18" s="128"/>
      <c r="AE18" s="128"/>
      <c r="AF18" s="128"/>
      <c r="AG18" s="128"/>
      <c r="AH18" s="128"/>
      <c r="AI18" s="128"/>
      <c r="AJ18" s="2243"/>
      <c r="AK18" s="128"/>
      <c r="AL18" s="183"/>
    </row>
    <row r="19" spans="1:38" s="20" customFormat="1" ht="11.25" customHeight="1">
      <c r="A19" s="2244"/>
      <c r="B19" s="183"/>
      <c r="C19" s="184" t="s">
        <v>1379</v>
      </c>
      <c r="D19" s="183"/>
      <c r="E19" s="183"/>
      <c r="F19" s="183"/>
      <c r="G19" s="183"/>
      <c r="H19" s="183"/>
      <c r="I19" s="183"/>
      <c r="J19" s="183"/>
      <c r="K19" s="183"/>
      <c r="L19" s="183"/>
      <c r="M19" s="183"/>
      <c r="N19" s="183"/>
      <c r="O19" s="183"/>
      <c r="P19" s="183"/>
      <c r="Q19" s="183"/>
      <c r="U19" s="128"/>
      <c r="V19" s="128"/>
      <c r="W19" s="128"/>
      <c r="X19" s="128"/>
      <c r="Y19" s="128"/>
      <c r="Z19" s="128"/>
      <c r="AA19" s="128"/>
      <c r="AB19" s="128"/>
      <c r="AC19" s="128"/>
      <c r="AD19" s="128"/>
      <c r="AE19" s="128"/>
      <c r="AF19" s="128"/>
      <c r="AG19" s="128"/>
      <c r="AH19" s="128"/>
      <c r="AI19" s="128"/>
      <c r="AJ19" s="2243"/>
      <c r="AK19" s="128"/>
      <c r="AL19" s="183"/>
    </row>
    <row r="20" spans="1:38" ht="6" customHeight="1">
      <c r="A20" s="2244"/>
      <c r="B20" s="184"/>
      <c r="Q20" s="20"/>
      <c r="AJ20" s="1887"/>
    </row>
    <row r="21" spans="1:38" ht="5.25" customHeight="1">
      <c r="A21" s="2244"/>
      <c r="B21" s="184"/>
      <c r="C21" s="2263"/>
      <c r="D21" s="2264"/>
      <c r="E21" s="2264"/>
      <c r="F21" s="2264"/>
      <c r="G21" s="2264"/>
      <c r="H21" s="2264"/>
      <c r="I21" s="2264"/>
      <c r="J21" s="2264"/>
      <c r="K21" s="2264"/>
      <c r="L21" s="2264"/>
      <c r="M21" s="2264"/>
      <c r="N21" s="2264"/>
      <c r="O21" s="2264"/>
      <c r="P21" s="2264"/>
      <c r="Q21" s="2265"/>
      <c r="R21" s="2264"/>
      <c r="S21" s="2264"/>
      <c r="T21" s="2264"/>
      <c r="U21" s="2264"/>
      <c r="V21" s="2264"/>
      <c r="W21" s="2264"/>
      <c r="X21" s="2264"/>
      <c r="Y21" s="2264"/>
      <c r="Z21" s="2263"/>
      <c r="AA21" s="2264"/>
      <c r="AB21" s="2264"/>
      <c r="AC21" s="2264"/>
      <c r="AD21" s="2266"/>
      <c r="AE21" s="2267"/>
      <c r="AF21" s="2268"/>
      <c r="AG21" s="2268"/>
      <c r="AH21" s="2268"/>
      <c r="AI21" s="2269"/>
      <c r="AJ21" s="1887"/>
    </row>
    <row r="22" spans="1:38">
      <c r="A22" s="2244"/>
      <c r="B22" s="184"/>
      <c r="C22" s="1952"/>
      <c r="Q22" s="20"/>
      <c r="Z22" s="1952"/>
      <c r="AD22" s="2270"/>
      <c r="AE22" s="4553" t="s">
        <v>116</v>
      </c>
      <c r="AF22" s="4554"/>
      <c r="AG22" s="4554"/>
      <c r="AH22" s="4554"/>
      <c r="AI22" s="4555"/>
      <c r="AJ22" s="1887"/>
    </row>
    <row r="23" spans="1:38" ht="12.75" customHeight="1">
      <c r="A23" s="2244"/>
      <c r="B23" s="184"/>
      <c r="C23" s="4540" t="s">
        <v>3748</v>
      </c>
      <c r="D23" s="4446"/>
      <c r="E23" s="4446"/>
      <c r="F23" s="4446"/>
      <c r="G23" s="4446"/>
      <c r="H23" s="4446"/>
      <c r="I23" s="4446"/>
      <c r="J23" s="4446"/>
      <c r="K23" s="4446"/>
      <c r="L23" s="4446"/>
      <c r="M23" s="4446"/>
      <c r="N23" s="4446"/>
      <c r="O23" s="4446"/>
      <c r="P23" s="4446"/>
      <c r="Q23" s="4446"/>
      <c r="R23" s="4446"/>
      <c r="S23" s="4446"/>
      <c r="T23" s="4446"/>
      <c r="U23" s="4446"/>
      <c r="V23" s="4446"/>
      <c r="W23" s="4446"/>
      <c r="X23" s="4446"/>
      <c r="Y23" s="4518"/>
      <c r="Z23" s="4556" t="s">
        <v>3749</v>
      </c>
      <c r="AA23" s="4557"/>
      <c r="AB23" s="4557"/>
      <c r="AC23" s="4557"/>
      <c r="AD23" s="4558"/>
      <c r="AE23" s="4559" t="s">
        <v>3750</v>
      </c>
      <c r="AF23" s="4560"/>
      <c r="AG23" s="4560"/>
      <c r="AH23" s="4560"/>
      <c r="AI23" s="4561"/>
      <c r="AJ23" s="1887"/>
    </row>
    <row r="24" spans="1:38" ht="2.25" customHeight="1">
      <c r="A24" s="2244"/>
      <c r="B24" s="184"/>
      <c r="C24" s="2039"/>
      <c r="D24" s="390"/>
      <c r="E24" s="390"/>
      <c r="F24" s="390"/>
      <c r="G24" s="390"/>
      <c r="H24" s="390"/>
      <c r="I24" s="390"/>
      <c r="J24" s="390"/>
      <c r="K24" s="390"/>
      <c r="L24" s="390"/>
      <c r="M24" s="390"/>
      <c r="N24" s="390"/>
      <c r="O24" s="390"/>
      <c r="P24" s="390"/>
      <c r="Q24" s="390"/>
      <c r="R24" s="390"/>
      <c r="S24" s="390"/>
      <c r="T24" s="390"/>
      <c r="U24" s="390"/>
      <c r="V24" s="390"/>
      <c r="W24" s="390"/>
      <c r="X24" s="390"/>
      <c r="Y24" s="2271"/>
      <c r="Z24" s="2039"/>
      <c r="AA24" s="390"/>
      <c r="AB24" s="390"/>
      <c r="AC24" s="390"/>
      <c r="AD24" s="2271"/>
      <c r="AE24" s="2040"/>
      <c r="AF24" s="2272"/>
      <c r="AG24" s="2272"/>
      <c r="AH24" s="2272"/>
      <c r="AI24" s="2273"/>
      <c r="AJ24" s="1887"/>
    </row>
    <row r="25" spans="1:38">
      <c r="A25" s="2244"/>
      <c r="B25" s="184"/>
      <c r="C25" s="4562" t="s">
        <v>1236</v>
      </c>
      <c r="D25" s="4538"/>
      <c r="E25" s="4538"/>
      <c r="F25" s="4538"/>
      <c r="G25" s="4538"/>
      <c r="H25" s="4538"/>
      <c r="I25" s="4538"/>
      <c r="J25" s="4538"/>
      <c r="K25" s="4538"/>
      <c r="L25" s="4538"/>
      <c r="M25" s="4538"/>
      <c r="N25" s="4538"/>
      <c r="O25" s="4538"/>
      <c r="P25" s="4538"/>
      <c r="Q25" s="4538"/>
      <c r="R25" s="4538"/>
      <c r="S25" s="4538"/>
      <c r="T25" s="4538"/>
      <c r="U25" s="4538"/>
      <c r="V25" s="4538"/>
      <c r="W25" s="4538"/>
      <c r="X25" s="4538"/>
      <c r="Y25" s="4563"/>
      <c r="Z25" s="4564" t="s">
        <v>3751</v>
      </c>
      <c r="AA25" s="4565"/>
      <c r="AB25" s="4565"/>
      <c r="AC25" s="4565"/>
      <c r="AD25" s="4566"/>
      <c r="AE25" s="4556" t="s">
        <v>3752</v>
      </c>
      <c r="AF25" s="4557"/>
      <c r="AG25" s="4557"/>
      <c r="AH25" s="4557"/>
      <c r="AI25" s="4558"/>
      <c r="AJ25" s="1887"/>
    </row>
    <row r="26" spans="1:38">
      <c r="A26" s="2244"/>
      <c r="B26" s="184"/>
      <c r="C26" s="1952"/>
      <c r="Q26" s="20"/>
      <c r="Z26" s="1952"/>
      <c r="AD26" s="2270"/>
      <c r="AE26" s="4564" t="s">
        <v>3753</v>
      </c>
      <c r="AF26" s="4565"/>
      <c r="AG26" s="4565"/>
      <c r="AH26" s="4565"/>
      <c r="AI26" s="4566"/>
      <c r="AJ26" s="1887"/>
    </row>
    <row r="27" spans="1:38" ht="5.25" customHeight="1">
      <c r="A27" s="2244"/>
      <c r="B27" s="184"/>
      <c r="C27" s="1952"/>
      <c r="Q27" s="20"/>
      <c r="Z27" s="2274"/>
      <c r="AA27" s="2256"/>
      <c r="AB27" s="2256"/>
      <c r="AC27" s="2256"/>
      <c r="AD27" s="2275"/>
      <c r="AE27" s="2276"/>
      <c r="AF27" s="2276"/>
      <c r="AG27" s="2276"/>
      <c r="AH27" s="2276"/>
      <c r="AI27" s="2277"/>
      <c r="AJ27" s="1887"/>
    </row>
    <row r="28" spans="1:38" ht="5.25" customHeight="1">
      <c r="A28" s="2244"/>
      <c r="B28" s="184"/>
      <c r="C28" s="1952"/>
      <c r="Q28" s="20"/>
      <c r="Z28" s="1952"/>
      <c r="AD28" s="2270"/>
      <c r="AE28" s="2272"/>
      <c r="AF28" s="2272"/>
      <c r="AG28" s="2272"/>
      <c r="AH28" s="2272"/>
      <c r="AI28" s="2273"/>
      <c r="AJ28" s="1887"/>
    </row>
    <row r="29" spans="1:38">
      <c r="A29" s="2244"/>
      <c r="B29" s="184"/>
      <c r="C29" s="1952"/>
      <c r="Q29" s="20"/>
      <c r="Z29" s="4540">
        <v>4001</v>
      </c>
      <c r="AA29" s="4446"/>
      <c r="AB29" s="4446"/>
      <c r="AC29" s="4446"/>
      <c r="AD29" s="4518"/>
      <c r="AE29" s="4540">
        <v>4002</v>
      </c>
      <c r="AF29" s="4446"/>
      <c r="AG29" s="4446"/>
      <c r="AH29" s="4446"/>
      <c r="AI29" s="4518"/>
      <c r="AJ29" s="1887"/>
    </row>
    <row r="30" spans="1:38" ht="5.25" customHeight="1">
      <c r="A30" s="2244"/>
      <c r="B30" s="184"/>
      <c r="C30" s="2274"/>
      <c r="D30" s="2256"/>
      <c r="E30" s="2256"/>
      <c r="F30" s="2256"/>
      <c r="G30" s="2256"/>
      <c r="H30" s="2256"/>
      <c r="I30" s="2256"/>
      <c r="J30" s="2256"/>
      <c r="K30" s="2256"/>
      <c r="L30" s="2256"/>
      <c r="M30" s="2256"/>
      <c r="N30" s="2256"/>
      <c r="O30" s="2256"/>
      <c r="P30" s="2256"/>
      <c r="Q30" s="2255"/>
      <c r="R30" s="2256"/>
      <c r="S30" s="2256"/>
      <c r="T30" s="2256"/>
      <c r="U30" s="2256"/>
      <c r="V30" s="2256"/>
      <c r="W30" s="2256"/>
      <c r="X30" s="2256"/>
      <c r="Y30" s="2256"/>
      <c r="Z30" s="2274"/>
      <c r="AA30" s="2256"/>
      <c r="AB30" s="2256"/>
      <c r="AC30" s="2256"/>
      <c r="AD30" s="2275"/>
      <c r="AE30" s="2256"/>
      <c r="AF30" s="2256"/>
      <c r="AG30" s="2256"/>
      <c r="AH30" s="2256"/>
      <c r="AI30" s="2275"/>
      <c r="AJ30" s="1887"/>
    </row>
    <row r="31" spans="1:38" ht="12.75" customHeight="1">
      <c r="A31" s="2244"/>
      <c r="B31" s="184"/>
      <c r="C31" s="1952"/>
      <c r="D31" s="4569"/>
      <c r="E31" s="4569"/>
      <c r="F31" s="4569"/>
      <c r="G31" s="4569"/>
      <c r="H31" s="4569"/>
      <c r="I31" s="4569"/>
      <c r="J31" s="4569"/>
      <c r="K31" s="4569"/>
      <c r="L31" s="4569"/>
      <c r="M31" s="4569"/>
      <c r="N31" s="4569"/>
      <c r="O31" s="4569"/>
      <c r="P31" s="4569"/>
      <c r="Q31" s="4569"/>
      <c r="R31" s="4569"/>
      <c r="S31" s="4569"/>
      <c r="T31" s="4569"/>
      <c r="U31" s="4569"/>
      <c r="V31" s="4569"/>
      <c r="W31" s="4569"/>
      <c r="Y31" s="4567" t="s">
        <v>86</v>
      </c>
      <c r="Z31" s="2195"/>
      <c r="AA31" s="1892"/>
      <c r="AB31" s="1892"/>
      <c r="AC31" s="1892"/>
      <c r="AD31" s="2278"/>
      <c r="AE31" s="1892"/>
      <c r="AF31" s="1892"/>
      <c r="AG31" s="1892"/>
      <c r="AH31" s="1892"/>
      <c r="AI31" s="2278"/>
      <c r="AJ31" s="1887"/>
    </row>
    <row r="32" spans="1:38">
      <c r="A32" s="2244"/>
      <c r="B32" s="184"/>
      <c r="C32" s="2039" t="s">
        <v>59</v>
      </c>
      <c r="D32" s="4570"/>
      <c r="E32" s="4570"/>
      <c r="F32" s="4570"/>
      <c r="G32" s="4570"/>
      <c r="H32" s="4570"/>
      <c r="I32" s="4570"/>
      <c r="J32" s="4570"/>
      <c r="K32" s="4570"/>
      <c r="L32" s="4570"/>
      <c r="M32" s="4570"/>
      <c r="N32" s="4570"/>
      <c r="O32" s="4570"/>
      <c r="P32" s="4570"/>
      <c r="Q32" s="4570"/>
      <c r="R32" s="4570"/>
      <c r="S32" s="4570"/>
      <c r="T32" s="4570"/>
      <c r="U32" s="4570"/>
      <c r="V32" s="4570"/>
      <c r="W32" s="4570"/>
      <c r="Y32" s="4500"/>
      <c r="Z32" s="4541"/>
      <c r="AA32" s="4542"/>
      <c r="AB32" s="4542"/>
      <c r="AC32" s="4542"/>
      <c r="AD32" s="4543"/>
      <c r="AE32" s="4547"/>
      <c r="AF32" s="4548"/>
      <c r="AG32" s="4548"/>
      <c r="AH32" s="4548"/>
      <c r="AI32" s="4549"/>
      <c r="AJ32" s="1887"/>
    </row>
    <row r="33" spans="1:37">
      <c r="A33" s="2244"/>
      <c r="B33" s="184"/>
      <c r="C33" s="2279"/>
      <c r="D33" s="4571"/>
      <c r="E33" s="4571"/>
      <c r="F33" s="4571"/>
      <c r="G33" s="4571"/>
      <c r="H33" s="4571"/>
      <c r="I33" s="4571"/>
      <c r="J33" s="4571"/>
      <c r="K33" s="4571"/>
      <c r="L33" s="4571"/>
      <c r="M33" s="4571"/>
      <c r="N33" s="4571"/>
      <c r="O33" s="4571"/>
      <c r="P33" s="4571"/>
      <c r="Q33" s="4571"/>
      <c r="R33" s="4571"/>
      <c r="S33" s="4571"/>
      <c r="T33" s="4571"/>
      <c r="U33" s="4571"/>
      <c r="V33" s="4571"/>
      <c r="W33" s="4571"/>
      <c r="X33" s="2256"/>
      <c r="Y33" s="4568"/>
      <c r="Z33" s="4544"/>
      <c r="AA33" s="4545"/>
      <c r="AB33" s="4545"/>
      <c r="AC33" s="4545"/>
      <c r="AD33" s="4546"/>
      <c r="AE33" s="4550"/>
      <c r="AF33" s="4551"/>
      <c r="AG33" s="4551"/>
      <c r="AH33" s="4551"/>
      <c r="AI33" s="4552"/>
      <c r="AJ33" s="1887"/>
    </row>
    <row r="34" spans="1:37" ht="12.75" customHeight="1">
      <c r="A34" s="2244"/>
      <c r="B34" s="184"/>
      <c r="C34" s="1953"/>
      <c r="D34" s="4569"/>
      <c r="E34" s="4569"/>
      <c r="F34" s="4569"/>
      <c r="G34" s="4569"/>
      <c r="H34" s="4569"/>
      <c r="I34" s="4569"/>
      <c r="J34" s="4569"/>
      <c r="K34" s="4569"/>
      <c r="L34" s="4569"/>
      <c r="M34" s="4569"/>
      <c r="N34" s="4569"/>
      <c r="O34" s="4569"/>
      <c r="P34" s="4569"/>
      <c r="Q34" s="4569"/>
      <c r="R34" s="4569"/>
      <c r="S34" s="4569"/>
      <c r="T34" s="4569"/>
      <c r="U34" s="4569"/>
      <c r="V34" s="4569"/>
      <c r="W34" s="4569"/>
      <c r="Y34" s="4567" t="s">
        <v>87</v>
      </c>
      <c r="Z34" s="2196"/>
      <c r="AA34" s="2280"/>
      <c r="AB34" s="2280"/>
      <c r="AC34" s="2280"/>
      <c r="AD34" s="2281"/>
      <c r="AE34" s="2280"/>
      <c r="AF34" s="2280"/>
      <c r="AG34" s="2280"/>
      <c r="AH34" s="2280"/>
      <c r="AI34" s="2281"/>
      <c r="AJ34" s="1887"/>
    </row>
    <row r="35" spans="1:37">
      <c r="A35" s="2244"/>
      <c r="B35" s="184"/>
      <c r="C35" s="2039" t="s">
        <v>62</v>
      </c>
      <c r="D35" s="4570"/>
      <c r="E35" s="4570"/>
      <c r="F35" s="4570"/>
      <c r="G35" s="4570"/>
      <c r="H35" s="4570"/>
      <c r="I35" s="4570"/>
      <c r="J35" s="4570"/>
      <c r="K35" s="4570"/>
      <c r="L35" s="4570"/>
      <c r="M35" s="4570"/>
      <c r="N35" s="4570"/>
      <c r="O35" s="4570"/>
      <c r="P35" s="4570"/>
      <c r="Q35" s="4570"/>
      <c r="R35" s="4570"/>
      <c r="S35" s="4570"/>
      <c r="T35" s="4570"/>
      <c r="U35" s="4570"/>
      <c r="V35" s="4570"/>
      <c r="W35" s="4570"/>
      <c r="Y35" s="4500"/>
      <c r="Z35" s="4541"/>
      <c r="AA35" s="4542"/>
      <c r="AB35" s="4542"/>
      <c r="AC35" s="4542"/>
      <c r="AD35" s="4543"/>
      <c r="AE35" s="4547"/>
      <c r="AF35" s="4548"/>
      <c r="AG35" s="4548"/>
      <c r="AH35" s="4548"/>
      <c r="AI35" s="4549"/>
      <c r="AJ35" s="1887"/>
    </row>
    <row r="36" spans="1:37">
      <c r="A36" s="2244"/>
      <c r="B36" s="184"/>
      <c r="C36" s="2279"/>
      <c r="D36" s="4571"/>
      <c r="E36" s="4571"/>
      <c r="F36" s="4571"/>
      <c r="G36" s="4571"/>
      <c r="H36" s="4571"/>
      <c r="I36" s="4571"/>
      <c r="J36" s="4571"/>
      <c r="K36" s="4571"/>
      <c r="L36" s="4571"/>
      <c r="M36" s="4571"/>
      <c r="N36" s="4571"/>
      <c r="O36" s="4571"/>
      <c r="P36" s="4571"/>
      <c r="Q36" s="4571"/>
      <c r="R36" s="4571"/>
      <c r="S36" s="4571"/>
      <c r="T36" s="4571"/>
      <c r="U36" s="4571"/>
      <c r="V36" s="4571"/>
      <c r="W36" s="4571"/>
      <c r="X36" s="2256"/>
      <c r="Y36" s="4568"/>
      <c r="Z36" s="4544"/>
      <c r="AA36" s="4545"/>
      <c r="AB36" s="4545"/>
      <c r="AC36" s="4545"/>
      <c r="AD36" s="4546"/>
      <c r="AE36" s="4550"/>
      <c r="AF36" s="4551"/>
      <c r="AG36" s="4551"/>
      <c r="AH36" s="4551"/>
      <c r="AI36" s="4552"/>
      <c r="AJ36" s="1887"/>
    </row>
    <row r="37" spans="1:37" ht="12.75" customHeight="1">
      <c r="A37" s="2244"/>
      <c r="B37" s="184"/>
      <c r="C37" s="1953"/>
      <c r="D37" s="4569"/>
      <c r="E37" s="4569"/>
      <c r="F37" s="4569"/>
      <c r="G37" s="4569"/>
      <c r="H37" s="4569"/>
      <c r="I37" s="4569"/>
      <c r="J37" s="4569"/>
      <c r="K37" s="4569"/>
      <c r="L37" s="4569"/>
      <c r="M37" s="4569"/>
      <c r="N37" s="4569"/>
      <c r="O37" s="4569"/>
      <c r="P37" s="4569"/>
      <c r="Q37" s="4569"/>
      <c r="R37" s="4569"/>
      <c r="S37" s="4569"/>
      <c r="T37" s="4569"/>
      <c r="U37" s="4569"/>
      <c r="V37" s="4569"/>
      <c r="W37" s="4569"/>
      <c r="Y37" s="4567" t="s">
        <v>94</v>
      </c>
      <c r="Z37" s="2196"/>
      <c r="AA37" s="2280"/>
      <c r="AB37" s="2280"/>
      <c r="AC37" s="2280"/>
      <c r="AD37" s="2281"/>
      <c r="AE37" s="2280"/>
      <c r="AF37" s="2280"/>
      <c r="AG37" s="2280"/>
      <c r="AH37" s="2280"/>
      <c r="AI37" s="2281"/>
      <c r="AJ37" s="1887"/>
    </row>
    <row r="38" spans="1:37">
      <c r="A38" s="2244"/>
      <c r="B38" s="184"/>
      <c r="C38" s="2039" t="s">
        <v>72</v>
      </c>
      <c r="D38" s="4570"/>
      <c r="E38" s="4570"/>
      <c r="F38" s="4570"/>
      <c r="G38" s="4570"/>
      <c r="H38" s="4570"/>
      <c r="I38" s="4570"/>
      <c r="J38" s="4570"/>
      <c r="K38" s="4570"/>
      <c r="L38" s="4570"/>
      <c r="M38" s="4570"/>
      <c r="N38" s="4570"/>
      <c r="O38" s="4570"/>
      <c r="P38" s="4570"/>
      <c r="Q38" s="4570"/>
      <c r="R38" s="4570"/>
      <c r="S38" s="4570"/>
      <c r="T38" s="4570"/>
      <c r="U38" s="4570"/>
      <c r="V38" s="4570"/>
      <c r="W38" s="4570"/>
      <c r="Y38" s="4500"/>
      <c r="Z38" s="4541"/>
      <c r="AA38" s="4542"/>
      <c r="AB38" s="4542"/>
      <c r="AC38" s="4542"/>
      <c r="AD38" s="4543"/>
      <c r="AE38" s="4547"/>
      <c r="AF38" s="4548"/>
      <c r="AG38" s="4548"/>
      <c r="AH38" s="4548"/>
      <c r="AI38" s="4549"/>
      <c r="AJ38" s="1887"/>
    </row>
    <row r="39" spans="1:37">
      <c r="A39" s="2244"/>
      <c r="B39" s="184"/>
      <c r="C39" s="2274"/>
      <c r="D39" s="4571"/>
      <c r="E39" s="4571"/>
      <c r="F39" s="4571"/>
      <c r="G39" s="4571"/>
      <c r="H39" s="4571"/>
      <c r="I39" s="4571"/>
      <c r="J39" s="4571"/>
      <c r="K39" s="4571"/>
      <c r="L39" s="4571"/>
      <c r="M39" s="4571"/>
      <c r="N39" s="4571"/>
      <c r="O39" s="4571"/>
      <c r="P39" s="4571"/>
      <c r="Q39" s="4571"/>
      <c r="R39" s="4571"/>
      <c r="S39" s="4571"/>
      <c r="T39" s="4571"/>
      <c r="U39" s="4571"/>
      <c r="V39" s="4571"/>
      <c r="W39" s="4571"/>
      <c r="X39" s="2256"/>
      <c r="Y39" s="4568"/>
      <c r="Z39" s="4544"/>
      <c r="AA39" s="4545"/>
      <c r="AB39" s="4545"/>
      <c r="AC39" s="4545"/>
      <c r="AD39" s="4546"/>
      <c r="AE39" s="4550"/>
      <c r="AF39" s="4551"/>
      <c r="AG39" s="4551"/>
      <c r="AH39" s="4551"/>
      <c r="AI39" s="4552"/>
      <c r="AJ39" s="1887"/>
    </row>
    <row r="40" spans="1:37">
      <c r="A40" s="2244"/>
      <c r="B40" s="184"/>
      <c r="Q40" s="20"/>
      <c r="AJ40" s="1887"/>
    </row>
    <row r="41" spans="1:37" ht="11.25" customHeight="1">
      <c r="A41" s="2244"/>
      <c r="B41" s="263"/>
      <c r="C41" s="128"/>
      <c r="D41" s="119"/>
      <c r="E41" s="119"/>
      <c r="F41" s="119"/>
      <c r="G41" s="119"/>
      <c r="H41" s="119"/>
      <c r="I41" s="119"/>
      <c r="J41" s="119"/>
      <c r="K41" s="119"/>
      <c r="L41" s="119"/>
      <c r="M41" s="119"/>
      <c r="N41" s="119"/>
      <c r="O41" s="119"/>
      <c r="P41" s="119"/>
      <c r="Q41" s="119"/>
      <c r="R41" s="223"/>
      <c r="S41" s="223"/>
      <c r="T41" s="223"/>
      <c r="U41" s="223"/>
      <c r="V41" s="223"/>
      <c r="W41" s="223"/>
      <c r="X41" s="223"/>
      <c r="Y41" s="223"/>
      <c r="Z41" s="223"/>
      <c r="AA41" s="223"/>
      <c r="AB41" s="223"/>
      <c r="AC41" s="223"/>
      <c r="AD41" s="223"/>
      <c r="AE41" s="223"/>
      <c r="AF41" s="223"/>
      <c r="AG41" s="223"/>
      <c r="AH41" s="223"/>
      <c r="AI41" s="223"/>
      <c r="AJ41" s="2282"/>
      <c r="AK41" s="119"/>
    </row>
    <row r="42" spans="1:37" ht="11.25" customHeight="1" thickBot="1">
      <c r="A42" s="2283"/>
      <c r="B42" s="1983"/>
      <c r="C42" s="1984"/>
      <c r="D42" s="2000"/>
      <c r="E42" s="2000"/>
      <c r="F42" s="2000"/>
      <c r="G42" s="2000"/>
      <c r="H42" s="2000"/>
      <c r="I42" s="2000"/>
      <c r="J42" s="2000"/>
      <c r="K42" s="2000"/>
      <c r="L42" s="2000"/>
      <c r="M42" s="2000"/>
      <c r="N42" s="2000"/>
      <c r="O42" s="2000"/>
      <c r="P42" s="2000"/>
      <c r="Q42" s="2000"/>
      <c r="R42" s="2001"/>
      <c r="S42" s="2001"/>
      <c r="T42" s="2001"/>
      <c r="U42" s="2001"/>
      <c r="V42" s="2001"/>
      <c r="W42" s="2001"/>
      <c r="X42" s="2001"/>
      <c r="Y42" s="2001"/>
      <c r="Z42" s="2001"/>
      <c r="AA42" s="2001"/>
      <c r="AB42" s="2001"/>
      <c r="AC42" s="2001"/>
      <c r="AD42" s="2001"/>
      <c r="AE42" s="2001"/>
      <c r="AF42" s="2001"/>
      <c r="AG42" s="2001"/>
      <c r="AH42" s="2001"/>
      <c r="AI42" s="2008"/>
      <c r="AJ42" s="2284"/>
      <c r="AK42" s="119"/>
    </row>
    <row r="43" spans="1:37" ht="11.25" customHeight="1">
      <c r="B43" s="263"/>
      <c r="C43" s="128"/>
      <c r="D43" s="119"/>
      <c r="E43" s="119"/>
      <c r="F43" s="119"/>
      <c r="G43" s="119"/>
      <c r="H43" s="119"/>
      <c r="I43" s="119"/>
      <c r="J43" s="119"/>
      <c r="K43" s="119"/>
      <c r="L43" s="119"/>
      <c r="M43" s="119"/>
      <c r="N43" s="119"/>
      <c r="O43" s="119"/>
      <c r="P43" s="119"/>
      <c r="Q43" s="119"/>
      <c r="R43" s="223"/>
      <c r="S43" s="223"/>
      <c r="T43" s="223"/>
      <c r="U43" s="223"/>
      <c r="V43" s="223"/>
      <c r="W43" s="223"/>
      <c r="X43" s="223"/>
      <c r="Y43" s="223"/>
      <c r="Z43" s="223"/>
      <c r="AA43" s="223"/>
      <c r="AB43" s="223"/>
      <c r="AC43" s="223"/>
      <c r="AD43" s="223"/>
      <c r="AE43" s="223"/>
      <c r="AF43" s="223"/>
      <c r="AG43" s="223"/>
      <c r="AH43" s="223"/>
      <c r="AI43" s="844"/>
      <c r="AJ43" s="844"/>
      <c r="AK43" s="119"/>
    </row>
    <row r="44" spans="1:37" ht="11.25" customHeight="1">
      <c r="A44" s="4446">
        <v>45</v>
      </c>
      <c r="B44" s="4446"/>
      <c r="C44" s="4446"/>
      <c r="D44" s="4446"/>
      <c r="E44" s="4446"/>
      <c r="F44" s="4446"/>
      <c r="G44" s="4446"/>
      <c r="H44" s="4446"/>
      <c r="I44" s="4446"/>
      <c r="J44" s="4446"/>
      <c r="K44" s="4446"/>
      <c r="L44" s="4446"/>
      <c r="M44" s="4446"/>
      <c r="N44" s="4446"/>
      <c r="O44" s="4446"/>
      <c r="P44" s="4446"/>
      <c r="Q44" s="4446"/>
      <c r="R44" s="4446"/>
      <c r="S44" s="4446"/>
      <c r="T44" s="4446"/>
      <c r="U44" s="4446"/>
      <c r="V44" s="4446"/>
      <c r="W44" s="4446"/>
      <c r="X44" s="4446"/>
      <c r="Y44" s="4446"/>
      <c r="Z44" s="4446"/>
      <c r="AA44" s="4446"/>
      <c r="AB44" s="4446"/>
      <c r="AC44" s="4446"/>
      <c r="AD44" s="4446"/>
      <c r="AE44" s="4446"/>
      <c r="AF44" s="4446"/>
      <c r="AG44" s="4446"/>
      <c r="AH44" s="4446"/>
      <c r="AI44" s="4446"/>
      <c r="AJ44" s="4446"/>
      <c r="AK44" s="119"/>
    </row>
    <row r="92" spans="14:14" ht="168.75">
      <c r="N92" s="843" t="s">
        <v>3605</v>
      </c>
    </row>
    <row r="93" spans="14:14" ht="191.25">
      <c r="N93" s="842" t="s">
        <v>3606</v>
      </c>
    </row>
  </sheetData>
  <sheetProtection selectLockedCells="1" selectUnlockedCells="1"/>
  <mergeCells count="35">
    <mergeCell ref="A44:AJ44"/>
    <mergeCell ref="Z35:AD36"/>
    <mergeCell ref="AE35:AI36"/>
    <mergeCell ref="Z38:AD39"/>
    <mergeCell ref="AE38:AI39"/>
    <mergeCell ref="Y34:Y36"/>
    <mergeCell ref="Y37:Y39"/>
    <mergeCell ref="D34:W36"/>
    <mergeCell ref="D37:W39"/>
    <mergeCell ref="AE29:AI29"/>
    <mergeCell ref="Z32:AD33"/>
    <mergeCell ref="AE32:AI33"/>
    <mergeCell ref="AE22:AI22"/>
    <mergeCell ref="C23:Y23"/>
    <mergeCell ref="Z23:AD23"/>
    <mergeCell ref="AE23:AI23"/>
    <mergeCell ref="C25:Y25"/>
    <mergeCell ref="Z25:AD25"/>
    <mergeCell ref="AE25:AI25"/>
    <mergeCell ref="Y31:Y33"/>
    <mergeCell ref="D31:W33"/>
    <mergeCell ref="AE26:AI26"/>
    <mergeCell ref="Z29:AD29"/>
    <mergeCell ref="K13:M14"/>
    <mergeCell ref="A1:AJ1"/>
    <mergeCell ref="A2:AJ2"/>
    <mergeCell ref="A3:AJ3"/>
    <mergeCell ref="B5:G6"/>
    <mergeCell ref="H5:I6"/>
    <mergeCell ref="C12:D12"/>
    <mergeCell ref="C13:C14"/>
    <mergeCell ref="D13:D14"/>
    <mergeCell ref="E13:F14"/>
    <mergeCell ref="I13:I14"/>
    <mergeCell ref="J13:J14"/>
  </mergeCells>
  <printOptions horizontalCentered="1"/>
  <pageMargins left="0.27559055118110237" right="0" top="0.55118110236220474" bottom="0.15748031496062992" header="0.51181102362204722" footer="0.51181102362204722"/>
  <pageSetup paperSize="9" scale="85" firstPageNumber="0" orientation="portrait" useFirstPageNumber="1" horizontalDpi="300" verticalDpi="300"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BC56-BE69-44E6-B05F-4C6922A1C2D3}">
  <sheetPr>
    <tabColor theme="7" tint="0.79998168889431442"/>
  </sheetPr>
  <dimension ref="A1:AJ154"/>
  <sheetViews>
    <sheetView showGridLines="0" view="pageBreakPreview" zoomScale="130" zoomScaleNormal="100" zoomScaleSheetLayoutView="130" workbookViewId="0">
      <selection activeCell="H5" sqref="H5:I6"/>
    </sheetView>
  </sheetViews>
  <sheetFormatPr defaultColWidth="9.140625" defaultRowHeight="12.75" customHeight="1"/>
  <cols>
    <col min="1" max="1" width="1" style="98" customWidth="1"/>
    <col min="2" max="2" width="5.5703125" style="840" customWidth="1"/>
    <col min="3" max="3" width="0.7109375" style="98" customWidth="1"/>
    <col min="4" max="4" width="3.85546875" style="98" customWidth="1"/>
    <col min="5" max="5" width="4.28515625" style="98" customWidth="1"/>
    <col min="6" max="7" width="3.85546875" style="98" customWidth="1"/>
    <col min="8" max="9" width="3.42578125" style="98" customWidth="1"/>
    <col min="10" max="10" width="3.85546875" style="98" customWidth="1"/>
    <col min="11" max="11" width="4.28515625" style="98" customWidth="1"/>
    <col min="12" max="12" width="3.85546875" style="98" customWidth="1"/>
    <col min="13" max="13" width="7.42578125" style="98" customWidth="1"/>
    <col min="14" max="14" width="3.85546875" style="98" customWidth="1"/>
    <col min="15" max="15" width="4.42578125" style="98" customWidth="1"/>
    <col min="16" max="21" width="3.85546875" style="98" customWidth="1"/>
    <col min="22" max="23" width="2.28515625" style="98" customWidth="1"/>
    <col min="24" max="24" width="3.85546875" style="98" customWidth="1"/>
    <col min="25" max="25" width="3" style="98" customWidth="1"/>
    <col min="26" max="31" width="1.5703125" style="98" customWidth="1"/>
    <col min="32" max="32" width="1.5703125" style="840" customWidth="1"/>
    <col min="33" max="33" width="1.5703125" style="98" customWidth="1"/>
    <col min="34" max="34" width="3.85546875" style="98" customWidth="1"/>
    <col min="35" max="35" width="4.42578125" style="98" customWidth="1"/>
    <col min="36" max="36" width="3.5703125" style="98" customWidth="1"/>
    <col min="37" max="16384" width="9.140625" style="98"/>
  </cols>
  <sheetData>
    <row r="1" spans="1:36" ht="12.75" customHeight="1">
      <c r="A1" s="4327" t="s">
        <v>1109</v>
      </c>
      <c r="B1" s="4328"/>
      <c r="C1" s="4328"/>
      <c r="D1" s="4328"/>
      <c r="E1" s="4328"/>
      <c r="F1" s="4328"/>
      <c r="G1" s="4328"/>
      <c r="H1" s="4328"/>
      <c r="I1" s="4328"/>
      <c r="J1" s="4328"/>
      <c r="K1" s="4328"/>
      <c r="L1" s="4328"/>
      <c r="M1" s="4328"/>
      <c r="N1" s="4328"/>
      <c r="O1" s="4328"/>
      <c r="P1" s="4328"/>
      <c r="Q1" s="4328"/>
      <c r="R1" s="4328"/>
      <c r="S1" s="4328"/>
      <c r="T1" s="4328"/>
      <c r="U1" s="4328"/>
      <c r="V1" s="4328"/>
      <c r="W1" s="4328"/>
      <c r="X1" s="4328"/>
      <c r="Y1" s="4328"/>
      <c r="Z1" s="4328"/>
      <c r="AA1" s="4328"/>
      <c r="AB1" s="4328"/>
      <c r="AC1" s="4328"/>
      <c r="AD1" s="4328"/>
      <c r="AE1" s="4328"/>
      <c r="AF1" s="4328"/>
      <c r="AG1" s="4328"/>
      <c r="AH1" s="4328"/>
      <c r="AI1" s="4328"/>
      <c r="AJ1" s="4329"/>
    </row>
    <row r="2" spans="1:36" ht="12.75" customHeight="1">
      <c r="A2" s="4330" t="s">
        <v>3310</v>
      </c>
      <c r="B2" s="3089"/>
      <c r="C2" s="3089"/>
      <c r="D2" s="3089"/>
      <c r="E2" s="3089"/>
      <c r="F2" s="3089"/>
      <c r="G2" s="3089"/>
      <c r="H2" s="3089"/>
      <c r="I2" s="3089"/>
      <c r="J2" s="3089"/>
      <c r="K2" s="3089"/>
      <c r="L2" s="3089"/>
      <c r="M2" s="3089"/>
      <c r="N2" s="3089"/>
      <c r="O2" s="3089"/>
      <c r="P2" s="3089"/>
      <c r="Q2" s="3089"/>
      <c r="R2" s="3089"/>
      <c r="S2" s="3089"/>
      <c r="T2" s="3089"/>
      <c r="U2" s="3089"/>
      <c r="V2" s="3089"/>
      <c r="W2" s="3089"/>
      <c r="X2" s="3089"/>
      <c r="Y2" s="3089"/>
      <c r="Z2" s="3089"/>
      <c r="AA2" s="3089"/>
      <c r="AB2" s="3089"/>
      <c r="AC2" s="3089"/>
      <c r="AD2" s="3089"/>
      <c r="AE2" s="3089"/>
      <c r="AF2" s="3089"/>
      <c r="AG2" s="3089"/>
      <c r="AH2" s="3089"/>
      <c r="AI2" s="3089"/>
      <c r="AJ2" s="4331"/>
    </row>
    <row r="3" spans="1:36" ht="17.25" customHeight="1">
      <c r="A3" s="2791" t="s">
        <v>3533</v>
      </c>
      <c r="B3" s="2792"/>
      <c r="C3" s="2792"/>
      <c r="D3" s="2792"/>
      <c r="E3" s="2792"/>
      <c r="F3" s="2792"/>
      <c r="G3" s="2792"/>
      <c r="H3" s="2792"/>
      <c r="I3" s="2792"/>
      <c r="J3" s="2792"/>
      <c r="K3" s="2792"/>
      <c r="L3" s="2792"/>
      <c r="M3" s="2792"/>
      <c r="N3" s="2792"/>
      <c r="O3" s="2792"/>
      <c r="P3" s="2792"/>
      <c r="Q3" s="2792"/>
      <c r="R3" s="2792"/>
      <c r="S3" s="2792"/>
      <c r="T3" s="2792"/>
      <c r="U3" s="2792"/>
      <c r="V3" s="2792"/>
      <c r="W3" s="2792"/>
      <c r="X3" s="2792"/>
      <c r="Y3" s="2792"/>
      <c r="Z3" s="2792"/>
      <c r="AA3" s="2792"/>
      <c r="AB3" s="2792"/>
      <c r="AC3" s="2792"/>
      <c r="AD3" s="2792"/>
      <c r="AE3" s="2792"/>
      <c r="AF3" s="2792"/>
      <c r="AG3" s="2792"/>
      <c r="AH3" s="2792"/>
      <c r="AI3" s="2792"/>
      <c r="AJ3" s="4332"/>
    </row>
    <row r="4" spans="1:36" ht="12.75" customHeight="1">
      <c r="A4" s="466"/>
      <c r="B4" s="478"/>
      <c r="C4" s="478"/>
      <c r="D4" s="478"/>
      <c r="E4" s="478"/>
      <c r="F4" s="478"/>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2198"/>
    </row>
    <row r="5" spans="1:36" ht="14.25" customHeight="1">
      <c r="A5" s="1939"/>
      <c r="B5" s="4335" t="s">
        <v>1009</v>
      </c>
      <c r="C5" s="4336"/>
      <c r="D5" s="4336"/>
      <c r="E5" s="4336"/>
      <c r="F5" s="4336"/>
      <c r="G5" s="4337"/>
      <c r="H5" s="4381" t="s">
        <v>1358</v>
      </c>
      <c r="I5" s="4342"/>
      <c r="J5" s="140"/>
      <c r="K5" s="2199" t="s">
        <v>1170</v>
      </c>
      <c r="L5" s="290"/>
      <c r="O5" s="2200"/>
      <c r="P5" s="2200"/>
      <c r="Q5" s="2200"/>
      <c r="R5" s="2200"/>
      <c r="S5" s="2200"/>
      <c r="T5" s="2200"/>
      <c r="U5" s="2200"/>
      <c r="V5" s="2200"/>
      <c r="W5" s="2200"/>
      <c r="X5" s="2200"/>
      <c r="Y5" s="2200"/>
      <c r="Z5" s="2200"/>
      <c r="AA5" s="2200"/>
      <c r="AB5" s="2200"/>
      <c r="AC5" s="2200"/>
      <c r="AD5" s="2200"/>
      <c r="AE5" s="2200"/>
      <c r="AF5" s="2200"/>
      <c r="AG5" s="2200"/>
      <c r="AJ5" s="1595"/>
    </row>
    <row r="6" spans="1:36" ht="14.25" customHeight="1">
      <c r="A6" s="1939"/>
      <c r="B6" s="4338"/>
      <c r="C6" s="4339"/>
      <c r="D6" s="4339"/>
      <c r="E6" s="4339"/>
      <c r="F6" s="4339"/>
      <c r="G6" s="4340"/>
      <c r="H6" s="4382"/>
      <c r="I6" s="4344"/>
      <c r="J6" s="140"/>
      <c r="K6" s="2201" t="s">
        <v>1169</v>
      </c>
      <c r="L6" s="290"/>
      <c r="O6" s="2200"/>
      <c r="P6" s="2200"/>
      <c r="Q6" s="2200"/>
      <c r="R6" s="2200"/>
      <c r="S6" s="2200"/>
      <c r="T6" s="2200"/>
      <c r="U6" s="2200"/>
      <c r="V6" s="2200"/>
      <c r="W6" s="2200"/>
      <c r="X6" s="2200"/>
      <c r="Y6" s="2200"/>
      <c r="Z6" s="2200"/>
      <c r="AA6" s="2200"/>
      <c r="AB6" s="2200"/>
      <c r="AC6" s="2200"/>
      <c r="AD6" s="2200"/>
      <c r="AE6" s="2200"/>
      <c r="AF6" s="2200"/>
      <c r="AG6" s="2200"/>
      <c r="AJ6" s="1595"/>
    </row>
    <row r="7" spans="1:36" ht="11.25" customHeight="1">
      <c r="A7" s="1943"/>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248"/>
      <c r="AJ7" s="1595"/>
    </row>
    <row r="8" spans="1:36" ht="11.25" customHeight="1">
      <c r="A8" s="1943"/>
      <c r="B8" s="477" t="s">
        <v>1382</v>
      </c>
      <c r="C8" s="187"/>
      <c r="D8" s="2161" t="s">
        <v>1167</v>
      </c>
      <c r="E8" s="254"/>
      <c r="F8" s="254"/>
      <c r="G8" s="254"/>
      <c r="H8" s="254"/>
      <c r="I8" s="254"/>
      <c r="J8" s="254"/>
      <c r="K8" s="254"/>
      <c r="L8" s="254"/>
      <c r="M8" s="254"/>
      <c r="N8" s="254"/>
      <c r="O8" s="254"/>
      <c r="P8" s="254"/>
      <c r="Q8" s="254"/>
      <c r="R8" s="254"/>
      <c r="S8" s="254"/>
      <c r="T8" s="254"/>
      <c r="U8" s="288"/>
      <c r="V8" s="254"/>
      <c r="W8" s="254"/>
      <c r="X8" s="254"/>
      <c r="Y8" s="254"/>
      <c r="Z8" s="254"/>
      <c r="AA8" s="254"/>
      <c r="AB8" s="254"/>
      <c r="AC8" s="254"/>
      <c r="AD8" s="247"/>
      <c r="AE8" s="2202"/>
      <c r="AF8" s="219"/>
      <c r="AG8" s="248"/>
      <c r="AJ8" s="1595"/>
    </row>
    <row r="9" spans="1:36" ht="11.25" customHeight="1">
      <c r="A9" s="1943"/>
      <c r="B9" s="112"/>
      <c r="C9" s="187"/>
      <c r="D9" s="112" t="s">
        <v>1166</v>
      </c>
      <c r="E9" s="254"/>
      <c r="F9" s="254"/>
      <c r="G9" s="254"/>
      <c r="H9" s="254"/>
      <c r="I9" s="254"/>
      <c r="J9" s="254"/>
      <c r="K9" s="254"/>
      <c r="L9" s="254"/>
      <c r="M9" s="254"/>
      <c r="N9" s="254"/>
      <c r="O9" s="254"/>
      <c r="P9" s="254"/>
      <c r="Q9" s="254"/>
      <c r="R9" s="254"/>
      <c r="S9" s="254"/>
      <c r="T9" s="254"/>
      <c r="U9" s="288"/>
      <c r="V9" s="254"/>
      <c r="W9" s="254"/>
      <c r="X9" s="254"/>
      <c r="Y9" s="254"/>
      <c r="Z9" s="254"/>
      <c r="AA9" s="254"/>
      <c r="AB9" s="254"/>
      <c r="AC9" s="254"/>
      <c r="AD9" s="247"/>
      <c r="AE9" s="2202"/>
      <c r="AF9" s="219"/>
      <c r="AG9" s="248"/>
      <c r="AJ9" s="1595"/>
    </row>
    <row r="10" spans="1:36" ht="11.25" customHeight="1">
      <c r="A10" s="1943"/>
      <c r="B10" s="112"/>
      <c r="C10" s="187"/>
      <c r="D10" s="112" t="s">
        <v>1165</v>
      </c>
      <c r="E10" s="254"/>
      <c r="F10" s="254"/>
      <c r="G10" s="254"/>
      <c r="H10" s="254"/>
      <c r="I10" s="254"/>
      <c r="J10" s="254"/>
      <c r="K10" s="254"/>
      <c r="L10" s="254"/>
      <c r="M10" s="254"/>
      <c r="N10" s="254"/>
      <c r="O10" s="254"/>
      <c r="P10" s="254"/>
      <c r="Q10" s="254"/>
      <c r="R10" s="254"/>
      <c r="S10" s="254"/>
      <c r="T10" s="254"/>
      <c r="U10" s="288"/>
      <c r="V10" s="254"/>
      <c r="W10" s="254"/>
      <c r="X10" s="254"/>
      <c r="Y10" s="254"/>
      <c r="Z10" s="254"/>
      <c r="AA10" s="254"/>
      <c r="AB10" s="254"/>
      <c r="AC10" s="254"/>
      <c r="AD10" s="247"/>
      <c r="AE10" s="2202"/>
      <c r="AF10" s="219"/>
      <c r="AG10" s="248"/>
      <c r="AJ10" s="1595"/>
    </row>
    <row r="11" spans="1:36" ht="11.25" customHeight="1">
      <c r="A11" s="1943"/>
      <c r="B11" s="112"/>
      <c r="C11" s="187"/>
      <c r="D11" s="108" t="s">
        <v>1164</v>
      </c>
      <c r="E11" s="254"/>
      <c r="F11" s="254"/>
      <c r="G11" s="254"/>
      <c r="H11" s="254"/>
      <c r="I11" s="254"/>
      <c r="J11" s="254"/>
      <c r="K11" s="254"/>
      <c r="L11" s="254"/>
      <c r="M11" s="254"/>
      <c r="N11" s="254"/>
      <c r="O11" s="254"/>
      <c r="P11" s="254"/>
      <c r="Q11" s="254"/>
      <c r="R11" s="254"/>
      <c r="S11" s="254"/>
      <c r="T11" s="254"/>
      <c r="U11" s="288"/>
      <c r="V11" s="254"/>
      <c r="W11" s="254"/>
      <c r="X11" s="254"/>
      <c r="Y11" s="254"/>
      <c r="Z11" s="254"/>
      <c r="AA11" s="254"/>
      <c r="AB11" s="254"/>
      <c r="AC11" s="254"/>
      <c r="AD11" s="247"/>
      <c r="AE11" s="2202"/>
      <c r="AF11" s="219"/>
      <c r="AG11" s="248"/>
      <c r="AJ11" s="1595"/>
    </row>
    <row r="12" spans="1:36" ht="11.25" customHeight="1">
      <c r="A12" s="1943"/>
      <c r="B12" s="112"/>
      <c r="C12" s="187"/>
      <c r="D12" s="108" t="s">
        <v>1163</v>
      </c>
      <c r="E12" s="254"/>
      <c r="F12" s="254"/>
      <c r="G12" s="254"/>
      <c r="H12" s="254"/>
      <c r="I12" s="254"/>
      <c r="J12" s="254"/>
      <c r="K12" s="254"/>
      <c r="L12" s="254"/>
      <c r="M12" s="254"/>
      <c r="N12" s="254"/>
      <c r="O12" s="254"/>
      <c r="P12" s="254"/>
      <c r="Q12" s="254"/>
      <c r="R12" s="254"/>
      <c r="S12" s="254"/>
      <c r="T12" s="254"/>
      <c r="U12" s="288"/>
      <c r="V12" s="254"/>
      <c r="W12" s="254"/>
      <c r="X12" s="254"/>
      <c r="Y12" s="254"/>
      <c r="Z12" s="254"/>
      <c r="AA12" s="254"/>
      <c r="AB12" s="254"/>
      <c r="AC12" s="254"/>
      <c r="AD12" s="247"/>
      <c r="AE12" s="2202"/>
      <c r="AF12" s="219"/>
      <c r="AG12" s="248"/>
      <c r="AJ12" s="1595"/>
    </row>
    <row r="13" spans="1:36" ht="11.25" customHeight="1">
      <c r="A13" s="1943"/>
      <c r="B13" s="112"/>
      <c r="C13" s="187"/>
      <c r="D13" s="108" t="s">
        <v>1162</v>
      </c>
      <c r="E13" s="254"/>
      <c r="F13" s="254"/>
      <c r="G13" s="254"/>
      <c r="H13" s="254"/>
      <c r="I13" s="254"/>
      <c r="J13" s="254"/>
      <c r="K13" s="254"/>
      <c r="L13" s="254"/>
      <c r="M13" s="254"/>
      <c r="N13" s="254"/>
      <c r="O13" s="254"/>
      <c r="P13" s="254"/>
      <c r="Q13" s="254"/>
      <c r="R13" s="254"/>
      <c r="S13" s="254"/>
      <c r="T13" s="254"/>
      <c r="U13" s="288"/>
      <c r="V13" s="254"/>
      <c r="W13" s="254"/>
      <c r="X13" s="254"/>
      <c r="Y13" s="254"/>
      <c r="Z13" s="254"/>
      <c r="AA13" s="254"/>
      <c r="AB13" s="254"/>
      <c r="AC13" s="254"/>
      <c r="AD13" s="247"/>
      <c r="AE13" s="2202"/>
      <c r="AF13" s="219"/>
      <c r="AG13" s="248"/>
      <c r="AJ13" s="1595"/>
    </row>
    <row r="14" spans="1:36" ht="6.75" customHeight="1">
      <c r="A14" s="1943"/>
      <c r="B14" s="112"/>
      <c r="C14" s="187"/>
      <c r="D14" s="108"/>
      <c r="E14" s="253"/>
      <c r="F14" s="253"/>
      <c r="G14" s="253"/>
      <c r="H14" s="253"/>
      <c r="I14" s="253"/>
      <c r="J14" s="253"/>
      <c r="K14" s="253"/>
      <c r="L14" s="253"/>
      <c r="M14" s="253"/>
      <c r="N14" s="253"/>
      <c r="O14" s="253"/>
      <c r="P14" s="253"/>
      <c r="Q14" s="253"/>
      <c r="R14" s="253"/>
      <c r="S14" s="253"/>
      <c r="T14" s="133"/>
      <c r="U14" s="133"/>
      <c r="V14" s="133"/>
      <c r="W14" s="254"/>
      <c r="X14" s="254"/>
      <c r="Y14" s="254"/>
      <c r="Z14" s="254"/>
      <c r="AA14" s="254"/>
      <c r="AB14" s="254"/>
      <c r="AC14" s="254"/>
      <c r="AD14" s="247"/>
      <c r="AE14" s="2202"/>
      <c r="AF14" s="219"/>
      <c r="AG14" s="248"/>
      <c r="AJ14" s="1595"/>
    </row>
    <row r="15" spans="1:36" ht="11.25" customHeight="1">
      <c r="A15" s="1943"/>
      <c r="B15" s="112"/>
      <c r="C15" s="187"/>
      <c r="D15" s="2881">
        <v>350001</v>
      </c>
      <c r="E15" s="2881"/>
      <c r="F15" s="112"/>
      <c r="I15" s="253"/>
      <c r="J15" s="253"/>
      <c r="K15" s="253"/>
      <c r="L15" s="253"/>
      <c r="M15" s="253"/>
      <c r="N15" s="253"/>
      <c r="O15" s="253"/>
      <c r="P15" s="253"/>
      <c r="Q15" s="2881"/>
      <c r="R15" s="2881"/>
      <c r="AF15" s="219"/>
      <c r="AG15" s="248"/>
      <c r="AJ15" s="1595"/>
    </row>
    <row r="16" spans="1:36" ht="11.25" customHeight="1">
      <c r="A16" s="1943"/>
      <c r="B16" s="112"/>
      <c r="C16" s="187"/>
      <c r="D16" s="2963">
        <v>1</v>
      </c>
      <c r="E16" s="4426"/>
      <c r="F16" s="2911" t="s">
        <v>1100</v>
      </c>
      <c r="G16" s="2877"/>
      <c r="H16" s="2877"/>
      <c r="J16" s="204"/>
      <c r="K16" s="204"/>
      <c r="L16" s="254"/>
      <c r="M16" s="254"/>
      <c r="N16" s="254"/>
      <c r="AB16" s="254"/>
      <c r="AC16" s="254"/>
      <c r="AD16" s="254"/>
      <c r="AE16" s="254"/>
      <c r="AF16" s="254"/>
      <c r="AG16" s="112"/>
      <c r="AH16" s="219"/>
      <c r="AI16" s="1205"/>
      <c r="AJ16" s="1636"/>
    </row>
    <row r="17" spans="1:36" ht="11.25" customHeight="1">
      <c r="A17" s="1943"/>
      <c r="B17" s="112"/>
      <c r="C17" s="187"/>
      <c r="D17" s="2963"/>
      <c r="E17" s="4346"/>
      <c r="F17" s="2911"/>
      <c r="G17" s="2877"/>
      <c r="H17" s="2877"/>
      <c r="J17" s="288"/>
      <c r="K17" s="288"/>
      <c r="M17" s="2203"/>
      <c r="N17" s="2203"/>
      <c r="AC17" s="2203"/>
      <c r="AD17" s="2203"/>
      <c r="AE17" s="2203"/>
      <c r="AF17" s="2203"/>
      <c r="AG17" s="108"/>
      <c r="AH17" s="219"/>
      <c r="AI17" s="1205"/>
      <c r="AJ17" s="1636"/>
    </row>
    <row r="18" spans="1:36" ht="5.25" customHeight="1">
      <c r="A18" s="1943"/>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248"/>
      <c r="AJ18" s="1595"/>
    </row>
    <row r="19" spans="1:36" ht="11.25" customHeight="1">
      <c r="A19" s="1943"/>
      <c r="B19" s="112"/>
      <c r="C19" s="112"/>
      <c r="D19" s="2963">
        <v>2</v>
      </c>
      <c r="E19" s="4426"/>
      <c r="F19" s="2877" t="s">
        <v>1238</v>
      </c>
      <c r="G19" s="2877"/>
      <c r="H19" s="2877"/>
      <c r="J19" s="2083" t="s">
        <v>4296</v>
      </c>
      <c r="K19" s="1824"/>
      <c r="L19" s="2084"/>
      <c r="M19" s="1824"/>
      <c r="N19" s="1824"/>
      <c r="O19" s="2092"/>
      <c r="P19" s="112"/>
      <c r="Q19" s="112"/>
      <c r="R19" s="112"/>
      <c r="S19" s="112"/>
      <c r="T19" s="112"/>
      <c r="U19" s="112"/>
      <c r="V19" s="112"/>
      <c r="W19" s="112"/>
      <c r="X19" s="112"/>
      <c r="Y19" s="112"/>
      <c r="Z19" s="112"/>
      <c r="AA19" s="112"/>
      <c r="AB19" s="112"/>
      <c r="AC19" s="112"/>
      <c r="AD19" s="112"/>
      <c r="AE19" s="112"/>
      <c r="AF19" s="112"/>
      <c r="AG19" s="248"/>
      <c r="AJ19" s="1595"/>
    </row>
    <row r="20" spans="1:36" ht="11.25" customHeight="1">
      <c r="A20" s="1943"/>
      <c r="B20" s="112"/>
      <c r="C20" s="112"/>
      <c r="D20" s="2963"/>
      <c r="E20" s="4346"/>
      <c r="F20" s="2877"/>
      <c r="G20" s="2877"/>
      <c r="H20" s="2877"/>
      <c r="J20" s="2086" t="s">
        <v>4297</v>
      </c>
      <c r="K20" s="2155"/>
      <c r="L20" s="2087"/>
      <c r="M20" s="2155"/>
      <c r="N20" s="2155"/>
      <c r="O20" s="2156"/>
      <c r="P20" s="112"/>
      <c r="Q20" s="112"/>
      <c r="R20" s="112"/>
      <c r="S20" s="112"/>
      <c r="T20" s="112"/>
      <c r="U20" s="112"/>
      <c r="V20" s="112"/>
      <c r="W20" s="112"/>
      <c r="X20" s="112"/>
      <c r="Y20" s="112"/>
      <c r="Z20" s="112"/>
      <c r="AA20" s="112"/>
      <c r="AB20" s="112"/>
      <c r="AC20" s="112"/>
      <c r="AD20" s="112"/>
      <c r="AE20" s="112"/>
      <c r="AF20" s="112"/>
      <c r="AG20" s="248"/>
      <c r="AJ20" s="1595"/>
    </row>
    <row r="21" spans="1:36" ht="11.25" customHeight="1">
      <c r="A21" s="2187"/>
      <c r="B21" s="2188"/>
      <c r="C21" s="2188"/>
      <c r="D21" s="2188"/>
      <c r="E21" s="2188"/>
      <c r="F21" s="2188"/>
      <c r="G21" s="2188"/>
      <c r="H21" s="2188"/>
      <c r="I21" s="2188"/>
      <c r="J21" s="2188"/>
      <c r="K21" s="2188"/>
      <c r="L21" s="2188"/>
      <c r="M21" s="2188"/>
      <c r="N21" s="2188"/>
      <c r="O21" s="2188"/>
      <c r="P21" s="2188"/>
      <c r="Q21" s="2188"/>
      <c r="R21" s="2188"/>
      <c r="S21" s="2188"/>
      <c r="T21" s="2188"/>
      <c r="U21" s="2188"/>
      <c r="V21" s="2188"/>
      <c r="W21" s="2188"/>
      <c r="X21" s="2188"/>
      <c r="Y21" s="2188"/>
      <c r="Z21" s="2188"/>
      <c r="AA21" s="2188"/>
      <c r="AB21" s="2188"/>
      <c r="AC21" s="2188"/>
      <c r="AD21" s="2188"/>
      <c r="AE21" s="2188"/>
      <c r="AF21" s="2188"/>
      <c r="AG21" s="2204"/>
      <c r="AH21" s="2205"/>
      <c r="AI21" s="2205"/>
      <c r="AJ21" s="2206"/>
    </row>
    <row r="22" spans="1:36" ht="11.25" customHeight="1">
      <c r="A22" s="1945"/>
      <c r="E22" s="288"/>
      <c r="F22" s="288"/>
      <c r="H22" s="2203"/>
      <c r="I22" s="2203"/>
      <c r="AJ22" s="1595"/>
    </row>
    <row r="23" spans="1:36" ht="11.25" customHeight="1">
      <c r="A23" s="1943"/>
      <c r="B23" s="2207" t="s">
        <v>1384</v>
      </c>
      <c r="C23" s="112"/>
      <c r="D23" s="2208" t="s">
        <v>1159</v>
      </c>
      <c r="E23" s="187"/>
      <c r="F23" s="2209"/>
      <c r="G23" s="2210"/>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263"/>
      <c r="AH23" s="187"/>
      <c r="AI23" s="187"/>
      <c r="AJ23" s="1595"/>
    </row>
    <row r="24" spans="1:36" ht="11.25" customHeight="1">
      <c r="A24" s="1943"/>
      <c r="B24" s="2210"/>
      <c r="C24" s="2211"/>
      <c r="D24" s="2212" t="s">
        <v>1158</v>
      </c>
      <c r="E24" s="187"/>
      <c r="F24" s="2209"/>
      <c r="G24" s="2213"/>
      <c r="H24" s="2214"/>
      <c r="I24" s="2214"/>
      <c r="J24" s="2214"/>
      <c r="K24" s="2214"/>
      <c r="L24" s="2214"/>
      <c r="M24" s="2214"/>
      <c r="N24" s="2214"/>
      <c r="O24" s="2214"/>
      <c r="P24" s="2214"/>
      <c r="Q24" s="2214"/>
      <c r="R24" s="2214"/>
      <c r="S24" s="2214"/>
      <c r="T24" s="2214"/>
      <c r="U24" s="2214"/>
      <c r="V24" s="2214"/>
      <c r="W24" s="2214"/>
      <c r="X24" s="2214"/>
      <c r="Y24" s="2214"/>
      <c r="Z24" s="2214"/>
      <c r="AA24" s="2214"/>
      <c r="AB24" s="2214"/>
      <c r="AC24" s="2214"/>
      <c r="AD24" s="2214"/>
      <c r="AE24" s="2214"/>
      <c r="AF24" s="187"/>
      <c r="AG24" s="263"/>
      <c r="AH24" s="187"/>
      <c r="AI24" s="187"/>
      <c r="AJ24" s="1595"/>
    </row>
    <row r="25" spans="1:36" ht="11.25" customHeight="1">
      <c r="A25" s="1943"/>
      <c r="B25" s="2210"/>
      <c r="C25" s="2211"/>
      <c r="D25" s="2212"/>
      <c r="E25" s="187"/>
      <c r="F25" s="2209"/>
      <c r="G25" s="2213"/>
      <c r="H25" s="2214"/>
      <c r="I25" s="2214"/>
      <c r="J25" s="2214"/>
      <c r="K25" s="2214"/>
      <c r="L25" s="2214"/>
      <c r="M25" s="2214"/>
      <c r="N25" s="2214"/>
      <c r="O25" s="2214"/>
      <c r="P25" s="2214"/>
      <c r="Q25" s="2214"/>
      <c r="R25" s="2214"/>
      <c r="S25" s="2214"/>
      <c r="T25" s="2214"/>
      <c r="U25" s="2214"/>
      <c r="V25" s="2214"/>
      <c r="W25" s="2214"/>
      <c r="X25" s="2214"/>
      <c r="Y25" s="2214"/>
      <c r="Z25" s="2214"/>
      <c r="AA25" s="2214"/>
      <c r="AB25" s="2214"/>
      <c r="AC25" s="2214"/>
      <c r="AD25" s="187"/>
      <c r="AE25" s="187"/>
      <c r="AF25" s="263"/>
      <c r="AG25" s="187"/>
      <c r="AH25" s="2881">
        <v>3500</v>
      </c>
      <c r="AI25" s="2881"/>
      <c r="AJ25" s="1595"/>
    </row>
    <row r="26" spans="1:36" ht="11.25" customHeight="1">
      <c r="A26" s="1943"/>
      <c r="B26" s="128"/>
      <c r="C26" s="2215"/>
      <c r="D26" s="132" t="s">
        <v>59</v>
      </c>
      <c r="E26" s="128" t="s">
        <v>1157</v>
      </c>
      <c r="F26" s="187"/>
      <c r="G26" s="263"/>
      <c r="H26" s="263"/>
      <c r="I26" s="263"/>
      <c r="J26" s="263"/>
      <c r="K26" s="263"/>
      <c r="L26" s="263"/>
      <c r="M26" s="263"/>
      <c r="N26" s="263"/>
      <c r="O26" s="263"/>
      <c r="P26" s="839"/>
      <c r="Q26" s="839"/>
      <c r="R26" s="839"/>
      <c r="S26" s="839"/>
      <c r="T26" s="839"/>
      <c r="U26" s="839"/>
      <c r="V26" s="839"/>
      <c r="W26" s="839"/>
      <c r="X26" s="839"/>
      <c r="Y26" s="839"/>
      <c r="Z26" s="839"/>
      <c r="AA26" s="839"/>
      <c r="AB26" s="839"/>
      <c r="AC26" s="839"/>
      <c r="AD26" s="187"/>
      <c r="AE26" s="187"/>
      <c r="AF26" s="263"/>
      <c r="AG26" s="187"/>
      <c r="AH26" s="2963">
        <v>13</v>
      </c>
      <c r="AI26" s="3040"/>
      <c r="AJ26" s="1595"/>
    </row>
    <row r="27" spans="1:36" ht="11.25" customHeight="1">
      <c r="A27" s="1945">
        <v>34</v>
      </c>
      <c r="B27" s="2210"/>
      <c r="C27" s="2216"/>
      <c r="D27" s="128"/>
      <c r="E27" s="2217" t="s">
        <v>1156</v>
      </c>
      <c r="F27" s="2214"/>
      <c r="G27" s="2217"/>
      <c r="H27" s="2213"/>
      <c r="I27" s="2213"/>
      <c r="J27" s="2213"/>
      <c r="K27" s="2213"/>
      <c r="L27" s="2213"/>
      <c r="M27" s="2213"/>
      <c r="N27" s="2213"/>
      <c r="O27" s="2213"/>
      <c r="P27" s="2214"/>
      <c r="Q27" s="2214"/>
      <c r="R27" s="2214"/>
      <c r="S27" s="2214"/>
      <c r="T27" s="2214"/>
      <c r="U27" s="2214"/>
      <c r="V27" s="2214"/>
      <c r="W27" s="2214"/>
      <c r="X27" s="2214"/>
      <c r="Y27" s="2214"/>
      <c r="Z27" s="2214"/>
      <c r="AA27" s="2214"/>
      <c r="AB27" s="2214"/>
      <c r="AC27" s="2214"/>
      <c r="AD27" s="187"/>
      <c r="AE27" s="187"/>
      <c r="AF27" s="263"/>
      <c r="AG27" s="187"/>
      <c r="AH27" s="2963"/>
      <c r="AI27" s="3030"/>
      <c r="AJ27" s="1595"/>
    </row>
    <row r="28" spans="1:36" ht="6" customHeight="1">
      <c r="A28" s="1943"/>
      <c r="B28" s="2210"/>
      <c r="C28" s="2216"/>
      <c r="D28" s="2216"/>
      <c r="E28" s="13"/>
      <c r="F28" s="2214"/>
      <c r="G28" s="2217"/>
      <c r="H28" s="2213"/>
      <c r="I28" s="2213"/>
      <c r="J28" s="2213"/>
      <c r="K28" s="2213"/>
      <c r="L28" s="2213"/>
      <c r="M28" s="2213"/>
      <c r="N28" s="2213"/>
      <c r="O28" s="2213"/>
      <c r="P28" s="2214"/>
      <c r="Q28" s="2214"/>
      <c r="R28" s="2214"/>
      <c r="S28" s="2214"/>
      <c r="T28" s="2214"/>
      <c r="U28" s="2214"/>
      <c r="V28" s="2214"/>
      <c r="W28" s="2214"/>
      <c r="X28" s="2214"/>
      <c r="Y28" s="2214"/>
      <c r="Z28" s="2214"/>
      <c r="AA28" s="2214"/>
      <c r="AB28" s="2214"/>
      <c r="AC28" s="2214"/>
      <c r="AD28" s="187"/>
      <c r="AE28" s="187"/>
      <c r="AF28" s="263"/>
      <c r="AG28" s="187"/>
      <c r="AH28" s="128"/>
      <c r="AI28" s="13"/>
      <c r="AJ28" s="1595"/>
    </row>
    <row r="29" spans="1:36" ht="11.25" customHeight="1">
      <c r="A29" s="1945"/>
      <c r="B29" s="112"/>
      <c r="C29" s="133"/>
      <c r="D29" s="132" t="s">
        <v>62</v>
      </c>
      <c r="E29" s="2208" t="s">
        <v>1155</v>
      </c>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263"/>
      <c r="AG29" s="187"/>
      <c r="AH29" s="2963">
        <v>14</v>
      </c>
      <c r="AI29" s="3040"/>
      <c r="AJ29" s="1595"/>
    </row>
    <row r="30" spans="1:36" ht="11.25" customHeight="1">
      <c r="A30" s="1945"/>
      <c r="B30" s="112"/>
      <c r="C30" s="133"/>
      <c r="D30" s="128"/>
      <c r="E30" s="2212" t="s">
        <v>1154</v>
      </c>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263"/>
      <c r="AG30" s="187"/>
      <c r="AH30" s="2963"/>
      <c r="AI30" s="3030"/>
      <c r="AJ30" s="1595"/>
    </row>
    <row r="31" spans="1:36" ht="6" customHeight="1">
      <c r="A31" s="1945"/>
      <c r="B31" s="2210"/>
      <c r="C31" s="13"/>
      <c r="D31" s="13"/>
      <c r="E31" s="2218"/>
      <c r="F31" s="2209"/>
      <c r="G31" s="2213"/>
      <c r="H31" s="2219"/>
      <c r="I31" s="2219"/>
      <c r="J31" s="2219"/>
      <c r="K31" s="2219"/>
      <c r="L31" s="2219"/>
      <c r="M31" s="2219"/>
      <c r="N31" s="2219"/>
      <c r="O31" s="2219"/>
      <c r="P31" s="2214"/>
      <c r="Q31" s="2214"/>
      <c r="R31" s="2214"/>
      <c r="S31" s="2214"/>
      <c r="T31" s="2214"/>
      <c r="U31" s="2214"/>
      <c r="V31" s="2214"/>
      <c r="W31" s="2214"/>
      <c r="X31" s="2214"/>
      <c r="Y31" s="2214"/>
      <c r="Z31" s="2214"/>
      <c r="AA31" s="2214"/>
      <c r="AB31" s="2214"/>
      <c r="AC31" s="2214"/>
      <c r="AD31" s="187"/>
      <c r="AE31" s="187"/>
      <c r="AF31" s="263"/>
      <c r="AG31" s="187"/>
      <c r="AH31" s="2214"/>
      <c r="AI31" s="13"/>
      <c r="AJ31" s="1595"/>
    </row>
    <row r="32" spans="1:36" ht="11.25" customHeight="1">
      <c r="A32" s="1945"/>
      <c r="B32" s="128"/>
      <c r="C32" s="2192"/>
      <c r="D32" s="132" t="s">
        <v>72</v>
      </c>
      <c r="E32" s="128" t="s">
        <v>1153</v>
      </c>
      <c r="F32" s="187"/>
      <c r="G32" s="263"/>
      <c r="H32" s="263"/>
      <c r="I32" s="263"/>
      <c r="J32" s="263"/>
      <c r="K32" s="263"/>
      <c r="L32" s="263"/>
      <c r="M32" s="263"/>
      <c r="N32" s="263"/>
      <c r="O32" s="263"/>
      <c r="P32" s="839"/>
      <c r="Q32" s="839"/>
      <c r="R32" s="839"/>
      <c r="S32" s="839"/>
      <c r="T32" s="839"/>
      <c r="U32" s="839"/>
      <c r="V32" s="839"/>
      <c r="W32" s="839"/>
      <c r="X32" s="839"/>
      <c r="Y32" s="839"/>
      <c r="Z32" s="839"/>
      <c r="AA32" s="839"/>
      <c r="AB32" s="839"/>
      <c r="AC32" s="839"/>
      <c r="AD32" s="187"/>
      <c r="AE32" s="187"/>
      <c r="AF32" s="263"/>
      <c r="AG32" s="187"/>
      <c r="AH32" s="2963">
        <v>15</v>
      </c>
      <c r="AI32" s="3040"/>
      <c r="AJ32" s="1595"/>
    </row>
    <row r="33" spans="1:36" ht="11.25" customHeight="1">
      <c r="A33" s="1945"/>
      <c r="B33" s="128"/>
      <c r="C33" s="2192"/>
      <c r="D33" s="2220"/>
      <c r="E33" s="188" t="s">
        <v>1152</v>
      </c>
      <c r="F33" s="187"/>
      <c r="G33" s="263"/>
      <c r="H33" s="263"/>
      <c r="I33" s="263"/>
      <c r="J33" s="263"/>
      <c r="K33" s="263"/>
      <c r="L33" s="263"/>
      <c r="M33" s="263"/>
      <c r="N33" s="263"/>
      <c r="O33" s="263"/>
      <c r="P33" s="839"/>
      <c r="Q33" s="839"/>
      <c r="R33" s="839"/>
      <c r="S33" s="839"/>
      <c r="T33" s="839"/>
      <c r="U33" s="839"/>
      <c r="V33" s="839"/>
      <c r="W33" s="839"/>
      <c r="X33" s="839"/>
      <c r="Y33" s="839"/>
      <c r="Z33" s="839"/>
      <c r="AA33" s="839"/>
      <c r="AB33" s="839"/>
      <c r="AC33" s="839"/>
      <c r="AD33" s="187"/>
      <c r="AE33" s="187"/>
      <c r="AF33" s="263"/>
      <c r="AG33" s="187"/>
      <c r="AH33" s="2963"/>
      <c r="AI33" s="3030"/>
      <c r="AJ33" s="1595"/>
    </row>
    <row r="34" spans="1:36" ht="6" customHeight="1">
      <c r="A34" s="1945"/>
      <c r="B34" s="112"/>
      <c r="C34" s="187"/>
      <c r="D34" s="187"/>
      <c r="E34" s="253"/>
      <c r="F34" s="253"/>
      <c r="G34" s="253"/>
      <c r="H34" s="253"/>
      <c r="I34" s="253"/>
      <c r="J34" s="253"/>
      <c r="K34" s="253"/>
      <c r="L34" s="253"/>
      <c r="M34" s="253"/>
      <c r="N34" s="253"/>
      <c r="O34" s="253"/>
      <c r="P34" s="253"/>
      <c r="Q34" s="253"/>
      <c r="R34" s="253"/>
      <c r="S34" s="253"/>
      <c r="T34" s="133"/>
      <c r="U34" s="133"/>
      <c r="V34" s="133"/>
      <c r="W34" s="254"/>
      <c r="X34" s="254"/>
      <c r="Y34" s="254"/>
      <c r="Z34" s="254"/>
      <c r="AA34" s="254"/>
      <c r="AB34" s="254"/>
      <c r="AC34" s="254"/>
      <c r="AD34" s="187"/>
      <c r="AE34" s="187"/>
      <c r="AF34" s="219"/>
      <c r="AG34" s="248"/>
      <c r="AH34" s="247"/>
      <c r="AI34" s="2202"/>
      <c r="AJ34" s="1595"/>
    </row>
    <row r="35" spans="1:36" ht="11.25" customHeight="1">
      <c r="A35" s="1945"/>
      <c r="B35" s="128"/>
      <c r="C35" s="2215"/>
      <c r="D35" s="132" t="s">
        <v>73</v>
      </c>
      <c r="E35" s="128" t="s">
        <v>1151</v>
      </c>
      <c r="F35" s="187"/>
      <c r="G35" s="263"/>
      <c r="H35" s="263"/>
      <c r="I35" s="263"/>
      <c r="J35" s="263"/>
      <c r="K35" s="263"/>
      <c r="L35" s="263"/>
      <c r="M35" s="263"/>
      <c r="N35" s="263"/>
      <c r="O35" s="263"/>
      <c r="P35" s="839"/>
      <c r="Q35" s="839"/>
      <c r="R35" s="839"/>
      <c r="S35" s="839"/>
      <c r="T35" s="839"/>
      <c r="U35" s="839"/>
      <c r="V35" s="839"/>
      <c r="W35" s="839"/>
      <c r="X35" s="839"/>
      <c r="Y35" s="839"/>
      <c r="Z35" s="839"/>
      <c r="AA35" s="839"/>
      <c r="AB35" s="839"/>
      <c r="AC35" s="839"/>
      <c r="AD35" s="187"/>
      <c r="AE35" s="187"/>
      <c r="AF35" s="263"/>
      <c r="AG35" s="187"/>
      <c r="AH35" s="2963">
        <v>16</v>
      </c>
      <c r="AI35" s="3040"/>
      <c r="AJ35" s="1595"/>
    </row>
    <row r="36" spans="1:36" ht="11.25" customHeight="1">
      <c r="A36" s="1945"/>
      <c r="B36" s="2210"/>
      <c r="C36" s="2216"/>
      <c r="D36" s="2216"/>
      <c r="E36" s="2217" t="s">
        <v>1150</v>
      </c>
      <c r="F36" s="2214"/>
      <c r="G36" s="2217"/>
      <c r="H36" s="2213"/>
      <c r="I36" s="2213"/>
      <c r="J36" s="2213"/>
      <c r="K36" s="2213"/>
      <c r="L36" s="2213"/>
      <c r="M36" s="2213"/>
      <c r="N36" s="2213"/>
      <c r="O36" s="2213"/>
      <c r="P36" s="2214"/>
      <c r="Q36" s="2214"/>
      <c r="R36" s="2214"/>
      <c r="S36" s="2214"/>
      <c r="T36" s="2214"/>
      <c r="U36" s="2214"/>
      <c r="V36" s="2214"/>
      <c r="W36" s="2214"/>
      <c r="X36" s="2214"/>
      <c r="Y36" s="2214"/>
      <c r="Z36" s="2214"/>
      <c r="AA36" s="2214"/>
      <c r="AB36" s="2214"/>
      <c r="AC36" s="2214"/>
      <c r="AD36" s="187"/>
      <c r="AE36" s="187"/>
      <c r="AF36" s="263"/>
      <c r="AG36" s="187"/>
      <c r="AH36" s="2963"/>
      <c r="AI36" s="3030"/>
      <c r="AJ36" s="1595"/>
    </row>
    <row r="37" spans="1:36" ht="6" customHeight="1">
      <c r="A37" s="1945"/>
      <c r="AJ37" s="1595"/>
    </row>
    <row r="38" spans="1:36" ht="11.25" customHeight="1">
      <c r="A38" s="1945"/>
      <c r="D38" s="132" t="s">
        <v>74</v>
      </c>
      <c r="E38" s="128" t="s">
        <v>1149</v>
      </c>
      <c r="F38" s="187"/>
      <c r="G38" s="263"/>
      <c r="H38" s="263"/>
      <c r="I38" s="263"/>
      <c r="J38" s="263"/>
      <c r="K38" s="263"/>
      <c r="L38" s="263"/>
      <c r="M38" s="263"/>
      <c r="N38" s="263"/>
      <c r="O38" s="263"/>
      <c r="P38" s="839"/>
      <c r="Q38" s="839"/>
      <c r="R38" s="839"/>
      <c r="S38" s="839"/>
      <c r="T38" s="839"/>
      <c r="U38" s="839"/>
      <c r="V38" s="839"/>
      <c r="W38" s="839"/>
      <c r="X38" s="839"/>
      <c r="Y38" s="839"/>
      <c r="Z38" s="839"/>
      <c r="AA38" s="839"/>
      <c r="AB38" s="839"/>
      <c r="AC38" s="839"/>
      <c r="AD38" s="187"/>
      <c r="AE38" s="187"/>
      <c r="AF38" s="263"/>
      <c r="AG38" s="187"/>
      <c r="AH38" s="2963">
        <v>17</v>
      </c>
      <c r="AI38" s="3040"/>
      <c r="AJ38" s="1595"/>
    </row>
    <row r="39" spans="1:36" ht="11.25" customHeight="1">
      <c r="A39" s="1945"/>
      <c r="D39" s="2216"/>
      <c r="E39" s="2217" t="s">
        <v>1148</v>
      </c>
      <c r="F39" s="2214"/>
      <c r="G39" s="2217"/>
      <c r="H39" s="2213"/>
      <c r="I39" s="2213"/>
      <c r="J39" s="2213"/>
      <c r="K39" s="2213"/>
      <c r="L39" s="2213"/>
      <c r="M39" s="2213"/>
      <c r="N39" s="2213"/>
      <c r="O39" s="2213"/>
      <c r="P39" s="2214"/>
      <c r="Q39" s="2214"/>
      <c r="R39" s="2214"/>
      <c r="S39" s="2214"/>
      <c r="T39" s="2214"/>
      <c r="U39" s="2214"/>
      <c r="V39" s="2214"/>
      <c r="W39" s="2214"/>
      <c r="X39" s="2214"/>
      <c r="Y39" s="2214"/>
      <c r="Z39" s="2214"/>
      <c r="AA39" s="2214"/>
      <c r="AB39" s="2214"/>
      <c r="AC39" s="2214"/>
      <c r="AD39" s="187"/>
      <c r="AE39" s="187"/>
      <c r="AF39" s="263"/>
      <c r="AG39" s="187"/>
      <c r="AH39" s="2963"/>
      <c r="AI39" s="3030"/>
      <c r="AJ39" s="1595"/>
    </row>
    <row r="40" spans="1:36" ht="6" customHeight="1">
      <c r="A40" s="1945"/>
      <c r="AJ40" s="1595"/>
    </row>
    <row r="41" spans="1:36" ht="11.25" customHeight="1">
      <c r="A41" s="1945"/>
      <c r="D41" s="132" t="s">
        <v>75</v>
      </c>
      <c r="E41" s="128" t="s">
        <v>1147</v>
      </c>
      <c r="F41" s="187"/>
      <c r="G41" s="263"/>
      <c r="H41" s="263"/>
      <c r="I41" s="263"/>
      <c r="J41" s="263"/>
      <c r="K41" s="263"/>
      <c r="L41" s="263"/>
      <c r="M41" s="263"/>
      <c r="N41" s="263"/>
      <c r="O41" s="263"/>
      <c r="P41" s="839"/>
      <c r="Q41" s="839"/>
      <c r="R41" s="839"/>
      <c r="S41" s="839"/>
      <c r="T41" s="839"/>
      <c r="U41" s="839"/>
      <c r="V41" s="839"/>
      <c r="W41" s="839"/>
      <c r="X41" s="839"/>
      <c r="Y41" s="839"/>
      <c r="Z41" s="839"/>
      <c r="AA41" s="839"/>
      <c r="AB41" s="839"/>
      <c r="AC41" s="839"/>
      <c r="AD41" s="187"/>
      <c r="AE41" s="187"/>
      <c r="AF41" s="263"/>
      <c r="AG41" s="187"/>
      <c r="AH41" s="2963">
        <v>18</v>
      </c>
      <c r="AI41" s="3040"/>
      <c r="AJ41" s="1595"/>
    </row>
    <row r="42" spans="1:36" ht="11.25" customHeight="1">
      <c r="A42" s="1945"/>
      <c r="D42" s="2216"/>
      <c r="E42" s="2217" t="s">
        <v>1146</v>
      </c>
      <c r="F42" s="2214"/>
      <c r="G42" s="2217"/>
      <c r="H42" s="2213"/>
      <c r="I42" s="2213"/>
      <c r="J42" s="2213"/>
      <c r="K42" s="2213"/>
      <c r="L42" s="2213"/>
      <c r="M42" s="2213"/>
      <c r="N42" s="2213"/>
      <c r="O42" s="2213"/>
      <c r="P42" s="2214"/>
      <c r="Q42" s="2214"/>
      <c r="R42" s="2214"/>
      <c r="S42" s="2214"/>
      <c r="T42" s="2214"/>
      <c r="U42" s="2214"/>
      <c r="V42" s="2214"/>
      <c r="W42" s="2214"/>
      <c r="X42" s="2214"/>
      <c r="Y42" s="2214"/>
      <c r="Z42" s="2214"/>
      <c r="AA42" s="2214"/>
      <c r="AB42" s="2214"/>
      <c r="AC42" s="2214"/>
      <c r="AD42" s="187"/>
      <c r="AE42" s="187"/>
      <c r="AF42" s="263"/>
      <c r="AG42" s="187"/>
      <c r="AH42" s="2963"/>
      <c r="AI42" s="3030"/>
      <c r="AJ42" s="1595"/>
    </row>
    <row r="43" spans="1:36" ht="6" customHeight="1">
      <c r="A43" s="1945"/>
      <c r="AJ43" s="1595"/>
    </row>
    <row r="44" spans="1:36" ht="11.25" customHeight="1">
      <c r="A44" s="1945"/>
      <c r="D44" s="132" t="s">
        <v>76</v>
      </c>
      <c r="E44" s="128" t="s">
        <v>1145</v>
      </c>
      <c r="F44" s="187"/>
      <c r="G44" s="263"/>
      <c r="H44" s="263"/>
      <c r="I44" s="263"/>
      <c r="J44" s="263"/>
      <c r="K44" s="263"/>
      <c r="L44" s="263"/>
      <c r="M44" s="263"/>
      <c r="N44" s="263"/>
      <c r="O44" s="263"/>
      <c r="P44" s="839"/>
      <c r="Q44" s="839"/>
      <c r="R44" s="839"/>
      <c r="S44" s="839"/>
      <c r="T44" s="839"/>
      <c r="U44" s="839"/>
      <c r="V44" s="839"/>
      <c r="W44" s="839"/>
      <c r="X44" s="839"/>
      <c r="Y44" s="839"/>
      <c r="Z44" s="839"/>
      <c r="AA44" s="839"/>
      <c r="AB44" s="839"/>
      <c r="AC44" s="839"/>
      <c r="AD44" s="187"/>
      <c r="AE44" s="187"/>
      <c r="AF44" s="263"/>
      <c r="AG44" s="187"/>
      <c r="AH44" s="2963">
        <v>19</v>
      </c>
      <c r="AI44" s="3040"/>
      <c r="AJ44" s="1595"/>
    </row>
    <row r="45" spans="1:36" ht="11.25" customHeight="1">
      <c r="A45" s="1945"/>
      <c r="D45" s="2216"/>
      <c r="E45" s="2217" t="s">
        <v>1144</v>
      </c>
      <c r="F45" s="2214"/>
      <c r="G45" s="2217"/>
      <c r="H45" s="2213"/>
      <c r="I45" s="2213"/>
      <c r="J45" s="2213"/>
      <c r="K45" s="2213"/>
      <c r="L45" s="2213"/>
      <c r="M45" s="2213"/>
      <c r="N45" s="2213"/>
      <c r="O45" s="2213"/>
      <c r="P45" s="2214"/>
      <c r="Q45" s="2214"/>
      <c r="R45" s="2214"/>
      <c r="S45" s="2214"/>
      <c r="T45" s="2214"/>
      <c r="U45" s="2214"/>
      <c r="V45" s="2214"/>
      <c r="W45" s="2214"/>
      <c r="X45" s="2214"/>
      <c r="Y45" s="2214"/>
      <c r="Z45" s="2214"/>
      <c r="AA45" s="2214"/>
      <c r="AB45" s="2214"/>
      <c r="AC45" s="2214"/>
      <c r="AD45" s="187"/>
      <c r="AE45" s="187"/>
      <c r="AF45" s="263"/>
      <c r="AG45" s="187"/>
      <c r="AH45" s="2963"/>
      <c r="AI45" s="3030"/>
      <c r="AJ45" s="1595"/>
    </row>
    <row r="46" spans="1:36" ht="6" customHeight="1">
      <c r="A46" s="1945"/>
      <c r="AJ46" s="1595"/>
    </row>
    <row r="47" spans="1:36" ht="11.25" customHeight="1">
      <c r="A47" s="1945"/>
      <c r="D47" s="132" t="s">
        <v>77</v>
      </c>
      <c r="E47" s="128" t="s">
        <v>183</v>
      </c>
      <c r="F47" s="187"/>
      <c r="G47" s="263"/>
      <c r="H47" s="263"/>
      <c r="I47" s="263"/>
      <c r="J47" s="263"/>
      <c r="K47" s="263"/>
      <c r="L47" s="263"/>
      <c r="M47" s="263"/>
      <c r="N47" s="263"/>
      <c r="O47" s="263"/>
      <c r="P47" s="839"/>
      <c r="Q47" s="839"/>
      <c r="R47" s="839"/>
      <c r="S47" s="839"/>
      <c r="T47" s="839"/>
      <c r="U47" s="839"/>
      <c r="V47" s="839"/>
      <c r="W47" s="839"/>
      <c r="X47" s="839"/>
      <c r="Y47" s="839"/>
      <c r="Z47" s="839"/>
      <c r="AA47" s="839"/>
      <c r="AB47" s="839"/>
      <c r="AC47" s="839"/>
      <c r="AD47" s="187"/>
      <c r="AE47" s="187"/>
      <c r="AF47" s="263"/>
      <c r="AG47" s="187"/>
      <c r="AH47" s="2963">
        <v>20</v>
      </c>
      <c r="AI47" s="3040"/>
      <c r="AJ47" s="1595"/>
    </row>
    <row r="48" spans="1:36" ht="11.25" customHeight="1">
      <c r="A48" s="1945"/>
      <c r="D48" s="132"/>
      <c r="E48" s="188" t="s">
        <v>1142</v>
      </c>
      <c r="F48" s="187"/>
      <c r="G48" s="263"/>
      <c r="H48" s="263"/>
      <c r="I48" s="263"/>
      <c r="J48" s="263"/>
      <c r="K48" s="263"/>
      <c r="L48" s="263"/>
      <c r="M48" s="263"/>
      <c r="N48" s="263"/>
      <c r="O48" s="263"/>
      <c r="P48" s="839"/>
      <c r="Q48" s="839"/>
      <c r="R48" s="839"/>
      <c r="S48" s="839"/>
      <c r="T48" s="839"/>
      <c r="U48" s="839"/>
      <c r="V48" s="839"/>
      <c r="W48" s="839"/>
      <c r="X48" s="839"/>
      <c r="Y48" s="839"/>
      <c r="Z48" s="839"/>
      <c r="AA48" s="839"/>
      <c r="AB48" s="839"/>
      <c r="AC48" s="839"/>
      <c r="AD48" s="187"/>
      <c r="AE48" s="187"/>
      <c r="AF48" s="263"/>
      <c r="AG48" s="187"/>
      <c r="AH48" s="2963"/>
      <c r="AI48" s="3030"/>
      <c r="AJ48" s="1595"/>
    </row>
    <row r="49" spans="1:36" ht="11.25" customHeight="1">
      <c r="A49" s="2221"/>
      <c r="B49" s="2222"/>
      <c r="C49" s="2205"/>
      <c r="D49" s="2223"/>
      <c r="E49" s="2224"/>
      <c r="F49" s="2225"/>
      <c r="G49" s="2226"/>
      <c r="H49" s="2226"/>
      <c r="I49" s="2226"/>
      <c r="J49" s="2226"/>
      <c r="K49" s="2226"/>
      <c r="L49" s="2226"/>
      <c r="M49" s="2226"/>
      <c r="N49" s="2226"/>
      <c r="O49" s="2226"/>
      <c r="P49" s="2227"/>
      <c r="Q49" s="2227"/>
      <c r="R49" s="2227"/>
      <c r="S49" s="2227"/>
      <c r="T49" s="2227"/>
      <c r="U49" s="2227"/>
      <c r="V49" s="2227"/>
      <c r="W49" s="2227"/>
      <c r="X49" s="2227"/>
      <c r="Y49" s="2227"/>
      <c r="Z49" s="2227"/>
      <c r="AA49" s="2227"/>
      <c r="AB49" s="2227"/>
      <c r="AC49" s="2227"/>
      <c r="AD49" s="2225"/>
      <c r="AE49" s="2225"/>
      <c r="AF49" s="2226"/>
      <c r="AG49" s="2225"/>
      <c r="AH49" s="2224"/>
      <c r="AI49" s="2228"/>
      <c r="AJ49" s="2206"/>
    </row>
    <row r="50" spans="1:36" ht="11.25" customHeight="1">
      <c r="A50" s="1945"/>
      <c r="D50" s="132"/>
      <c r="E50" s="128"/>
      <c r="F50" s="187"/>
      <c r="G50" s="263"/>
      <c r="H50" s="263"/>
      <c r="I50" s="263"/>
      <c r="J50" s="263"/>
      <c r="K50" s="263"/>
      <c r="L50" s="263"/>
      <c r="M50" s="263"/>
      <c r="N50" s="263"/>
      <c r="O50" s="263"/>
      <c r="P50" s="839"/>
      <c r="Q50" s="839"/>
      <c r="R50" s="839"/>
      <c r="S50" s="839"/>
      <c r="T50" s="839"/>
      <c r="U50" s="839"/>
      <c r="V50" s="839"/>
      <c r="W50" s="839"/>
      <c r="X50" s="839"/>
      <c r="Y50" s="839"/>
      <c r="Z50" s="839"/>
      <c r="AA50" s="839"/>
      <c r="AB50" s="839"/>
      <c r="AC50" s="839"/>
      <c r="AD50" s="187"/>
      <c r="AE50" s="187"/>
      <c r="AF50" s="263"/>
      <c r="AG50" s="187"/>
      <c r="AH50" s="128"/>
      <c r="AI50" s="2229"/>
      <c r="AJ50" s="1595"/>
    </row>
    <row r="51" spans="1:36" ht="11.25" customHeight="1">
      <c r="A51" s="1943"/>
      <c r="B51" s="2207" t="s">
        <v>1359</v>
      </c>
      <c r="C51" s="112"/>
      <c r="D51" s="2208" t="s">
        <v>3854</v>
      </c>
      <c r="E51" s="187"/>
      <c r="F51" s="2209"/>
      <c r="G51" s="2210"/>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263"/>
      <c r="AH51" s="187"/>
      <c r="AI51" s="187"/>
      <c r="AJ51" s="1595"/>
    </row>
    <row r="52" spans="1:36" ht="11.25" customHeight="1">
      <c r="A52" s="1943"/>
      <c r="B52" s="2210"/>
      <c r="C52" s="2211"/>
      <c r="D52" s="2208" t="s">
        <v>1141</v>
      </c>
      <c r="E52" s="187"/>
      <c r="F52" s="2209"/>
      <c r="G52" s="2213"/>
      <c r="H52" s="2214"/>
      <c r="I52" s="2214"/>
      <c r="J52" s="2214"/>
      <c r="K52" s="2214"/>
      <c r="L52" s="2214"/>
      <c r="M52" s="2214"/>
      <c r="N52" s="2214"/>
      <c r="O52" s="2214"/>
      <c r="P52" s="2214"/>
      <c r="Q52" s="2214"/>
      <c r="R52" s="2214"/>
      <c r="S52" s="2214"/>
      <c r="T52" s="2214"/>
      <c r="U52" s="2214"/>
      <c r="V52" s="2214"/>
      <c r="W52" s="2214"/>
      <c r="X52" s="2214"/>
      <c r="Y52" s="2214"/>
      <c r="Z52" s="2214"/>
      <c r="AA52" s="2214"/>
      <c r="AB52" s="2214"/>
      <c r="AC52" s="2214"/>
      <c r="AD52" s="2214"/>
      <c r="AE52" s="2214"/>
      <c r="AF52" s="187"/>
      <c r="AG52" s="263"/>
      <c r="AH52" s="187"/>
      <c r="AI52" s="187"/>
      <c r="AJ52" s="1595"/>
    </row>
    <row r="53" spans="1:36" ht="11.25" customHeight="1">
      <c r="A53" s="1943"/>
      <c r="B53" s="2210"/>
      <c r="C53" s="2211"/>
      <c r="D53" s="2212" t="s">
        <v>3855</v>
      </c>
      <c r="E53" s="187"/>
      <c r="F53" s="2209"/>
      <c r="G53" s="2213"/>
      <c r="H53" s="2214"/>
      <c r="I53" s="2214"/>
      <c r="J53" s="2214"/>
      <c r="K53" s="2214"/>
      <c r="L53" s="2214"/>
      <c r="M53" s="2214"/>
      <c r="N53" s="2214"/>
      <c r="O53" s="2214"/>
      <c r="P53" s="2214"/>
      <c r="Q53" s="2214"/>
      <c r="R53" s="2214"/>
      <c r="S53" s="2214"/>
      <c r="T53" s="2214"/>
      <c r="U53" s="2214"/>
      <c r="V53" s="2214"/>
      <c r="W53" s="2214"/>
      <c r="X53" s="2214"/>
      <c r="Y53" s="2214"/>
      <c r="Z53" s="2214"/>
      <c r="AA53" s="2214"/>
      <c r="AB53" s="2214"/>
      <c r="AC53" s="2214"/>
      <c r="AD53" s="2214"/>
      <c r="AE53" s="2214"/>
      <c r="AF53" s="187"/>
      <c r="AG53" s="263"/>
      <c r="AH53" s="187"/>
      <c r="AI53" s="187"/>
      <c r="AJ53" s="1595"/>
    </row>
    <row r="54" spans="1:36" ht="11.25" customHeight="1">
      <c r="A54" s="1943"/>
      <c r="B54" s="2210"/>
      <c r="C54" s="2211"/>
      <c r="D54" s="2212" t="s">
        <v>1140</v>
      </c>
      <c r="E54" s="187"/>
      <c r="F54" s="2209"/>
      <c r="G54" s="2213"/>
      <c r="H54" s="2214"/>
      <c r="I54" s="2214"/>
      <c r="J54" s="2214"/>
      <c r="K54" s="2214"/>
      <c r="L54" s="2214"/>
      <c r="M54" s="2214"/>
      <c r="N54" s="2214"/>
      <c r="O54" s="2214"/>
      <c r="P54" s="2214"/>
      <c r="Q54" s="2214"/>
      <c r="R54" s="2214"/>
      <c r="S54" s="2214"/>
      <c r="T54" s="2214"/>
      <c r="U54" s="2214"/>
      <c r="V54" s="2214"/>
      <c r="W54" s="2214"/>
      <c r="X54" s="2214"/>
      <c r="Y54" s="2214"/>
      <c r="Z54" s="2214"/>
      <c r="AA54" s="2214"/>
      <c r="AB54" s="2214"/>
      <c r="AC54" s="2214"/>
      <c r="AD54" s="2214"/>
      <c r="AE54" s="2214"/>
      <c r="AF54" s="187"/>
      <c r="AG54" s="263"/>
      <c r="AH54" s="187"/>
      <c r="AI54" s="187"/>
      <c r="AJ54" s="1595"/>
    </row>
    <row r="55" spans="1:36" ht="11.25" customHeight="1">
      <c r="A55" s="1943"/>
      <c r="B55" s="2210"/>
      <c r="C55" s="2211"/>
      <c r="D55" s="2212"/>
      <c r="E55" s="187"/>
      <c r="F55" s="2209"/>
      <c r="G55" s="2213"/>
      <c r="H55" s="2214"/>
      <c r="I55" s="2214"/>
      <c r="J55" s="2214"/>
      <c r="K55" s="2214"/>
      <c r="L55" s="2214"/>
      <c r="M55" s="2214"/>
      <c r="N55" s="2214"/>
      <c r="O55" s="2214"/>
      <c r="P55" s="2214"/>
      <c r="Q55" s="2214"/>
      <c r="R55" s="2214"/>
      <c r="S55" s="2214"/>
      <c r="T55" s="2214"/>
      <c r="U55" s="2214"/>
      <c r="V55" s="2214"/>
      <c r="W55" s="2214"/>
      <c r="X55" s="2214"/>
      <c r="Y55" s="2214"/>
      <c r="Z55" s="2214"/>
      <c r="AA55" s="2214"/>
      <c r="AB55" s="2214"/>
      <c r="AC55" s="2214"/>
      <c r="AD55" s="187"/>
      <c r="AE55" s="187"/>
      <c r="AF55" s="263"/>
      <c r="AG55" s="187"/>
      <c r="AH55" s="2881">
        <v>3500</v>
      </c>
      <c r="AI55" s="2881"/>
      <c r="AJ55" s="1595"/>
    </row>
    <row r="56" spans="1:36" ht="11.25" customHeight="1">
      <c r="A56" s="1943"/>
      <c r="B56" s="128"/>
      <c r="C56" s="2215"/>
      <c r="D56" s="132" t="s">
        <v>59</v>
      </c>
      <c r="E56" s="128" t="s">
        <v>1139</v>
      </c>
      <c r="F56" s="187"/>
      <c r="G56" s="263"/>
      <c r="H56" s="263"/>
      <c r="I56" s="263"/>
      <c r="J56" s="263"/>
      <c r="K56" s="263"/>
      <c r="L56" s="263"/>
      <c r="M56" s="263"/>
      <c r="N56" s="263"/>
      <c r="O56" s="263"/>
      <c r="P56" s="839"/>
      <c r="Q56" s="839"/>
      <c r="R56" s="839"/>
      <c r="S56" s="839"/>
      <c r="T56" s="839"/>
      <c r="U56" s="839"/>
      <c r="V56" s="839"/>
      <c r="W56" s="839"/>
      <c r="X56" s="839"/>
      <c r="Y56" s="839"/>
      <c r="Z56" s="839"/>
      <c r="AA56" s="839"/>
      <c r="AB56" s="839"/>
      <c r="AC56" s="839"/>
      <c r="AD56" s="187"/>
      <c r="AE56" s="187"/>
      <c r="AF56" s="263"/>
      <c r="AG56" s="187"/>
      <c r="AH56" s="2963">
        <v>29</v>
      </c>
      <c r="AI56" s="3040"/>
      <c r="AJ56" s="1595"/>
    </row>
    <row r="57" spans="1:36" ht="11.25" customHeight="1">
      <c r="A57" s="1945">
        <v>34</v>
      </c>
      <c r="B57" s="2210"/>
      <c r="C57" s="2216"/>
      <c r="D57" s="128"/>
      <c r="E57" s="2217" t="s">
        <v>1138</v>
      </c>
      <c r="F57" s="2214"/>
      <c r="G57" s="2217"/>
      <c r="H57" s="2213"/>
      <c r="I57" s="2213"/>
      <c r="J57" s="2213"/>
      <c r="K57" s="2213"/>
      <c r="L57" s="2213"/>
      <c r="M57" s="2213"/>
      <c r="N57" s="2213"/>
      <c r="O57" s="2213"/>
      <c r="P57" s="2214"/>
      <c r="Q57" s="2214"/>
      <c r="R57" s="2214"/>
      <c r="S57" s="2214"/>
      <c r="T57" s="2214"/>
      <c r="U57" s="2214"/>
      <c r="V57" s="2214"/>
      <c r="W57" s="2214"/>
      <c r="X57" s="2214"/>
      <c r="Y57" s="2214"/>
      <c r="Z57" s="2214"/>
      <c r="AA57" s="2214"/>
      <c r="AB57" s="2214"/>
      <c r="AC57" s="2214"/>
      <c r="AD57" s="187"/>
      <c r="AE57" s="187"/>
      <c r="AF57" s="263"/>
      <c r="AG57" s="187"/>
      <c r="AH57" s="2963"/>
      <c r="AI57" s="3030"/>
      <c r="AJ57" s="1595"/>
    </row>
    <row r="58" spans="1:36" ht="3.75" customHeight="1">
      <c r="A58" s="1943"/>
      <c r="B58" s="2210"/>
      <c r="C58" s="2216"/>
      <c r="D58" s="2216"/>
      <c r="E58" s="13"/>
      <c r="F58" s="2214"/>
      <c r="G58" s="2217"/>
      <c r="H58" s="2213"/>
      <c r="I58" s="2213"/>
      <c r="J58" s="2213"/>
      <c r="K58" s="2213"/>
      <c r="L58" s="2213"/>
      <c r="M58" s="2213"/>
      <c r="N58" s="2213"/>
      <c r="O58" s="2213"/>
      <c r="P58" s="2214"/>
      <c r="Q58" s="2214"/>
      <c r="R58" s="2214"/>
      <c r="S58" s="2214"/>
      <c r="T58" s="2214"/>
      <c r="U58" s="2214"/>
      <c r="V58" s="2214"/>
      <c r="W58" s="2214"/>
      <c r="X58" s="2214"/>
      <c r="Y58" s="2214"/>
      <c r="Z58" s="2214"/>
      <c r="AA58" s="2214"/>
      <c r="AB58" s="2214"/>
      <c r="AC58" s="2214"/>
      <c r="AD58" s="187"/>
      <c r="AE58" s="187"/>
      <c r="AF58" s="263"/>
      <c r="AG58" s="187"/>
      <c r="AH58" s="128"/>
      <c r="AI58" s="13"/>
      <c r="AJ58" s="1595"/>
    </row>
    <row r="59" spans="1:36" ht="11.25" customHeight="1">
      <c r="A59" s="1945"/>
      <c r="B59" s="112"/>
      <c r="C59" s="133"/>
      <c r="D59" s="132" t="s">
        <v>62</v>
      </c>
      <c r="E59" s="2208" t="s">
        <v>1137</v>
      </c>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263"/>
      <c r="AG59" s="187"/>
      <c r="AH59" s="2963">
        <v>30</v>
      </c>
      <c r="AI59" s="3040"/>
      <c r="AJ59" s="1595"/>
    </row>
    <row r="60" spans="1:36" ht="11.25" customHeight="1">
      <c r="A60" s="1945"/>
      <c r="B60" s="112"/>
      <c r="C60" s="133"/>
      <c r="D60" s="128"/>
      <c r="E60" s="2212" t="s">
        <v>1136</v>
      </c>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263"/>
      <c r="AG60" s="187"/>
      <c r="AH60" s="2963"/>
      <c r="AI60" s="3030"/>
      <c r="AJ60" s="1595"/>
    </row>
    <row r="61" spans="1:36" ht="3.75" customHeight="1">
      <c r="A61" s="1945"/>
      <c r="B61" s="2210"/>
      <c r="C61" s="13"/>
      <c r="D61" s="13"/>
      <c r="E61" s="2218"/>
      <c r="F61" s="2209"/>
      <c r="G61" s="2213"/>
      <c r="H61" s="2219"/>
      <c r="I61" s="2219"/>
      <c r="J61" s="2219"/>
      <c r="K61" s="2219"/>
      <c r="L61" s="2219"/>
      <c r="M61" s="2219"/>
      <c r="N61" s="2219"/>
      <c r="O61" s="2219"/>
      <c r="P61" s="2214"/>
      <c r="Q61" s="2214"/>
      <c r="R61" s="2214"/>
      <c r="S61" s="2214"/>
      <c r="T61" s="2214"/>
      <c r="U61" s="2214"/>
      <c r="V61" s="2214"/>
      <c r="W61" s="2214"/>
      <c r="X61" s="2214"/>
      <c r="Y61" s="2214"/>
      <c r="Z61" s="2214"/>
      <c r="AA61" s="2214"/>
      <c r="AB61" s="2214"/>
      <c r="AC61" s="2214"/>
      <c r="AD61" s="187"/>
      <c r="AE61" s="187"/>
      <c r="AF61" s="263"/>
      <c r="AG61" s="187"/>
      <c r="AH61" s="2214"/>
      <c r="AI61" s="13"/>
      <c r="AJ61" s="1595"/>
    </row>
    <row r="62" spans="1:36" ht="11.25" customHeight="1">
      <c r="A62" s="1945"/>
      <c r="B62" s="128"/>
      <c r="C62" s="2192"/>
      <c r="D62" s="132" t="s">
        <v>72</v>
      </c>
      <c r="E62" s="128" t="s">
        <v>1135</v>
      </c>
      <c r="F62" s="187"/>
      <c r="G62" s="263"/>
      <c r="H62" s="263"/>
      <c r="I62" s="263"/>
      <c r="J62" s="263"/>
      <c r="K62" s="263"/>
      <c r="L62" s="263"/>
      <c r="M62" s="263"/>
      <c r="N62" s="263"/>
      <c r="O62" s="263"/>
      <c r="P62" s="839"/>
      <c r="Q62" s="839"/>
      <c r="R62" s="839"/>
      <c r="S62" s="839"/>
      <c r="T62" s="839"/>
      <c r="U62" s="839"/>
      <c r="V62" s="839"/>
      <c r="W62" s="839"/>
      <c r="X62" s="839"/>
      <c r="Y62" s="839"/>
      <c r="Z62" s="839"/>
      <c r="AA62" s="839"/>
      <c r="AB62" s="839"/>
      <c r="AC62" s="839"/>
      <c r="AD62" s="187"/>
      <c r="AE62" s="187"/>
      <c r="AF62" s="263"/>
      <c r="AG62" s="187"/>
      <c r="AH62" s="2963">
        <v>31</v>
      </c>
      <c r="AI62" s="3040"/>
      <c r="AJ62" s="1595"/>
    </row>
    <row r="63" spans="1:36" ht="11.25" customHeight="1">
      <c r="A63" s="1945"/>
      <c r="B63" s="128"/>
      <c r="C63" s="2192"/>
      <c r="D63" s="2220"/>
      <c r="E63" s="253" t="s">
        <v>1134</v>
      </c>
      <c r="F63" s="187"/>
      <c r="G63" s="263"/>
      <c r="H63" s="263"/>
      <c r="I63" s="263"/>
      <c r="J63" s="263"/>
      <c r="K63" s="263"/>
      <c r="L63" s="263"/>
      <c r="M63" s="263"/>
      <c r="N63" s="263"/>
      <c r="O63" s="263"/>
      <c r="P63" s="839"/>
      <c r="Q63" s="839"/>
      <c r="R63" s="839"/>
      <c r="S63" s="839"/>
      <c r="T63" s="839"/>
      <c r="U63" s="839"/>
      <c r="V63" s="839"/>
      <c r="W63" s="839"/>
      <c r="X63" s="839"/>
      <c r="Y63" s="839"/>
      <c r="Z63" s="839"/>
      <c r="AA63" s="839"/>
      <c r="AB63" s="839"/>
      <c r="AC63" s="839"/>
      <c r="AD63" s="187"/>
      <c r="AE63" s="187"/>
      <c r="AF63" s="263"/>
      <c r="AG63" s="187"/>
      <c r="AH63" s="2963"/>
      <c r="AI63" s="3030"/>
      <c r="AJ63" s="1595"/>
    </row>
    <row r="64" spans="1:36" ht="3.75" customHeight="1">
      <c r="A64" s="1945"/>
      <c r="B64" s="112"/>
      <c r="C64" s="187"/>
      <c r="D64" s="187"/>
      <c r="E64" s="253"/>
      <c r="F64" s="253"/>
      <c r="G64" s="253"/>
      <c r="H64" s="253"/>
      <c r="I64" s="253"/>
      <c r="J64" s="253"/>
      <c r="K64" s="253"/>
      <c r="L64" s="253"/>
      <c r="M64" s="253"/>
      <c r="N64" s="253"/>
      <c r="O64" s="253"/>
      <c r="P64" s="253"/>
      <c r="Q64" s="253"/>
      <c r="R64" s="253"/>
      <c r="S64" s="253"/>
      <c r="T64" s="133"/>
      <c r="U64" s="133"/>
      <c r="V64" s="133"/>
      <c r="W64" s="254"/>
      <c r="X64" s="254"/>
      <c r="Y64" s="254"/>
      <c r="Z64" s="254"/>
      <c r="AA64" s="254"/>
      <c r="AB64" s="254"/>
      <c r="AC64" s="254"/>
      <c r="AD64" s="187"/>
      <c r="AE64" s="187"/>
      <c r="AF64" s="219"/>
      <c r="AG64" s="248"/>
      <c r="AH64" s="247"/>
      <c r="AI64" s="2202"/>
      <c r="AJ64" s="1595"/>
    </row>
    <row r="65" spans="1:36" ht="11.25" customHeight="1">
      <c r="A65" s="1945"/>
      <c r="B65" s="128"/>
      <c r="C65" s="2215"/>
      <c r="D65" s="132" t="s">
        <v>73</v>
      </c>
      <c r="E65" s="128" t="s">
        <v>1133</v>
      </c>
      <c r="F65" s="187"/>
      <c r="G65" s="263"/>
      <c r="H65" s="263"/>
      <c r="I65" s="263"/>
      <c r="J65" s="263"/>
      <c r="K65" s="263"/>
      <c r="L65" s="263"/>
      <c r="M65" s="263"/>
      <c r="N65" s="263"/>
      <c r="O65" s="263"/>
      <c r="P65" s="839"/>
      <c r="Q65" s="839"/>
      <c r="R65" s="839"/>
      <c r="S65" s="839"/>
      <c r="T65" s="839"/>
      <c r="U65" s="839"/>
      <c r="V65" s="839"/>
      <c r="W65" s="839"/>
      <c r="X65" s="839"/>
      <c r="Y65" s="839"/>
      <c r="Z65" s="839"/>
      <c r="AA65" s="839"/>
      <c r="AB65" s="839"/>
      <c r="AC65" s="839"/>
      <c r="AD65" s="187"/>
      <c r="AE65" s="187"/>
      <c r="AF65" s="263"/>
      <c r="AG65" s="187"/>
      <c r="AH65" s="2963">
        <v>32</v>
      </c>
      <c r="AI65" s="3040"/>
      <c r="AJ65" s="1595"/>
    </row>
    <row r="66" spans="1:36" ht="11.25" customHeight="1">
      <c r="A66" s="1945"/>
      <c r="B66" s="2210"/>
      <c r="C66" s="2216"/>
      <c r="D66" s="2216"/>
      <c r="E66" s="2230" t="s">
        <v>1132</v>
      </c>
      <c r="F66" s="2214"/>
      <c r="G66" s="2217"/>
      <c r="H66" s="2213"/>
      <c r="I66" s="2213"/>
      <c r="J66" s="2213"/>
      <c r="K66" s="2213"/>
      <c r="L66" s="2213"/>
      <c r="M66" s="2213"/>
      <c r="N66" s="2213"/>
      <c r="O66" s="2213"/>
      <c r="P66" s="2214"/>
      <c r="Q66" s="2214"/>
      <c r="R66" s="2214"/>
      <c r="S66" s="2214"/>
      <c r="T66" s="2214"/>
      <c r="U66" s="2214"/>
      <c r="V66" s="2214"/>
      <c r="W66" s="2214"/>
      <c r="X66" s="2214"/>
      <c r="Y66" s="2214"/>
      <c r="Z66" s="2214"/>
      <c r="AA66" s="2214"/>
      <c r="AB66" s="2214"/>
      <c r="AC66" s="2214"/>
      <c r="AD66" s="187"/>
      <c r="AE66" s="187"/>
      <c r="AF66" s="263"/>
      <c r="AG66" s="187"/>
      <c r="AH66" s="2963"/>
      <c r="AI66" s="3030"/>
      <c r="AJ66" s="1595"/>
    </row>
    <row r="67" spans="1:36" ht="11.25" customHeight="1">
      <c r="A67" s="1945"/>
      <c r="B67" s="2210" t="s">
        <v>25</v>
      </c>
      <c r="C67" s="2216"/>
      <c r="D67" s="2216"/>
      <c r="E67" s="2217" t="s">
        <v>3754</v>
      </c>
      <c r="F67" s="2214"/>
      <c r="G67" s="2217"/>
      <c r="H67" s="2213"/>
      <c r="I67" s="2213"/>
      <c r="J67" s="2213"/>
      <c r="K67" s="2213"/>
      <c r="L67" s="2213"/>
      <c r="M67" s="2213"/>
      <c r="N67" s="2213"/>
      <c r="O67" s="2213"/>
      <c r="P67" s="2214"/>
      <c r="Q67" s="2214"/>
      <c r="R67" s="2214"/>
      <c r="S67" s="2214"/>
      <c r="T67" s="2214"/>
      <c r="U67" s="2214"/>
      <c r="V67" s="2214"/>
      <c r="W67" s="2214"/>
      <c r="X67" s="2214"/>
      <c r="Y67" s="2214"/>
      <c r="Z67" s="2214"/>
      <c r="AA67" s="2214"/>
      <c r="AB67" s="2214"/>
      <c r="AC67" s="2214"/>
      <c r="AD67" s="187"/>
      <c r="AE67" s="187"/>
      <c r="AF67" s="263"/>
      <c r="AG67" s="187"/>
      <c r="AH67" s="132"/>
      <c r="AI67" s="2231"/>
      <c r="AJ67" s="1595"/>
    </row>
    <row r="68" spans="1:36" ht="11.25" customHeight="1">
      <c r="A68" s="1945"/>
      <c r="E68" s="108" t="s">
        <v>3755</v>
      </c>
      <c r="AJ68" s="1595"/>
    </row>
    <row r="69" spans="1:36" ht="3.75" customHeight="1">
      <c r="A69" s="1945"/>
      <c r="AJ69" s="1595"/>
    </row>
    <row r="70" spans="1:36" ht="11.25" customHeight="1">
      <c r="A70" s="1945"/>
      <c r="D70" s="132" t="s">
        <v>74</v>
      </c>
      <c r="E70" s="128" t="s">
        <v>1131</v>
      </c>
      <c r="F70" s="187"/>
      <c r="G70" s="263"/>
      <c r="H70" s="263"/>
      <c r="I70" s="263"/>
      <c r="J70" s="263"/>
      <c r="K70" s="263"/>
      <c r="L70" s="263"/>
      <c r="M70" s="263"/>
      <c r="N70" s="263"/>
      <c r="O70" s="263"/>
      <c r="P70" s="839"/>
      <c r="Q70" s="839"/>
      <c r="R70" s="839"/>
      <c r="S70" s="839"/>
      <c r="T70" s="839"/>
      <c r="U70" s="839"/>
      <c r="V70" s="839"/>
      <c r="W70" s="839"/>
      <c r="X70" s="839"/>
      <c r="Y70" s="839"/>
      <c r="Z70" s="839"/>
      <c r="AA70" s="839"/>
      <c r="AB70" s="839"/>
      <c r="AC70" s="839"/>
      <c r="AD70" s="187"/>
      <c r="AE70" s="187"/>
      <c r="AF70" s="263"/>
      <c r="AG70" s="187"/>
      <c r="AH70" s="2963">
        <v>33</v>
      </c>
      <c r="AI70" s="3040"/>
      <c r="AJ70" s="1595"/>
    </row>
    <row r="71" spans="1:36" ht="11.25" customHeight="1">
      <c r="A71" s="1945"/>
      <c r="D71" s="2216"/>
      <c r="E71" s="2217" t="s">
        <v>1130</v>
      </c>
      <c r="F71" s="2214"/>
      <c r="G71" s="2217"/>
      <c r="H71" s="2213"/>
      <c r="I71" s="2213"/>
      <c r="J71" s="2213"/>
      <c r="K71" s="2213"/>
      <c r="L71" s="2213"/>
      <c r="M71" s="2213"/>
      <c r="N71" s="2213"/>
      <c r="O71" s="2213"/>
      <c r="P71" s="2214"/>
      <c r="Q71" s="2214"/>
      <c r="R71" s="2214"/>
      <c r="S71" s="2214"/>
      <c r="T71" s="2214"/>
      <c r="U71" s="2214"/>
      <c r="V71" s="2214"/>
      <c r="W71" s="2214"/>
      <c r="X71" s="2214"/>
      <c r="Y71" s="2214"/>
      <c r="Z71" s="2214"/>
      <c r="AA71" s="2214"/>
      <c r="AB71" s="2214"/>
      <c r="AC71" s="2214"/>
      <c r="AD71" s="187"/>
      <c r="AE71" s="187"/>
      <c r="AF71" s="263"/>
      <c r="AG71" s="187"/>
      <c r="AH71" s="2963"/>
      <c r="AI71" s="3030"/>
      <c r="AJ71" s="1595"/>
    </row>
    <row r="72" spans="1:36" ht="3.75" customHeight="1">
      <c r="A72" s="1945"/>
      <c r="AJ72" s="1595"/>
    </row>
    <row r="73" spans="1:36" ht="11.25" customHeight="1">
      <c r="A73" s="1945"/>
      <c r="D73" s="132" t="s">
        <v>75</v>
      </c>
      <c r="E73" s="128" t="s">
        <v>1129</v>
      </c>
      <c r="F73" s="187"/>
      <c r="G73" s="263"/>
      <c r="H73" s="263"/>
      <c r="I73" s="263"/>
      <c r="J73" s="263"/>
      <c r="K73" s="263"/>
      <c r="L73" s="263"/>
      <c r="M73" s="263"/>
      <c r="N73" s="263"/>
      <c r="O73" s="263"/>
      <c r="P73" s="839"/>
      <c r="Q73" s="839"/>
      <c r="R73" s="839"/>
      <c r="S73" s="839"/>
      <c r="T73" s="839"/>
      <c r="U73" s="839"/>
      <c r="V73" s="839"/>
      <c r="W73" s="839"/>
      <c r="X73" s="839"/>
      <c r="Y73" s="839"/>
      <c r="Z73" s="839"/>
      <c r="AA73" s="839"/>
      <c r="AB73" s="839"/>
      <c r="AC73" s="839"/>
      <c r="AD73" s="187"/>
      <c r="AE73" s="187"/>
      <c r="AF73" s="263"/>
      <c r="AG73" s="187"/>
      <c r="AH73" s="2963">
        <v>34</v>
      </c>
      <c r="AI73" s="3040"/>
      <c r="AJ73" s="1595"/>
    </row>
    <row r="74" spans="1:36" ht="11.25" customHeight="1">
      <c r="A74" s="1945"/>
      <c r="D74" s="2216"/>
      <c r="E74" s="2230" t="s">
        <v>3756</v>
      </c>
      <c r="F74" s="2214"/>
      <c r="G74" s="2217"/>
      <c r="H74" s="2213"/>
      <c r="I74" s="2213"/>
      <c r="J74" s="2213"/>
      <c r="K74" s="2213"/>
      <c r="L74" s="2213"/>
      <c r="M74" s="2213"/>
      <c r="N74" s="2213"/>
      <c r="O74" s="2213"/>
      <c r="P74" s="2214"/>
      <c r="Q74" s="2214"/>
      <c r="R74" s="2214"/>
      <c r="S74" s="2214"/>
      <c r="T74" s="2214"/>
      <c r="U74" s="2214"/>
      <c r="V74" s="2214"/>
      <c r="W74" s="2214"/>
      <c r="X74" s="2214"/>
      <c r="Y74" s="2214"/>
      <c r="Z74" s="2214"/>
      <c r="AA74" s="2214"/>
      <c r="AB74" s="2214"/>
      <c r="AC74" s="2214"/>
      <c r="AD74" s="187"/>
      <c r="AE74" s="187"/>
      <c r="AF74" s="263"/>
      <c r="AG74" s="187"/>
      <c r="AH74" s="2963"/>
      <c r="AI74" s="3030"/>
      <c r="AJ74" s="1595"/>
    </row>
    <row r="75" spans="1:36" ht="12.75" customHeight="1">
      <c r="A75" s="1945"/>
      <c r="D75" s="2216"/>
      <c r="E75" s="2217" t="s">
        <v>1128</v>
      </c>
      <c r="F75" s="2214"/>
      <c r="G75" s="2217"/>
      <c r="H75" s="2213"/>
      <c r="I75" s="2213"/>
      <c r="J75" s="2213"/>
      <c r="K75" s="2213"/>
      <c r="L75" s="2213"/>
      <c r="M75" s="2213"/>
      <c r="N75" s="2213"/>
      <c r="O75" s="2213"/>
      <c r="P75" s="2214"/>
      <c r="Q75" s="2214"/>
      <c r="R75" s="2214"/>
      <c r="S75" s="2214"/>
      <c r="T75" s="2214"/>
      <c r="U75" s="2214"/>
      <c r="V75" s="2214"/>
      <c r="W75" s="2214"/>
      <c r="X75" s="2214"/>
      <c r="Y75" s="2214"/>
      <c r="Z75" s="2214"/>
      <c r="AA75" s="2214"/>
      <c r="AB75" s="2214"/>
      <c r="AC75" s="2214"/>
      <c r="AD75" s="187"/>
      <c r="AE75" s="187"/>
      <c r="AF75" s="263"/>
      <c r="AG75" s="187"/>
      <c r="AH75" s="132"/>
      <c r="AI75" s="2231"/>
      <c r="AJ75" s="1595"/>
    </row>
    <row r="76" spans="1:36" ht="12.75" customHeight="1">
      <c r="A76" s="1945"/>
      <c r="D76" s="2216"/>
      <c r="E76" s="2217" t="s">
        <v>1127</v>
      </c>
      <c r="F76" s="2214"/>
      <c r="G76" s="2217"/>
      <c r="H76" s="2213"/>
      <c r="I76" s="2213"/>
      <c r="J76" s="2213"/>
      <c r="K76" s="2213"/>
      <c r="L76" s="2213"/>
      <c r="M76" s="2213"/>
      <c r="N76" s="2213"/>
      <c r="O76" s="2213"/>
      <c r="P76" s="2214"/>
      <c r="Q76" s="2214"/>
      <c r="R76" s="2214"/>
      <c r="S76" s="2214"/>
      <c r="T76" s="2214"/>
      <c r="U76" s="2214"/>
      <c r="V76" s="2214"/>
      <c r="W76" s="2214"/>
      <c r="X76" s="2214"/>
      <c r="Y76" s="2214"/>
      <c r="Z76" s="2214"/>
      <c r="AA76" s="2214"/>
      <c r="AB76" s="2214"/>
      <c r="AC76" s="2214"/>
      <c r="AD76" s="187"/>
      <c r="AE76" s="187"/>
      <c r="AF76" s="263"/>
      <c r="AG76" s="187"/>
      <c r="AH76" s="132"/>
      <c r="AI76" s="2231"/>
      <c r="AJ76" s="1595"/>
    </row>
    <row r="77" spans="1:36" ht="3.75" customHeight="1">
      <c r="A77" s="1945"/>
      <c r="T77" s="98" t="s">
        <v>25</v>
      </c>
      <c r="AJ77" s="1595"/>
    </row>
    <row r="78" spans="1:36" ht="11.25" customHeight="1">
      <c r="A78" s="1945"/>
      <c r="D78" s="132" t="s">
        <v>76</v>
      </c>
      <c r="E78" s="128" t="s">
        <v>1126</v>
      </c>
      <c r="F78" s="187"/>
      <c r="G78" s="263"/>
      <c r="H78" s="263"/>
      <c r="I78" s="263"/>
      <c r="J78" s="263"/>
      <c r="K78" s="263"/>
      <c r="L78" s="263"/>
      <c r="M78" s="263"/>
      <c r="N78" s="263"/>
      <c r="O78" s="263"/>
      <c r="P78" s="839"/>
      <c r="Q78" s="839"/>
      <c r="R78" s="839"/>
      <c r="S78" s="839"/>
      <c r="T78" s="839"/>
      <c r="U78" s="839"/>
      <c r="V78" s="839"/>
      <c r="W78" s="839"/>
      <c r="X78" s="839"/>
      <c r="Y78" s="839"/>
      <c r="Z78" s="839"/>
      <c r="AA78" s="839"/>
      <c r="AB78" s="839"/>
      <c r="AC78" s="839"/>
      <c r="AD78" s="187"/>
      <c r="AE78" s="187"/>
      <c r="AF78" s="263"/>
      <c r="AG78" s="187"/>
      <c r="AH78" s="2963">
        <v>35</v>
      </c>
      <c r="AI78" s="3040"/>
      <c r="AJ78" s="1595"/>
    </row>
    <row r="79" spans="1:36" ht="11.25" customHeight="1">
      <c r="A79" s="1945"/>
      <c r="D79" s="2216" t="s">
        <v>25</v>
      </c>
      <c r="E79" s="2217" t="s">
        <v>1125</v>
      </c>
      <c r="F79" s="2214"/>
      <c r="G79" s="2217"/>
      <c r="H79" s="2213"/>
      <c r="I79" s="2213"/>
      <c r="J79" s="2213"/>
      <c r="K79" s="2213"/>
      <c r="L79" s="2213"/>
      <c r="M79" s="2213"/>
      <c r="N79" s="2213"/>
      <c r="O79" s="2213"/>
      <c r="P79" s="2214"/>
      <c r="Q79" s="2214"/>
      <c r="R79" s="2214"/>
      <c r="S79" s="2214"/>
      <c r="T79" s="2214"/>
      <c r="U79" s="2214"/>
      <c r="V79" s="2214"/>
      <c r="W79" s="2214"/>
      <c r="X79" s="2214"/>
      <c r="Y79" s="2214"/>
      <c r="Z79" s="2214"/>
      <c r="AA79" s="2214"/>
      <c r="AB79" s="2214"/>
      <c r="AC79" s="2214"/>
      <c r="AD79" s="187"/>
      <c r="AE79" s="187"/>
      <c r="AF79" s="263"/>
      <c r="AG79" s="187"/>
      <c r="AH79" s="2963"/>
      <c r="AI79" s="3030"/>
      <c r="AJ79" s="1595"/>
    </row>
    <row r="80" spans="1:36" ht="12.75" customHeight="1">
      <c r="A80" s="1945"/>
      <c r="D80" s="2216"/>
      <c r="E80" s="2217" t="s">
        <v>1124</v>
      </c>
      <c r="F80" s="2214"/>
      <c r="G80" s="2217"/>
      <c r="H80" s="2213"/>
      <c r="I80" s="2213"/>
      <c r="J80" s="2213"/>
      <c r="K80" s="2213"/>
      <c r="L80" s="2213"/>
      <c r="M80" s="2213"/>
      <c r="N80" s="2213"/>
      <c r="O80" s="2213"/>
      <c r="P80" s="2214"/>
      <c r="Q80" s="2214"/>
      <c r="R80" s="2214"/>
      <c r="S80" s="2214"/>
      <c r="T80" s="2214"/>
      <c r="U80" s="2214"/>
      <c r="V80" s="2214"/>
      <c r="W80" s="2214"/>
      <c r="X80" s="2214"/>
      <c r="Y80" s="2214"/>
      <c r="Z80" s="2214"/>
      <c r="AA80" s="2214"/>
      <c r="AB80" s="2214"/>
      <c r="AC80" s="2214"/>
      <c r="AD80" s="187"/>
      <c r="AE80" s="187"/>
      <c r="AF80" s="263"/>
      <c r="AG80" s="187"/>
      <c r="AH80" s="132"/>
      <c r="AI80" s="2231"/>
      <c r="AJ80" s="1595"/>
    </row>
    <row r="81" spans="1:36" ht="3.75" customHeight="1">
      <c r="A81" s="1945"/>
      <c r="AJ81" s="1595"/>
    </row>
    <row r="82" spans="1:36" ht="11.25" customHeight="1">
      <c r="A82" s="1945"/>
      <c r="D82" s="132" t="s">
        <v>77</v>
      </c>
      <c r="E82" s="128" t="s">
        <v>1123</v>
      </c>
      <c r="F82" s="187"/>
      <c r="G82" s="263"/>
      <c r="H82" s="263"/>
      <c r="I82" s="263"/>
      <c r="J82" s="263"/>
      <c r="K82" s="263"/>
      <c r="L82" s="263"/>
      <c r="M82" s="263"/>
      <c r="N82" s="263"/>
      <c r="O82" s="263"/>
      <c r="P82" s="839"/>
      <c r="Q82" s="839"/>
      <c r="R82" s="839"/>
      <c r="S82" s="839"/>
      <c r="T82" s="839"/>
      <c r="U82" s="839"/>
      <c r="V82" s="839"/>
      <c r="W82" s="839"/>
      <c r="X82" s="839"/>
      <c r="Y82" s="839"/>
      <c r="Z82" s="839"/>
      <c r="AA82" s="839"/>
      <c r="AB82" s="839"/>
      <c r="AC82" s="839"/>
      <c r="AD82" s="187"/>
      <c r="AE82" s="187"/>
      <c r="AF82" s="263"/>
      <c r="AG82" s="187"/>
      <c r="AH82" s="2963">
        <v>36</v>
      </c>
      <c r="AI82" s="3040"/>
      <c r="AJ82" s="1595"/>
    </row>
    <row r="83" spans="1:36" ht="11.25" customHeight="1">
      <c r="A83" s="1945"/>
      <c r="D83" s="132"/>
      <c r="E83" s="188" t="s">
        <v>1122</v>
      </c>
      <c r="F83" s="187"/>
      <c r="G83" s="263"/>
      <c r="H83" s="263"/>
      <c r="I83" s="263"/>
      <c r="J83" s="263"/>
      <c r="K83" s="263"/>
      <c r="L83" s="263"/>
      <c r="M83" s="263"/>
      <c r="N83" s="263"/>
      <c r="O83" s="263"/>
      <c r="P83" s="839"/>
      <c r="Q83" s="839"/>
      <c r="R83" s="839"/>
      <c r="S83" s="839"/>
      <c r="T83" s="839"/>
      <c r="U83" s="839"/>
      <c r="V83" s="839"/>
      <c r="W83" s="839"/>
      <c r="X83" s="839"/>
      <c r="Y83" s="839"/>
      <c r="Z83" s="839"/>
      <c r="AA83" s="839"/>
      <c r="AB83" s="839"/>
      <c r="AC83" s="839"/>
      <c r="AD83" s="187"/>
      <c r="AE83" s="187"/>
      <c r="AF83" s="263"/>
      <c r="AG83" s="187"/>
      <c r="AH83" s="2963"/>
      <c r="AI83" s="3030"/>
      <c r="AJ83" s="1595"/>
    </row>
    <row r="84" spans="1:36" ht="3.75" customHeight="1">
      <c r="A84" s="1945"/>
      <c r="D84" s="132"/>
      <c r="E84" s="128"/>
      <c r="F84" s="187"/>
      <c r="G84" s="263"/>
      <c r="H84" s="263"/>
      <c r="I84" s="263"/>
      <c r="J84" s="263"/>
      <c r="K84" s="263"/>
      <c r="L84" s="263"/>
      <c r="M84" s="263"/>
      <c r="N84" s="263"/>
      <c r="O84" s="263"/>
      <c r="P84" s="839"/>
      <c r="Q84" s="839"/>
      <c r="R84" s="839"/>
      <c r="S84" s="839"/>
      <c r="T84" s="839"/>
      <c r="U84" s="839"/>
      <c r="V84" s="839"/>
      <c r="W84" s="839"/>
      <c r="X84" s="839"/>
      <c r="Y84" s="839"/>
      <c r="Z84" s="839"/>
      <c r="AA84" s="839"/>
      <c r="AB84" s="839"/>
      <c r="AC84" s="839"/>
      <c r="AD84" s="187"/>
      <c r="AE84" s="187"/>
      <c r="AF84" s="263"/>
      <c r="AG84" s="187"/>
      <c r="AH84" s="128"/>
      <c r="AI84" s="2229"/>
      <c r="AJ84" s="1595"/>
    </row>
    <row r="85" spans="1:36" ht="11.25" customHeight="1">
      <c r="A85" s="1945"/>
      <c r="D85" s="132" t="s">
        <v>330</v>
      </c>
      <c r="E85" s="128" t="s">
        <v>1121</v>
      </c>
      <c r="F85" s="187"/>
      <c r="G85" s="263"/>
      <c r="H85" s="263"/>
      <c r="I85" s="263"/>
      <c r="J85" s="263"/>
      <c r="K85" s="263"/>
      <c r="L85" s="263"/>
      <c r="M85" s="263"/>
      <c r="N85" s="263"/>
      <c r="O85" s="263"/>
      <c r="P85" s="839"/>
      <c r="Q85" s="839"/>
      <c r="R85" s="839"/>
      <c r="S85" s="839"/>
      <c r="T85" s="839"/>
      <c r="U85" s="839"/>
      <c r="V85" s="839"/>
      <c r="W85" s="839"/>
      <c r="X85" s="839"/>
      <c r="Y85" s="839"/>
      <c r="Z85" s="839"/>
      <c r="AA85" s="839"/>
      <c r="AB85" s="839"/>
      <c r="AC85" s="839"/>
      <c r="AD85" s="187"/>
      <c r="AE85" s="187"/>
      <c r="AF85" s="263"/>
      <c r="AG85" s="187"/>
      <c r="AH85" s="2963">
        <v>37</v>
      </c>
      <c r="AI85" s="3040"/>
      <c r="AJ85" s="1595"/>
    </row>
    <row r="86" spans="1:36" ht="11.25" customHeight="1">
      <c r="A86" s="1945"/>
      <c r="D86" s="132"/>
      <c r="E86" s="188" t="s">
        <v>1120</v>
      </c>
      <c r="F86" s="187"/>
      <c r="G86" s="263"/>
      <c r="H86" s="263"/>
      <c r="I86" s="263"/>
      <c r="J86" s="263"/>
      <c r="K86" s="263"/>
      <c r="L86" s="263"/>
      <c r="M86" s="263"/>
      <c r="N86" s="263"/>
      <c r="O86" s="263"/>
      <c r="P86" s="839"/>
      <c r="Q86" s="839"/>
      <c r="R86" s="839"/>
      <c r="S86" s="839"/>
      <c r="T86" s="839"/>
      <c r="U86" s="839"/>
      <c r="V86" s="839"/>
      <c r="W86" s="839"/>
      <c r="X86" s="839"/>
      <c r="Y86" s="839"/>
      <c r="Z86" s="839"/>
      <c r="AA86" s="839"/>
      <c r="AB86" s="839"/>
      <c r="AC86" s="839"/>
      <c r="AD86" s="187"/>
      <c r="AE86" s="187"/>
      <c r="AF86" s="263"/>
      <c r="AG86" s="187"/>
      <c r="AH86" s="2963"/>
      <c r="AI86" s="3030"/>
      <c r="AJ86" s="1595"/>
    </row>
    <row r="87" spans="1:36" ht="3.75" customHeight="1">
      <c r="A87" s="1945"/>
      <c r="D87" s="132"/>
      <c r="E87" s="128"/>
      <c r="F87" s="187"/>
      <c r="G87" s="263"/>
      <c r="H87" s="263"/>
      <c r="I87" s="263"/>
      <c r="J87" s="263"/>
      <c r="K87" s="263"/>
      <c r="L87" s="263"/>
      <c r="M87" s="263"/>
      <c r="N87" s="263"/>
      <c r="O87" s="263"/>
      <c r="P87" s="839"/>
      <c r="Q87" s="839"/>
      <c r="R87" s="839"/>
      <c r="S87" s="839"/>
      <c r="T87" s="839"/>
      <c r="U87" s="839"/>
      <c r="V87" s="839"/>
      <c r="W87" s="839"/>
      <c r="X87" s="839"/>
      <c r="Y87" s="839"/>
      <c r="Z87" s="839"/>
      <c r="AA87" s="839"/>
      <c r="AB87" s="839"/>
      <c r="AC87" s="839"/>
      <c r="AD87" s="187"/>
      <c r="AE87" s="187"/>
      <c r="AF87" s="263"/>
      <c r="AG87" s="187"/>
      <c r="AH87" s="128"/>
      <c r="AI87" s="2229"/>
      <c r="AJ87" s="1595"/>
    </row>
    <row r="88" spans="1:36" ht="11.25" customHeight="1">
      <c r="A88" s="1945"/>
      <c r="D88" s="132" t="s">
        <v>331</v>
      </c>
      <c r="E88" s="128" t="s">
        <v>1119</v>
      </c>
      <c r="F88" s="187"/>
      <c r="G88" s="263"/>
      <c r="H88" s="263"/>
      <c r="I88" s="263"/>
      <c r="J88" s="263"/>
      <c r="K88" s="263"/>
      <c r="L88" s="263"/>
      <c r="M88" s="263"/>
      <c r="N88" s="263"/>
      <c r="O88" s="263"/>
      <c r="P88" s="839"/>
      <c r="Q88" s="839"/>
      <c r="R88" s="839"/>
      <c r="S88" s="839"/>
      <c r="T88" s="839"/>
      <c r="U88" s="839"/>
      <c r="V88" s="839"/>
      <c r="W88" s="839"/>
      <c r="X88" s="839"/>
      <c r="Y88" s="839"/>
      <c r="Z88" s="839"/>
      <c r="AA88" s="839"/>
      <c r="AB88" s="839"/>
      <c r="AC88" s="839"/>
      <c r="AD88" s="187"/>
      <c r="AE88" s="187"/>
      <c r="AF88" s="263"/>
      <c r="AG88" s="187"/>
      <c r="AH88" s="2963">
        <v>38</v>
      </c>
      <c r="AI88" s="3040"/>
      <c r="AJ88" s="1595"/>
    </row>
    <row r="89" spans="1:36" ht="11.25" customHeight="1">
      <c r="A89" s="1945"/>
      <c r="D89" s="132"/>
      <c r="E89" s="188" t="s">
        <v>1118</v>
      </c>
      <c r="F89" s="187"/>
      <c r="G89" s="263"/>
      <c r="H89" s="263"/>
      <c r="I89" s="263"/>
      <c r="J89" s="263"/>
      <c r="K89" s="263"/>
      <c r="L89" s="263"/>
      <c r="M89" s="263"/>
      <c r="N89" s="263"/>
      <c r="O89" s="263"/>
      <c r="P89" s="839"/>
      <c r="Q89" s="839"/>
      <c r="R89" s="839"/>
      <c r="S89" s="839"/>
      <c r="T89" s="839"/>
      <c r="U89" s="839"/>
      <c r="V89" s="839"/>
      <c r="W89" s="839"/>
      <c r="X89" s="839"/>
      <c r="Y89" s="839"/>
      <c r="Z89" s="839"/>
      <c r="AA89" s="839"/>
      <c r="AB89" s="839"/>
      <c r="AC89" s="839"/>
      <c r="AD89" s="187"/>
      <c r="AE89" s="187"/>
      <c r="AF89" s="263"/>
      <c r="AG89" s="187"/>
      <c r="AH89" s="2963"/>
      <c r="AI89" s="3030"/>
      <c r="AJ89" s="1595"/>
    </row>
    <row r="90" spans="1:36" ht="11.25" customHeight="1">
      <c r="A90" s="1945"/>
      <c r="D90" s="132"/>
      <c r="E90" s="188"/>
      <c r="F90" s="187"/>
      <c r="G90" s="263"/>
      <c r="H90" s="263"/>
      <c r="I90" s="263"/>
      <c r="J90" s="263"/>
      <c r="K90" s="263"/>
      <c r="L90" s="263"/>
      <c r="M90" s="263"/>
      <c r="N90" s="263"/>
      <c r="O90" s="263"/>
      <c r="P90" s="839"/>
      <c r="Q90" s="839"/>
      <c r="R90" s="839"/>
      <c r="S90" s="839"/>
      <c r="T90" s="839"/>
      <c r="U90" s="839"/>
      <c r="V90" s="839"/>
      <c r="W90" s="839"/>
      <c r="X90" s="839"/>
      <c r="Y90" s="839"/>
      <c r="Z90" s="839"/>
      <c r="AA90" s="839"/>
      <c r="AB90" s="839"/>
      <c r="AC90" s="839"/>
      <c r="AD90" s="187"/>
      <c r="AE90" s="187"/>
      <c r="AF90" s="263"/>
      <c r="AG90" s="187"/>
      <c r="AH90" s="132"/>
      <c r="AI90" s="265"/>
      <c r="AJ90" s="1595"/>
    </row>
    <row r="91" spans="1:36" ht="11.25" customHeight="1" thickBot="1">
      <c r="A91" s="2232"/>
      <c r="B91" s="1990"/>
      <c r="C91" s="1989"/>
      <c r="D91" s="1994"/>
      <c r="E91" s="1998"/>
      <c r="F91" s="1642"/>
      <c r="G91" s="1983"/>
      <c r="H91" s="1983"/>
      <c r="I91" s="1983"/>
      <c r="J91" s="1983"/>
      <c r="K91" s="1983"/>
      <c r="L91" s="1983"/>
      <c r="M91" s="1983"/>
      <c r="N91" s="1983"/>
      <c r="O91" s="1983"/>
      <c r="P91" s="2003"/>
      <c r="Q91" s="2003"/>
      <c r="R91" s="2003"/>
      <c r="S91" s="2003"/>
      <c r="T91" s="2003"/>
      <c r="U91" s="2003"/>
      <c r="V91" s="2003"/>
      <c r="W91" s="2003"/>
      <c r="X91" s="2003"/>
      <c r="Y91" s="2003"/>
      <c r="Z91" s="2003"/>
      <c r="AA91" s="2003"/>
      <c r="AB91" s="2003"/>
      <c r="AC91" s="2003"/>
      <c r="AD91" s="1642"/>
      <c r="AE91" s="1642"/>
      <c r="AF91" s="1983"/>
      <c r="AG91" s="1642"/>
      <c r="AH91" s="1994"/>
      <c r="AI91" s="2233"/>
      <c r="AJ91" s="2234"/>
    </row>
    <row r="92" spans="1:36" ht="11.25" customHeight="1">
      <c r="D92" s="132"/>
      <c r="E92" s="188"/>
      <c r="F92" s="187"/>
      <c r="G92" s="263"/>
      <c r="H92" s="263"/>
      <c r="I92" s="263"/>
      <c r="J92" s="263"/>
      <c r="K92" s="263"/>
      <c r="L92" s="263"/>
      <c r="M92" s="263"/>
      <c r="N92" s="263"/>
      <c r="O92" s="263"/>
      <c r="P92" s="839"/>
      <c r="Q92" s="839"/>
      <c r="R92" s="839"/>
      <c r="S92" s="839"/>
      <c r="T92" s="839"/>
      <c r="U92" s="839"/>
      <c r="V92" s="839"/>
      <c r="W92" s="839"/>
      <c r="X92" s="839"/>
      <c r="Y92" s="839"/>
      <c r="Z92" s="839"/>
      <c r="AA92" s="839"/>
      <c r="AB92" s="839"/>
      <c r="AC92" s="839"/>
      <c r="AD92" s="187"/>
      <c r="AE92" s="187"/>
      <c r="AF92" s="263"/>
      <c r="AG92" s="187"/>
      <c r="AH92" s="132"/>
      <c r="AI92" s="265"/>
    </row>
    <row r="93" spans="1:36" ht="11.25" customHeight="1">
      <c r="A93" s="2946">
        <v>46</v>
      </c>
      <c r="B93" s="2946"/>
      <c r="C93" s="2946"/>
      <c r="D93" s="2946"/>
      <c r="E93" s="2946"/>
      <c r="F93" s="2946"/>
      <c r="G93" s="2946"/>
      <c r="H93" s="2946"/>
      <c r="I93" s="2946"/>
      <c r="J93" s="2946"/>
      <c r="K93" s="2946"/>
      <c r="L93" s="2946"/>
      <c r="M93" s="2946"/>
      <c r="N93" s="2946"/>
      <c r="O93" s="2946"/>
      <c r="P93" s="2946"/>
      <c r="Q93" s="2946"/>
      <c r="R93" s="2946"/>
      <c r="S93" s="2946"/>
      <c r="T93" s="2946"/>
      <c r="U93" s="2946"/>
      <c r="V93" s="2946"/>
      <c r="W93" s="2946"/>
      <c r="X93" s="2946"/>
      <c r="Y93" s="2946"/>
      <c r="Z93" s="2946"/>
      <c r="AA93" s="2946"/>
      <c r="AB93" s="2946"/>
      <c r="AC93" s="2946"/>
      <c r="AD93" s="2946"/>
      <c r="AE93" s="2946"/>
      <c r="AF93" s="2946"/>
      <c r="AG93" s="2946"/>
      <c r="AH93" s="2946"/>
      <c r="AI93" s="2946"/>
      <c r="AJ93" s="2946"/>
    </row>
    <row r="94" spans="1:36" ht="11.25" customHeight="1" thickBot="1">
      <c r="D94" s="132"/>
      <c r="E94" s="128"/>
      <c r="F94" s="187"/>
      <c r="G94" s="263"/>
      <c r="H94" s="263"/>
      <c r="I94" s="263"/>
      <c r="J94" s="263"/>
      <c r="K94" s="263"/>
      <c r="L94" s="263"/>
      <c r="M94" s="263"/>
      <c r="N94" s="263"/>
      <c r="O94" s="263"/>
      <c r="P94" s="839"/>
      <c r="Q94" s="839"/>
      <c r="R94" s="839"/>
      <c r="S94" s="839"/>
      <c r="T94" s="839"/>
      <c r="U94" s="839"/>
      <c r="V94" s="839"/>
      <c r="W94" s="839"/>
      <c r="X94" s="839"/>
      <c r="Y94" s="839"/>
      <c r="Z94" s="839"/>
      <c r="AA94" s="839"/>
      <c r="AB94" s="839"/>
      <c r="AC94" s="839"/>
      <c r="AD94" s="187"/>
      <c r="AE94" s="187"/>
      <c r="AF94" s="263"/>
      <c r="AG94" s="187"/>
      <c r="AH94" s="128"/>
      <c r="AI94" s="2229"/>
    </row>
    <row r="95" spans="1:36" ht="11.25" customHeight="1">
      <c r="A95" s="2235"/>
      <c r="B95" s="2236"/>
      <c r="C95" s="2237"/>
      <c r="D95" s="879"/>
      <c r="E95" s="2238"/>
      <c r="F95" s="876"/>
      <c r="G95" s="2239"/>
      <c r="H95" s="2239"/>
      <c r="I95" s="2239"/>
      <c r="J95" s="2239"/>
      <c r="K95" s="2239"/>
      <c r="L95" s="2239"/>
      <c r="M95" s="2239"/>
      <c r="N95" s="2239"/>
      <c r="O95" s="2239"/>
      <c r="P95" s="2240"/>
      <c r="Q95" s="2240"/>
      <c r="R95" s="2240"/>
      <c r="S95" s="2240"/>
      <c r="T95" s="2240"/>
      <c r="U95" s="2240"/>
      <c r="V95" s="2240"/>
      <c r="W95" s="2240"/>
      <c r="X95" s="2240"/>
      <c r="Y95" s="2240"/>
      <c r="Z95" s="2240"/>
      <c r="AA95" s="2240"/>
      <c r="AB95" s="2240"/>
      <c r="AC95" s="2240"/>
      <c r="AD95" s="876"/>
      <c r="AE95" s="876"/>
      <c r="AF95" s="2239"/>
      <c r="AG95" s="876"/>
      <c r="AH95" s="2238"/>
      <c r="AI95" s="2241"/>
      <c r="AJ95" s="2242"/>
    </row>
    <row r="96" spans="1:36" ht="11.25" customHeight="1">
      <c r="A96" s="466"/>
      <c r="B96" s="478"/>
      <c r="C96" s="478"/>
      <c r="D96" s="478"/>
      <c r="E96" s="478"/>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2198"/>
    </row>
    <row r="97" spans="1:36" ht="15" customHeight="1">
      <c r="A97" s="1939"/>
      <c r="B97" s="4335" t="s">
        <v>1009</v>
      </c>
      <c r="C97" s="4336"/>
      <c r="D97" s="4336"/>
      <c r="E97" s="4336"/>
      <c r="F97" s="4336"/>
      <c r="G97" s="4337"/>
      <c r="H97" s="4381" t="s">
        <v>1358</v>
      </c>
      <c r="I97" s="4342"/>
      <c r="J97" s="140"/>
      <c r="K97" s="2199" t="s">
        <v>4126</v>
      </c>
      <c r="L97" s="290"/>
      <c r="O97" s="2200"/>
      <c r="P97" s="2200"/>
      <c r="Q97" s="2200"/>
      <c r="R97" s="2200"/>
      <c r="S97" s="2200"/>
      <c r="T97" s="2200"/>
      <c r="U97" s="2200"/>
      <c r="V97" s="2200"/>
      <c r="W97" s="2200"/>
      <c r="X97" s="2200"/>
      <c r="Y97" s="2200"/>
      <c r="Z97" s="2200"/>
      <c r="AA97" s="2200"/>
      <c r="AB97" s="2200"/>
      <c r="AC97" s="2200"/>
      <c r="AD97" s="2200"/>
      <c r="AE97" s="2200"/>
      <c r="AF97" s="2200"/>
      <c r="AG97" s="2200"/>
      <c r="AJ97" s="1595"/>
    </row>
    <row r="98" spans="1:36" ht="15" customHeight="1">
      <c r="A98" s="1939"/>
      <c r="B98" s="4338"/>
      <c r="C98" s="4339"/>
      <c r="D98" s="4339"/>
      <c r="E98" s="4339"/>
      <c r="F98" s="4339"/>
      <c r="G98" s="4340"/>
      <c r="H98" s="4382"/>
      <c r="I98" s="4344"/>
      <c r="J98" s="140"/>
      <c r="K98" s="2201" t="s">
        <v>4127</v>
      </c>
      <c r="L98" s="290"/>
      <c r="O98" s="2200"/>
      <c r="P98" s="2200"/>
      <c r="Q98" s="2200"/>
      <c r="R98" s="2200"/>
      <c r="S98" s="2200"/>
      <c r="T98" s="2200"/>
      <c r="U98" s="2200"/>
      <c r="V98" s="2200"/>
      <c r="W98" s="2200"/>
      <c r="X98" s="2200"/>
      <c r="Y98" s="2200"/>
      <c r="Z98" s="2200"/>
      <c r="AA98" s="2200"/>
      <c r="AB98" s="2200"/>
      <c r="AC98" s="2200"/>
      <c r="AD98" s="2200"/>
      <c r="AE98" s="2200"/>
      <c r="AF98" s="2200"/>
      <c r="AG98" s="2200"/>
      <c r="AJ98" s="1595"/>
    </row>
    <row r="99" spans="1:36" ht="11.25" customHeight="1">
      <c r="A99" s="1943"/>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248"/>
      <c r="AJ99" s="1595"/>
    </row>
    <row r="100" spans="1:36" ht="11.25" customHeight="1">
      <c r="A100" s="1945"/>
      <c r="D100" s="132"/>
      <c r="E100" s="128"/>
      <c r="F100" s="187"/>
      <c r="G100" s="263"/>
      <c r="H100" s="263"/>
      <c r="I100" s="263"/>
      <c r="J100" s="263"/>
      <c r="K100" s="263"/>
      <c r="L100" s="263"/>
      <c r="M100" s="263"/>
      <c r="N100" s="263"/>
      <c r="O100" s="263"/>
      <c r="P100" s="839"/>
      <c r="Q100" s="839"/>
      <c r="R100" s="839"/>
      <c r="S100" s="839"/>
      <c r="T100" s="839"/>
      <c r="U100" s="839"/>
      <c r="V100" s="839"/>
      <c r="W100" s="839"/>
      <c r="X100" s="839"/>
      <c r="Y100" s="839"/>
      <c r="Z100" s="839"/>
      <c r="AA100" s="839"/>
      <c r="AB100" s="839"/>
      <c r="AC100" s="839"/>
      <c r="AD100" s="187"/>
      <c r="AE100" s="187"/>
      <c r="AF100" s="263"/>
      <c r="AG100" s="187"/>
      <c r="AH100" s="128"/>
      <c r="AI100" s="2229"/>
      <c r="AJ100" s="1595"/>
    </row>
    <row r="101" spans="1:36" ht="11.25" customHeight="1">
      <c r="A101" s="1943"/>
      <c r="B101" s="2207" t="s">
        <v>3757</v>
      </c>
      <c r="C101" s="112"/>
      <c r="D101" s="2208" t="s">
        <v>1117</v>
      </c>
      <c r="E101" s="187"/>
      <c r="F101" s="2209"/>
      <c r="G101" s="2210"/>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263"/>
      <c r="AH101" s="187"/>
      <c r="AI101" s="187"/>
      <c r="AJ101" s="1595"/>
    </row>
    <row r="102" spans="1:36" ht="11.25" customHeight="1">
      <c r="A102" s="1943"/>
      <c r="B102" s="2210"/>
      <c r="C102" s="2211"/>
      <c r="D102" s="2208" t="s">
        <v>390</v>
      </c>
      <c r="E102" s="187"/>
      <c r="F102" s="2209"/>
      <c r="G102" s="2213"/>
      <c r="H102" s="2214"/>
      <c r="I102" s="2214"/>
      <c r="J102" s="2214"/>
      <c r="K102" s="2214"/>
      <c r="L102" s="2214"/>
      <c r="M102" s="2214"/>
      <c r="N102" s="2214"/>
      <c r="O102" s="2214"/>
      <c r="P102" s="2214"/>
      <c r="Q102" s="2214"/>
      <c r="R102" s="2214"/>
      <c r="S102" s="2214"/>
      <c r="T102" s="2214"/>
      <c r="U102" s="2214"/>
      <c r="V102" s="2214"/>
      <c r="W102" s="2214"/>
      <c r="X102" s="2214"/>
      <c r="Y102" s="2214"/>
      <c r="Z102" s="2214"/>
      <c r="AA102" s="2214"/>
      <c r="AB102" s="2214"/>
      <c r="AC102" s="2214"/>
      <c r="AD102" s="2214"/>
      <c r="AE102" s="2214"/>
      <c r="AF102" s="187"/>
      <c r="AG102" s="263"/>
      <c r="AH102" s="187"/>
      <c r="AI102" s="187"/>
      <c r="AJ102" s="1595"/>
    </row>
    <row r="103" spans="1:36" ht="11.25" customHeight="1">
      <c r="A103" s="1943"/>
      <c r="B103" s="2210"/>
      <c r="C103" s="2211"/>
      <c r="D103" s="2212" t="s">
        <v>3758</v>
      </c>
      <c r="E103" s="187"/>
      <c r="F103" s="2209"/>
      <c r="G103" s="2213"/>
      <c r="H103" s="2214"/>
      <c r="I103" s="2214"/>
      <c r="J103" s="2214"/>
      <c r="K103" s="2214"/>
      <c r="L103" s="2214"/>
      <c r="M103" s="2214"/>
      <c r="N103" s="2214"/>
      <c r="O103" s="2214"/>
      <c r="P103" s="2214"/>
      <c r="Q103" s="2214"/>
      <c r="R103" s="2214"/>
      <c r="S103" s="2214"/>
      <c r="T103" s="2214"/>
      <c r="U103" s="2214"/>
      <c r="V103" s="2214"/>
      <c r="W103" s="2214"/>
      <c r="X103" s="2214"/>
      <c r="Y103" s="2214"/>
      <c r="Z103" s="2214"/>
      <c r="AA103" s="2214"/>
      <c r="AB103" s="2214"/>
      <c r="AC103" s="2214"/>
      <c r="AD103" s="2214"/>
      <c r="AE103" s="2214"/>
      <c r="AF103" s="187"/>
      <c r="AG103" s="263"/>
      <c r="AH103" s="187"/>
      <c r="AI103" s="187"/>
      <c r="AJ103" s="1595"/>
    </row>
    <row r="104" spans="1:36" ht="11.25" customHeight="1">
      <c r="A104" s="1943"/>
      <c r="B104" s="2210"/>
      <c r="C104" s="2211"/>
      <c r="D104" s="2212" t="s">
        <v>1037</v>
      </c>
      <c r="E104" s="187"/>
      <c r="F104" s="2209"/>
      <c r="G104" s="2213"/>
      <c r="H104" s="2214"/>
      <c r="I104" s="2214"/>
      <c r="J104" s="2214"/>
      <c r="K104" s="2214"/>
      <c r="L104" s="2214"/>
      <c r="M104" s="2214"/>
      <c r="N104" s="2214"/>
      <c r="O104" s="2214"/>
      <c r="P104" s="2214"/>
      <c r="Q104" s="2214"/>
      <c r="R104" s="2214"/>
      <c r="S104" s="2214"/>
      <c r="T104" s="2214"/>
      <c r="U104" s="2214"/>
      <c r="V104" s="2214"/>
      <c r="W104" s="2214"/>
      <c r="X104" s="2214"/>
      <c r="Y104" s="2214"/>
      <c r="Z104" s="2214"/>
      <c r="AA104" s="2214"/>
      <c r="AB104" s="2214"/>
      <c r="AC104" s="2214"/>
      <c r="AD104" s="2214"/>
      <c r="AE104" s="2214"/>
      <c r="AF104" s="187"/>
      <c r="AG104" s="263"/>
      <c r="AH104" s="187"/>
      <c r="AI104" s="187"/>
      <c r="AJ104" s="1595"/>
    </row>
    <row r="105" spans="1:36" ht="11.25" customHeight="1">
      <c r="A105" s="1943"/>
      <c r="B105" s="2210"/>
      <c r="C105" s="2211"/>
      <c r="D105" s="2212"/>
      <c r="E105" s="187"/>
      <c r="F105" s="2209"/>
      <c r="G105" s="2213"/>
      <c r="H105" s="2214"/>
      <c r="I105" s="2214"/>
      <c r="J105" s="2214"/>
      <c r="K105" s="2214"/>
      <c r="L105" s="2214"/>
      <c r="M105" s="2214"/>
      <c r="N105" s="2214"/>
      <c r="O105" s="2214"/>
      <c r="P105" s="2214"/>
      <c r="Q105" s="2214"/>
      <c r="R105" s="2214"/>
      <c r="S105" s="2214"/>
      <c r="T105" s="2214"/>
      <c r="U105" s="2214"/>
      <c r="V105" s="2214"/>
      <c r="W105" s="2214"/>
      <c r="X105" s="2214"/>
      <c r="Y105" s="2214"/>
      <c r="Z105" s="2214"/>
      <c r="AA105" s="2214"/>
      <c r="AB105" s="2214"/>
      <c r="AC105" s="2214"/>
      <c r="AD105" s="187"/>
      <c r="AE105" s="187"/>
      <c r="AF105" s="263"/>
      <c r="AG105" s="187"/>
      <c r="AH105" s="2881">
        <v>3500</v>
      </c>
      <c r="AI105" s="2881"/>
      <c r="AJ105" s="1595"/>
    </row>
    <row r="106" spans="1:36" ht="11.25" customHeight="1">
      <c r="A106" s="1943"/>
      <c r="B106" s="128"/>
      <c r="C106" s="2215"/>
      <c r="D106" s="132" t="s">
        <v>59</v>
      </c>
      <c r="E106" s="128" t="s">
        <v>1116</v>
      </c>
      <c r="F106" s="187"/>
      <c r="G106" s="263"/>
      <c r="H106" s="263"/>
      <c r="I106" s="263"/>
      <c r="J106" s="263"/>
      <c r="K106" s="263"/>
      <c r="L106" s="263"/>
      <c r="M106" s="263"/>
      <c r="N106" s="263"/>
      <c r="O106" s="263"/>
      <c r="P106" s="839"/>
      <c r="Q106" s="839"/>
      <c r="R106" s="839"/>
      <c r="S106" s="839"/>
      <c r="T106" s="839"/>
      <c r="U106" s="839"/>
      <c r="V106" s="839"/>
      <c r="W106" s="839"/>
      <c r="X106" s="839"/>
      <c r="Y106" s="839"/>
      <c r="Z106" s="839"/>
      <c r="AA106" s="839"/>
      <c r="AB106" s="839"/>
      <c r="AC106" s="839"/>
      <c r="AD106" s="187"/>
      <c r="AE106" s="187"/>
      <c r="AF106" s="263"/>
      <c r="AG106" s="187"/>
      <c r="AH106" s="2963">
        <v>39</v>
      </c>
      <c r="AI106" s="3040"/>
      <c r="AJ106" s="1595"/>
    </row>
    <row r="107" spans="1:36" ht="11.25" customHeight="1">
      <c r="A107" s="1945"/>
      <c r="B107" s="2210"/>
      <c r="C107" s="2216"/>
      <c r="D107" s="128"/>
      <c r="E107" s="2217" t="s">
        <v>1115</v>
      </c>
      <c r="F107" s="2214"/>
      <c r="G107" s="2217"/>
      <c r="H107" s="2213"/>
      <c r="I107" s="2213"/>
      <c r="J107" s="2213"/>
      <c r="K107" s="2213"/>
      <c r="L107" s="2213"/>
      <c r="M107" s="2213"/>
      <c r="N107" s="2213"/>
      <c r="O107" s="2213"/>
      <c r="P107" s="2214"/>
      <c r="Q107" s="2214"/>
      <c r="R107" s="2214"/>
      <c r="S107" s="2214"/>
      <c r="T107" s="2214"/>
      <c r="U107" s="2214"/>
      <c r="V107" s="2214"/>
      <c r="W107" s="2214"/>
      <c r="X107" s="2214"/>
      <c r="Y107" s="2214"/>
      <c r="Z107" s="2214"/>
      <c r="AA107" s="2214"/>
      <c r="AB107" s="2214"/>
      <c r="AC107" s="2214"/>
      <c r="AD107" s="187"/>
      <c r="AE107" s="187"/>
      <c r="AF107" s="263"/>
      <c r="AG107" s="187"/>
      <c r="AH107" s="2963"/>
      <c r="AI107" s="3030"/>
      <c r="AJ107" s="1595"/>
    </row>
    <row r="108" spans="1:36" ht="6" customHeight="1">
      <c r="A108" s="1943"/>
      <c r="B108" s="2210"/>
      <c r="C108" s="2216"/>
      <c r="D108" s="2216"/>
      <c r="E108" s="13"/>
      <c r="F108" s="2214"/>
      <c r="G108" s="2217"/>
      <c r="H108" s="2213"/>
      <c r="I108" s="2213"/>
      <c r="J108" s="2213"/>
      <c r="K108" s="2213"/>
      <c r="L108" s="2213"/>
      <c r="M108" s="2213"/>
      <c r="N108" s="2213"/>
      <c r="O108" s="2213"/>
      <c r="P108" s="2214"/>
      <c r="Q108" s="2214"/>
      <c r="R108" s="2214"/>
      <c r="S108" s="2214"/>
      <c r="T108" s="2214"/>
      <c r="U108" s="2214"/>
      <c r="V108" s="2214"/>
      <c r="W108" s="2214"/>
      <c r="X108" s="2214"/>
      <c r="Y108" s="2214"/>
      <c r="Z108" s="2214"/>
      <c r="AA108" s="2214"/>
      <c r="AB108" s="2214"/>
      <c r="AC108" s="2214"/>
      <c r="AD108" s="187"/>
      <c r="AE108" s="187"/>
      <c r="AF108" s="263"/>
      <c r="AG108" s="187"/>
      <c r="AH108" s="128"/>
      <c r="AI108" s="13"/>
      <c r="AJ108" s="1595"/>
    </row>
    <row r="109" spans="1:36" ht="11.25" customHeight="1">
      <c r="A109" s="1945"/>
      <c r="B109" s="112"/>
      <c r="C109" s="133"/>
      <c r="D109" s="132" t="s">
        <v>62</v>
      </c>
      <c r="E109" s="2208" t="s">
        <v>1114</v>
      </c>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263"/>
      <c r="AG109" s="187"/>
      <c r="AH109" s="2963">
        <v>40</v>
      </c>
      <c r="AI109" s="3040"/>
      <c r="AJ109" s="1595"/>
    </row>
    <row r="110" spans="1:36" ht="11.25" customHeight="1">
      <c r="A110" s="1945"/>
      <c r="B110" s="112"/>
      <c r="C110" s="133"/>
      <c r="D110" s="128"/>
      <c r="E110" s="2212" t="s">
        <v>3759</v>
      </c>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263"/>
      <c r="AG110" s="187"/>
      <c r="AH110" s="2963"/>
      <c r="AI110" s="3030"/>
      <c r="AJ110" s="1595"/>
    </row>
    <row r="111" spans="1:36" ht="6" customHeight="1">
      <c r="A111" s="1945"/>
      <c r="B111" s="2210"/>
      <c r="C111" s="13"/>
      <c r="D111" s="13"/>
      <c r="E111" s="2218"/>
      <c r="F111" s="2209"/>
      <c r="G111" s="2213"/>
      <c r="H111" s="2219"/>
      <c r="I111" s="2219"/>
      <c r="J111" s="2219"/>
      <c r="K111" s="2219"/>
      <c r="L111" s="2219"/>
      <c r="M111" s="2219"/>
      <c r="N111" s="2219"/>
      <c r="O111" s="2219"/>
      <c r="P111" s="2214"/>
      <c r="Q111" s="2214"/>
      <c r="R111" s="2214"/>
      <c r="S111" s="2214"/>
      <c r="T111" s="2214"/>
      <c r="U111" s="2214"/>
      <c r="V111" s="2214"/>
      <c r="W111" s="2214"/>
      <c r="X111" s="2214"/>
      <c r="Y111" s="2214"/>
      <c r="Z111" s="2214"/>
      <c r="AA111" s="2214"/>
      <c r="AB111" s="2214"/>
      <c r="AC111" s="2214"/>
      <c r="AD111" s="187"/>
      <c r="AE111" s="187"/>
      <c r="AF111" s="263"/>
      <c r="AG111" s="187"/>
      <c r="AH111" s="2214"/>
      <c r="AI111" s="13"/>
      <c r="AJ111" s="1595"/>
    </row>
    <row r="112" spans="1:36" ht="11.25" customHeight="1">
      <c r="A112" s="1945"/>
      <c r="B112" s="128"/>
      <c r="C112" s="2192"/>
      <c r="D112" s="132" t="s">
        <v>72</v>
      </c>
      <c r="E112" s="128" t="s">
        <v>3760</v>
      </c>
      <c r="F112" s="187"/>
      <c r="G112" s="263"/>
      <c r="H112" s="263"/>
      <c r="I112" s="263"/>
      <c r="J112" s="263"/>
      <c r="K112" s="263"/>
      <c r="L112" s="263"/>
      <c r="M112" s="263"/>
      <c r="N112" s="263"/>
      <c r="O112" s="263"/>
      <c r="P112" s="839"/>
      <c r="Q112" s="839"/>
      <c r="R112" s="839"/>
      <c r="S112" s="839"/>
      <c r="T112" s="839"/>
      <c r="U112" s="839"/>
      <c r="V112" s="839"/>
      <c r="W112" s="839"/>
      <c r="X112" s="839"/>
      <c r="Y112" s="839"/>
      <c r="Z112" s="839"/>
      <c r="AA112" s="839"/>
      <c r="AB112" s="839"/>
      <c r="AC112" s="839"/>
      <c r="AD112" s="187"/>
      <c r="AE112" s="187"/>
      <c r="AF112" s="263"/>
      <c r="AG112" s="187"/>
      <c r="AH112" s="2963">
        <v>41</v>
      </c>
      <c r="AI112" s="3040"/>
      <c r="AJ112" s="1595"/>
    </row>
    <row r="113" spans="1:36" ht="11.25" customHeight="1">
      <c r="A113" s="1945"/>
      <c r="B113" s="128"/>
      <c r="C113" s="2192"/>
      <c r="D113" s="2220"/>
      <c r="E113" s="188" t="s">
        <v>3761</v>
      </c>
      <c r="F113" s="187"/>
      <c r="G113" s="263"/>
      <c r="H113" s="263"/>
      <c r="I113" s="263"/>
      <c r="J113" s="263"/>
      <c r="K113" s="263"/>
      <c r="L113" s="263"/>
      <c r="M113" s="263"/>
      <c r="N113" s="263"/>
      <c r="O113" s="263"/>
      <c r="P113" s="839"/>
      <c r="Q113" s="839"/>
      <c r="R113" s="839"/>
      <c r="S113" s="839"/>
      <c r="T113" s="839"/>
      <c r="U113" s="839"/>
      <c r="V113" s="839"/>
      <c r="W113" s="839"/>
      <c r="X113" s="839"/>
      <c r="Y113" s="839"/>
      <c r="Z113" s="839"/>
      <c r="AA113" s="839"/>
      <c r="AB113" s="839"/>
      <c r="AC113" s="839"/>
      <c r="AD113" s="187"/>
      <c r="AE113" s="187"/>
      <c r="AF113" s="263"/>
      <c r="AG113" s="187"/>
      <c r="AH113" s="2963"/>
      <c r="AI113" s="3030"/>
      <c r="AJ113" s="1595"/>
    </row>
    <row r="114" spans="1:36" ht="6" customHeight="1">
      <c r="A114" s="1945"/>
      <c r="B114" s="112"/>
      <c r="C114" s="187"/>
      <c r="D114" s="187"/>
      <c r="E114" s="253"/>
      <c r="F114" s="253"/>
      <c r="G114" s="253"/>
      <c r="H114" s="253"/>
      <c r="I114" s="253"/>
      <c r="J114" s="253"/>
      <c r="K114" s="253"/>
      <c r="L114" s="253"/>
      <c r="M114" s="253"/>
      <c r="N114" s="253"/>
      <c r="O114" s="253"/>
      <c r="P114" s="253"/>
      <c r="Q114" s="253"/>
      <c r="R114" s="253"/>
      <c r="S114" s="253"/>
      <c r="T114" s="133"/>
      <c r="U114" s="133"/>
      <c r="V114" s="133"/>
      <c r="W114" s="254"/>
      <c r="X114" s="254"/>
      <c r="Y114" s="254"/>
      <c r="Z114" s="254"/>
      <c r="AA114" s="254"/>
      <c r="AB114" s="254"/>
      <c r="AC114" s="254"/>
      <c r="AD114" s="187"/>
      <c r="AE114" s="187"/>
      <c r="AF114" s="219"/>
      <c r="AG114" s="248"/>
      <c r="AH114" s="247"/>
      <c r="AI114" s="2202"/>
      <c r="AJ114" s="1595"/>
    </row>
    <row r="115" spans="1:36" ht="11.25" customHeight="1">
      <c r="A115" s="1945"/>
      <c r="B115" s="128"/>
      <c r="C115" s="2215"/>
      <c r="D115" s="132" t="s">
        <v>73</v>
      </c>
      <c r="E115" s="128" t="s">
        <v>1113</v>
      </c>
      <c r="F115" s="187"/>
      <c r="G115" s="263"/>
      <c r="H115" s="263"/>
      <c r="I115" s="263"/>
      <c r="J115" s="263"/>
      <c r="K115" s="263"/>
      <c r="L115" s="263"/>
      <c r="M115" s="263"/>
      <c r="N115" s="263"/>
      <c r="O115" s="263"/>
      <c r="P115" s="839"/>
      <c r="Q115" s="839"/>
      <c r="R115" s="839"/>
      <c r="S115" s="839"/>
      <c r="T115" s="839"/>
      <c r="U115" s="839"/>
      <c r="V115" s="839"/>
      <c r="W115" s="839"/>
      <c r="X115" s="839"/>
      <c r="Y115" s="839"/>
      <c r="Z115" s="839"/>
      <c r="AA115" s="839"/>
      <c r="AB115" s="839"/>
      <c r="AC115" s="839"/>
      <c r="AD115" s="187"/>
      <c r="AE115" s="187"/>
      <c r="AF115" s="263"/>
      <c r="AG115" s="187"/>
      <c r="AH115" s="2963">
        <v>42</v>
      </c>
      <c r="AI115" s="3040"/>
      <c r="AJ115" s="1595"/>
    </row>
    <row r="116" spans="1:36" ht="11.25" customHeight="1">
      <c r="A116" s="1945"/>
      <c r="B116" s="2210"/>
      <c r="C116" s="2216"/>
      <c r="D116" s="2216"/>
      <c r="E116" s="2217" t="s">
        <v>3762</v>
      </c>
      <c r="F116" s="2214"/>
      <c r="G116" s="2217"/>
      <c r="H116" s="2213"/>
      <c r="I116" s="2213"/>
      <c r="J116" s="2213"/>
      <c r="K116" s="2213"/>
      <c r="L116" s="2213"/>
      <c r="M116" s="2213"/>
      <c r="N116" s="2213"/>
      <c r="O116" s="2213"/>
      <c r="P116" s="2214"/>
      <c r="Q116" s="2214"/>
      <c r="R116" s="2214"/>
      <c r="S116" s="2214"/>
      <c r="T116" s="2214"/>
      <c r="U116" s="2214"/>
      <c r="V116" s="2214"/>
      <c r="W116" s="2214"/>
      <c r="X116" s="2214"/>
      <c r="Y116" s="2214"/>
      <c r="Z116" s="2214"/>
      <c r="AA116" s="2214"/>
      <c r="AB116" s="2214"/>
      <c r="AC116" s="2214"/>
      <c r="AD116" s="187"/>
      <c r="AE116" s="187"/>
      <c r="AF116" s="263"/>
      <c r="AG116" s="187"/>
      <c r="AH116" s="2963"/>
      <c r="AI116" s="3030"/>
      <c r="AJ116" s="1595"/>
    </row>
    <row r="117" spans="1:36" ht="6" customHeight="1">
      <c r="A117" s="1945"/>
      <c r="AJ117" s="1595"/>
    </row>
    <row r="118" spans="1:36" ht="11.25" customHeight="1">
      <c r="A118" s="1945"/>
      <c r="D118" s="132" t="s">
        <v>74</v>
      </c>
      <c r="E118" s="128" t="s">
        <v>3763</v>
      </c>
      <c r="F118" s="187"/>
      <c r="G118" s="263"/>
      <c r="H118" s="263"/>
      <c r="I118" s="263"/>
      <c r="J118" s="263"/>
      <c r="K118" s="263"/>
      <c r="L118" s="263"/>
      <c r="M118" s="263"/>
      <c r="N118" s="263"/>
      <c r="O118" s="263"/>
      <c r="P118" s="839"/>
      <c r="Q118" s="839"/>
      <c r="R118" s="839"/>
      <c r="S118" s="839"/>
      <c r="T118" s="839"/>
      <c r="U118" s="839"/>
      <c r="V118" s="839"/>
      <c r="W118" s="839"/>
      <c r="X118" s="839"/>
      <c r="Y118" s="839"/>
      <c r="Z118" s="839"/>
      <c r="AA118" s="839"/>
      <c r="AB118" s="839"/>
      <c r="AC118" s="839"/>
      <c r="AD118" s="187"/>
      <c r="AE118" s="187"/>
      <c r="AF118" s="263"/>
      <c r="AG118" s="187"/>
      <c r="AH118" s="2963">
        <v>43</v>
      </c>
      <c r="AI118" s="3040"/>
      <c r="AJ118" s="1595"/>
    </row>
    <row r="119" spans="1:36" ht="11.25" customHeight="1">
      <c r="A119" s="1945"/>
      <c r="D119" s="2216"/>
      <c r="E119" s="2217" t="s">
        <v>1112</v>
      </c>
      <c r="F119" s="2214"/>
      <c r="G119" s="2217"/>
      <c r="H119" s="2213"/>
      <c r="I119" s="2213"/>
      <c r="J119" s="2213"/>
      <c r="K119" s="2213"/>
      <c r="L119" s="2213"/>
      <c r="M119" s="2213"/>
      <c r="N119" s="2213"/>
      <c r="O119" s="2213"/>
      <c r="P119" s="2214"/>
      <c r="Q119" s="2214"/>
      <c r="R119" s="2214"/>
      <c r="S119" s="2214"/>
      <c r="T119" s="2214"/>
      <c r="U119" s="2214"/>
      <c r="V119" s="2214"/>
      <c r="W119" s="2214"/>
      <c r="X119" s="2214"/>
      <c r="Y119" s="2214"/>
      <c r="Z119" s="2214"/>
      <c r="AA119" s="2214"/>
      <c r="AB119" s="2214"/>
      <c r="AC119" s="2214"/>
      <c r="AD119" s="187"/>
      <c r="AE119" s="187"/>
      <c r="AF119" s="263"/>
      <c r="AG119" s="187"/>
      <c r="AH119" s="2963"/>
      <c r="AI119" s="3030"/>
      <c r="AJ119" s="1595"/>
    </row>
    <row r="120" spans="1:36" ht="6" customHeight="1">
      <c r="A120" s="1945"/>
      <c r="D120" s="132"/>
      <c r="E120" s="128"/>
      <c r="F120" s="187"/>
      <c r="G120" s="263"/>
      <c r="H120" s="263"/>
      <c r="I120" s="263"/>
      <c r="J120" s="263"/>
      <c r="K120" s="263"/>
      <c r="L120" s="263"/>
      <c r="M120" s="263"/>
      <c r="N120" s="263"/>
      <c r="O120" s="263"/>
      <c r="P120" s="839"/>
      <c r="Q120" s="839"/>
      <c r="R120" s="839"/>
      <c r="S120" s="839"/>
      <c r="T120" s="839"/>
      <c r="U120" s="839"/>
      <c r="V120" s="839"/>
      <c r="W120" s="839"/>
      <c r="X120" s="839"/>
      <c r="Y120" s="839"/>
      <c r="Z120" s="839"/>
      <c r="AA120" s="839"/>
      <c r="AB120" s="839"/>
      <c r="AC120" s="839"/>
      <c r="AD120" s="187"/>
      <c r="AE120" s="187"/>
      <c r="AF120" s="263"/>
      <c r="AG120" s="187"/>
      <c r="AH120" s="128"/>
      <c r="AI120" s="2229"/>
      <c r="AJ120" s="1595"/>
    </row>
    <row r="121" spans="1:36" ht="11.25" customHeight="1">
      <c r="A121" s="1945"/>
      <c r="D121" s="132" t="s">
        <v>75</v>
      </c>
      <c r="E121" s="128" t="s">
        <v>385</v>
      </c>
      <c r="F121" s="187"/>
      <c r="G121" s="263"/>
      <c r="H121" s="263"/>
      <c r="I121" s="263"/>
      <c r="J121" s="4572"/>
      <c r="K121" s="4572"/>
      <c r="L121" s="4572"/>
      <c r="M121" s="4572"/>
      <c r="N121" s="4572"/>
      <c r="O121" s="4572"/>
      <c r="P121" s="4572"/>
      <c r="Q121" s="4572"/>
      <c r="R121" s="4572"/>
      <c r="S121" s="4572"/>
      <c r="T121" s="4572"/>
      <c r="U121" s="4572"/>
      <c r="V121" s="4572"/>
      <c r="W121" s="839"/>
      <c r="X121" s="839"/>
      <c r="Y121" s="839"/>
      <c r="Z121" s="839"/>
      <c r="AA121" s="839"/>
      <c r="AB121" s="839"/>
      <c r="AC121" s="839"/>
      <c r="AD121" s="187"/>
      <c r="AE121" s="187"/>
      <c r="AF121" s="263"/>
      <c r="AG121" s="187"/>
      <c r="AH121" s="2963">
        <v>44</v>
      </c>
      <c r="AI121" s="3040"/>
      <c r="AJ121" s="1595"/>
    </row>
    <row r="122" spans="1:36" ht="11.25" customHeight="1">
      <c r="A122" s="1945"/>
      <c r="D122" s="2216"/>
      <c r="E122" s="2217" t="s">
        <v>386</v>
      </c>
      <c r="F122" s="2214"/>
      <c r="G122" s="2217"/>
      <c r="H122" s="2213"/>
      <c r="I122" s="2213"/>
      <c r="J122" s="4573"/>
      <c r="K122" s="4573"/>
      <c r="L122" s="4573"/>
      <c r="M122" s="4573"/>
      <c r="N122" s="4573"/>
      <c r="O122" s="4573"/>
      <c r="P122" s="4573"/>
      <c r="Q122" s="4573"/>
      <c r="R122" s="4573"/>
      <c r="S122" s="4573"/>
      <c r="T122" s="4573"/>
      <c r="U122" s="4573"/>
      <c r="V122" s="4573"/>
      <c r="W122" s="2214"/>
      <c r="X122" s="2214"/>
      <c r="Y122" s="2214"/>
      <c r="Z122" s="2214"/>
      <c r="AA122" s="2214"/>
      <c r="AB122" s="2214"/>
      <c r="AC122" s="2214"/>
      <c r="AD122" s="187"/>
      <c r="AE122" s="187"/>
      <c r="AF122" s="263"/>
      <c r="AG122" s="187"/>
      <c r="AH122" s="2963"/>
      <c r="AI122" s="3030"/>
      <c r="AJ122" s="1595"/>
    </row>
    <row r="123" spans="1:36" ht="6" customHeight="1">
      <c r="A123" s="1945"/>
      <c r="D123" s="132"/>
      <c r="E123" s="128"/>
      <c r="F123" s="187"/>
      <c r="G123" s="263"/>
      <c r="H123" s="263"/>
      <c r="I123" s="263"/>
      <c r="J123" s="263"/>
      <c r="K123" s="263"/>
      <c r="L123" s="263"/>
      <c r="M123" s="263"/>
      <c r="N123" s="263"/>
      <c r="O123" s="263"/>
      <c r="P123" s="839"/>
      <c r="Q123" s="839"/>
      <c r="R123" s="839"/>
      <c r="S123" s="839"/>
      <c r="T123" s="839"/>
      <c r="U123" s="839"/>
      <c r="V123" s="839"/>
      <c r="W123" s="839"/>
      <c r="X123" s="839"/>
      <c r="Y123" s="839"/>
      <c r="Z123" s="839"/>
      <c r="AA123" s="839"/>
      <c r="AB123" s="839"/>
      <c r="AC123" s="839"/>
      <c r="AD123" s="187"/>
      <c r="AE123" s="187"/>
      <c r="AF123" s="263"/>
      <c r="AG123" s="187"/>
      <c r="AH123" s="128"/>
      <c r="AI123" s="2229"/>
      <c r="AJ123" s="1595"/>
    </row>
    <row r="124" spans="1:36" ht="11.25" customHeight="1">
      <c r="A124" s="1945"/>
      <c r="D124" s="132" t="s">
        <v>76</v>
      </c>
      <c r="E124" s="128" t="s">
        <v>1111</v>
      </c>
      <c r="F124" s="187"/>
      <c r="G124" s="263"/>
      <c r="H124" s="263"/>
      <c r="I124" s="263"/>
      <c r="J124" s="263"/>
      <c r="K124" s="263"/>
      <c r="L124" s="263"/>
      <c r="M124" s="263"/>
      <c r="N124" s="263"/>
      <c r="O124" s="263"/>
      <c r="P124" s="839"/>
      <c r="Q124" s="839"/>
      <c r="R124" s="839"/>
      <c r="S124" s="839"/>
      <c r="T124" s="839"/>
      <c r="U124" s="839"/>
      <c r="V124" s="839"/>
      <c r="W124" s="839"/>
      <c r="X124" s="839"/>
      <c r="Y124" s="839"/>
      <c r="Z124" s="839"/>
      <c r="AA124" s="839"/>
      <c r="AB124" s="839"/>
      <c r="AC124" s="839"/>
      <c r="AD124" s="187"/>
      <c r="AE124" s="187"/>
      <c r="AF124" s="263"/>
      <c r="AG124" s="187"/>
      <c r="AH124" s="2963">
        <v>45</v>
      </c>
      <c r="AI124" s="3040"/>
      <c r="AJ124" s="1595"/>
    </row>
    <row r="125" spans="1:36" ht="11.25" customHeight="1">
      <c r="A125" s="1945"/>
      <c r="D125" s="2216"/>
      <c r="E125" s="2217" t="s">
        <v>1110</v>
      </c>
      <c r="F125" s="2214"/>
      <c r="G125" s="2217"/>
      <c r="H125" s="2213"/>
      <c r="I125" s="2213"/>
      <c r="J125" s="2213"/>
      <c r="K125" s="2213"/>
      <c r="L125" s="2213"/>
      <c r="M125" s="2213"/>
      <c r="N125" s="2213"/>
      <c r="O125" s="2213"/>
      <c r="P125" s="2214"/>
      <c r="Q125" s="2214"/>
      <c r="R125" s="2214"/>
      <c r="S125" s="2214"/>
      <c r="T125" s="2214"/>
      <c r="U125" s="2214"/>
      <c r="V125" s="2214"/>
      <c r="W125" s="2214"/>
      <c r="X125" s="2214"/>
      <c r="Y125" s="2214"/>
      <c r="Z125" s="2214"/>
      <c r="AA125" s="2214"/>
      <c r="AB125" s="2214"/>
      <c r="AC125" s="2214"/>
      <c r="AD125" s="187"/>
      <c r="AE125" s="187"/>
      <c r="AF125" s="263"/>
      <c r="AG125" s="187"/>
      <c r="AH125" s="2963"/>
      <c r="AI125" s="3030"/>
      <c r="AJ125" s="1595"/>
    </row>
    <row r="126" spans="1:36" ht="11.25" customHeight="1">
      <c r="A126" s="2221"/>
      <c r="B126" s="2222"/>
      <c r="C126" s="2205"/>
      <c r="D126" s="2223"/>
      <c r="E126" s="2224"/>
      <c r="F126" s="2225"/>
      <c r="G126" s="2226"/>
      <c r="H126" s="2226"/>
      <c r="I126" s="2226"/>
      <c r="J126" s="2226"/>
      <c r="K126" s="2226"/>
      <c r="L126" s="2226"/>
      <c r="M126" s="2226"/>
      <c r="N126" s="2226"/>
      <c r="O126" s="2226"/>
      <c r="P126" s="2227"/>
      <c r="Q126" s="2227"/>
      <c r="R126" s="2227"/>
      <c r="S126" s="2227"/>
      <c r="T126" s="2227"/>
      <c r="U126" s="2227"/>
      <c r="V126" s="2227"/>
      <c r="W126" s="2227"/>
      <c r="X126" s="2227"/>
      <c r="Y126" s="2227"/>
      <c r="Z126" s="2227"/>
      <c r="AA126" s="2227"/>
      <c r="AB126" s="2227"/>
      <c r="AC126" s="2227"/>
      <c r="AD126" s="2225"/>
      <c r="AE126" s="2225"/>
      <c r="AF126" s="2226"/>
      <c r="AG126" s="2225"/>
      <c r="AH126" s="2224"/>
      <c r="AI126" s="2228"/>
      <c r="AJ126" s="2206"/>
    </row>
    <row r="127" spans="1:36" ht="11.25" customHeight="1">
      <c r="A127" s="1945"/>
      <c r="D127" s="132"/>
      <c r="E127" s="128"/>
      <c r="F127" s="187"/>
      <c r="G127" s="263"/>
      <c r="H127" s="263"/>
      <c r="I127" s="263"/>
      <c r="J127" s="263"/>
      <c r="K127" s="263"/>
      <c r="L127" s="263"/>
      <c r="M127" s="263"/>
      <c r="N127" s="263"/>
      <c r="O127" s="263"/>
      <c r="P127" s="839"/>
      <c r="Q127" s="839"/>
      <c r="R127" s="839"/>
      <c r="S127" s="839"/>
      <c r="T127" s="839"/>
      <c r="U127" s="839"/>
      <c r="V127" s="839"/>
      <c r="W127" s="839"/>
      <c r="X127" s="839"/>
      <c r="Y127" s="839"/>
      <c r="Z127" s="839"/>
      <c r="AA127" s="839"/>
      <c r="AB127" s="839"/>
      <c r="AC127" s="839"/>
      <c r="AD127" s="187"/>
      <c r="AE127" s="187"/>
      <c r="AF127" s="263"/>
      <c r="AG127" s="187"/>
      <c r="AH127" s="128"/>
      <c r="AI127" s="2229"/>
      <c r="AJ127" s="1595"/>
    </row>
    <row r="128" spans="1:36" ht="11.25" customHeight="1">
      <c r="A128" s="1943"/>
      <c r="B128" s="2207" t="s">
        <v>3764</v>
      </c>
      <c r="C128" s="112"/>
      <c r="D128" s="2208" t="s">
        <v>3765</v>
      </c>
      <c r="E128" s="187"/>
      <c r="F128" s="2209"/>
      <c r="G128" s="2210"/>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263"/>
      <c r="AH128" s="187"/>
      <c r="AI128" s="187"/>
      <c r="AJ128" s="1595"/>
    </row>
    <row r="129" spans="1:36" ht="11.25" customHeight="1">
      <c r="A129" s="1943"/>
      <c r="B129" s="2210"/>
      <c r="C129" s="2211"/>
      <c r="D129" s="2208" t="s">
        <v>46</v>
      </c>
      <c r="E129" s="187"/>
      <c r="F129" s="2209"/>
      <c r="G129" s="2213"/>
      <c r="H129" s="2214"/>
      <c r="I129" s="2214"/>
      <c r="J129" s="2214"/>
      <c r="K129" s="2214"/>
      <c r="L129" s="2214"/>
      <c r="M129" s="2214"/>
      <c r="N129" s="2214"/>
      <c r="O129" s="2214"/>
      <c r="P129" s="2214"/>
      <c r="Q129" s="2214"/>
      <c r="R129" s="2214"/>
      <c r="S129" s="2214"/>
      <c r="T129" s="2214"/>
      <c r="U129" s="2214"/>
      <c r="V129" s="2214"/>
      <c r="W129" s="2214"/>
      <c r="X129" s="2214"/>
      <c r="Y129" s="2214"/>
      <c r="Z129" s="2214"/>
      <c r="AA129" s="2214"/>
      <c r="AB129" s="2214"/>
      <c r="AC129" s="2214"/>
      <c r="AD129" s="2214"/>
      <c r="AE129" s="2214"/>
      <c r="AF129" s="187"/>
      <c r="AG129" s="263"/>
      <c r="AH129" s="187"/>
      <c r="AI129" s="187"/>
      <c r="AJ129" s="1595"/>
    </row>
    <row r="130" spans="1:36" ht="11.25" customHeight="1">
      <c r="A130" s="1943"/>
      <c r="B130" s="2210"/>
      <c r="C130" s="2211"/>
      <c r="D130" s="2212" t="s">
        <v>3856</v>
      </c>
      <c r="E130" s="187"/>
      <c r="F130" s="2209"/>
      <c r="G130" s="2213"/>
      <c r="H130" s="2214"/>
      <c r="I130" s="2214"/>
      <c r="J130" s="2214"/>
      <c r="K130" s="2214"/>
      <c r="L130" s="2214"/>
      <c r="M130" s="2214"/>
      <c r="N130" s="2214"/>
      <c r="O130" s="2214"/>
      <c r="P130" s="2214"/>
      <c r="Q130" s="2214"/>
      <c r="R130" s="2214"/>
      <c r="S130" s="2214"/>
      <c r="T130" s="2214"/>
      <c r="U130" s="2214"/>
      <c r="V130" s="2214"/>
      <c r="W130" s="2214"/>
      <c r="X130" s="2214"/>
      <c r="Y130" s="2214"/>
      <c r="Z130" s="2214"/>
      <c r="AA130" s="2214"/>
      <c r="AB130" s="2214"/>
      <c r="AC130" s="2214"/>
      <c r="AD130" s="2214"/>
      <c r="AE130" s="2214"/>
      <c r="AF130" s="187"/>
      <c r="AG130" s="263"/>
      <c r="AH130" s="187"/>
      <c r="AI130" s="187"/>
      <c r="AJ130" s="1595"/>
    </row>
    <row r="131" spans="1:36" ht="11.25" customHeight="1">
      <c r="A131" s="1943"/>
      <c r="B131" s="2210"/>
      <c r="C131" s="2211"/>
      <c r="D131" s="2212" t="s">
        <v>47</v>
      </c>
      <c r="E131" s="187"/>
      <c r="F131" s="2209"/>
      <c r="G131" s="2213"/>
      <c r="H131" s="2214"/>
      <c r="I131" s="2214"/>
      <c r="J131" s="2214"/>
      <c r="K131" s="2214"/>
      <c r="L131" s="2214"/>
      <c r="M131" s="2214"/>
      <c r="N131" s="2214"/>
      <c r="O131" s="2214"/>
      <c r="P131" s="2214"/>
      <c r="Q131" s="2214"/>
      <c r="R131" s="2214"/>
      <c r="S131" s="2214"/>
      <c r="T131" s="2214"/>
      <c r="U131" s="2214"/>
      <c r="V131" s="2214"/>
      <c r="W131" s="2214"/>
      <c r="X131" s="2214"/>
      <c r="Y131" s="2214"/>
      <c r="Z131" s="2214"/>
      <c r="AA131" s="2214"/>
      <c r="AB131" s="2214"/>
      <c r="AC131" s="2214"/>
      <c r="AD131" s="2214"/>
      <c r="AE131" s="2214"/>
      <c r="AF131" s="187"/>
      <c r="AG131" s="263"/>
      <c r="AH131" s="187"/>
      <c r="AI131" s="187"/>
      <c r="AJ131" s="1595"/>
    </row>
    <row r="132" spans="1:36" ht="12.75" customHeight="1">
      <c r="A132" s="1945"/>
      <c r="D132" s="2881">
        <v>350046</v>
      </c>
      <c r="E132" s="2881"/>
      <c r="F132" s="112"/>
      <c r="I132" s="263"/>
      <c r="J132" s="2881"/>
      <c r="K132" s="2881"/>
      <c r="L132" s="112"/>
      <c r="O132" s="263"/>
      <c r="P132" s="839"/>
      <c r="Q132" s="839"/>
      <c r="R132" s="839"/>
      <c r="S132" s="839"/>
      <c r="T132" s="839"/>
      <c r="U132" s="839"/>
      <c r="V132" s="839"/>
      <c r="W132" s="839"/>
      <c r="X132" s="839"/>
      <c r="Y132" s="839"/>
      <c r="Z132" s="839"/>
      <c r="AA132" s="839"/>
      <c r="AB132" s="839"/>
      <c r="AC132" s="839"/>
      <c r="AD132" s="187"/>
      <c r="AE132" s="187"/>
      <c r="AF132" s="263"/>
      <c r="AG132" s="187"/>
      <c r="AH132" s="128"/>
      <c r="AI132" s="2229"/>
      <c r="AJ132" s="1595"/>
    </row>
    <row r="133" spans="1:36" ht="12" customHeight="1">
      <c r="A133" s="1945"/>
      <c r="D133" s="2963">
        <v>1</v>
      </c>
      <c r="E133" s="4426"/>
      <c r="F133" s="2911" t="s">
        <v>1100</v>
      </c>
      <c r="G133" s="2877"/>
      <c r="H133" s="2877"/>
      <c r="I133" s="263"/>
      <c r="J133" s="2963">
        <v>2</v>
      </c>
      <c r="K133" s="4426"/>
      <c r="L133" s="2911" t="s">
        <v>1012</v>
      </c>
      <c r="M133" s="2877"/>
      <c r="N133" s="2877"/>
      <c r="O133" s="263"/>
      <c r="P133" s="839"/>
      <c r="Q133" s="839"/>
      <c r="R133" s="839"/>
      <c r="S133" s="839"/>
      <c r="T133" s="839"/>
      <c r="U133" s="839"/>
      <c r="V133" s="839"/>
      <c r="W133" s="839"/>
      <c r="X133" s="839"/>
      <c r="Y133" s="839"/>
      <c r="Z133" s="839"/>
      <c r="AA133" s="839"/>
      <c r="AB133" s="839"/>
      <c r="AC133" s="839"/>
      <c r="AD133" s="187"/>
      <c r="AE133" s="187"/>
      <c r="AF133" s="263"/>
      <c r="AG133" s="187"/>
      <c r="AH133" s="128"/>
      <c r="AI133" s="2229"/>
      <c r="AJ133" s="1595"/>
    </row>
    <row r="134" spans="1:36" ht="12" customHeight="1">
      <c r="A134" s="1945"/>
      <c r="D134" s="2963"/>
      <c r="E134" s="4346"/>
      <c r="F134" s="2911"/>
      <c r="G134" s="2877"/>
      <c r="H134" s="2877"/>
      <c r="I134" s="263"/>
      <c r="J134" s="2963"/>
      <c r="K134" s="4346"/>
      <c r="L134" s="2911"/>
      <c r="M134" s="2877"/>
      <c r="N134" s="2877"/>
      <c r="O134" s="263"/>
      <c r="P134" s="839"/>
      <c r="Q134" s="839"/>
      <c r="R134" s="839"/>
      <c r="S134" s="839"/>
      <c r="T134" s="839"/>
      <c r="U134" s="839"/>
      <c r="V134" s="839"/>
      <c r="W134" s="839"/>
      <c r="X134" s="839"/>
      <c r="Y134" s="839"/>
      <c r="Z134" s="839"/>
      <c r="AA134" s="839"/>
      <c r="AB134" s="839"/>
      <c r="AC134" s="839"/>
      <c r="AD134" s="187"/>
      <c r="AE134" s="187"/>
      <c r="AF134" s="263"/>
      <c r="AG134" s="187"/>
      <c r="AH134" s="128"/>
      <c r="AI134" s="2229"/>
      <c r="AJ134" s="1595"/>
    </row>
    <row r="135" spans="1:36" ht="12.75" customHeight="1">
      <c r="A135" s="1945"/>
      <c r="D135" s="132"/>
      <c r="E135" s="128"/>
      <c r="F135" s="187"/>
      <c r="G135" s="263"/>
      <c r="H135" s="263"/>
      <c r="I135" s="263"/>
      <c r="J135" s="263"/>
      <c r="K135" s="263"/>
      <c r="L135" s="263"/>
      <c r="M135" s="263"/>
      <c r="N135" s="263"/>
      <c r="O135" s="263"/>
      <c r="P135" s="839"/>
      <c r="Q135" s="839"/>
      <c r="R135" s="839"/>
      <c r="S135" s="839"/>
      <c r="T135" s="839"/>
      <c r="U135" s="839"/>
      <c r="V135" s="839"/>
      <c r="W135" s="839"/>
      <c r="X135" s="839"/>
      <c r="Y135" s="839"/>
      <c r="Z135" s="839"/>
      <c r="AA135" s="839"/>
      <c r="AB135" s="839"/>
      <c r="AC135" s="839"/>
      <c r="AD135" s="187"/>
      <c r="AE135" s="187"/>
      <c r="AF135" s="263"/>
      <c r="AG135" s="187"/>
      <c r="AH135" s="128"/>
      <c r="AI135" s="2229"/>
      <c r="AJ135" s="1595"/>
    </row>
    <row r="136" spans="1:36" ht="12.75" customHeight="1">
      <c r="A136" s="1945"/>
      <c r="D136" s="132"/>
      <c r="E136" s="128"/>
      <c r="F136" s="187"/>
      <c r="G136" s="263"/>
      <c r="H136" s="263"/>
      <c r="I136" s="263"/>
      <c r="J136" s="263"/>
      <c r="K136" s="263"/>
      <c r="L136" s="263"/>
      <c r="M136" s="263"/>
      <c r="N136" s="263"/>
      <c r="O136" s="263"/>
      <c r="P136" s="839"/>
      <c r="Q136" s="839"/>
      <c r="R136" s="839"/>
      <c r="S136" s="839"/>
      <c r="T136" s="839"/>
      <c r="U136" s="839"/>
      <c r="V136" s="839"/>
      <c r="W136" s="839"/>
      <c r="X136" s="839"/>
      <c r="Y136" s="839"/>
      <c r="Z136" s="839"/>
      <c r="AA136" s="839"/>
      <c r="AB136" s="839"/>
      <c r="AC136" s="839"/>
      <c r="AD136" s="187"/>
      <c r="AE136" s="187"/>
      <c r="AF136" s="263"/>
      <c r="AG136" s="187"/>
      <c r="AH136" s="128"/>
      <c r="AI136" s="2229"/>
      <c r="AJ136" s="1595"/>
    </row>
    <row r="137" spans="1:36" ht="12.75" customHeight="1">
      <c r="A137" s="1945"/>
      <c r="AJ137" s="1595"/>
    </row>
    <row r="138" spans="1:36" ht="12.75" customHeight="1">
      <c r="A138" s="1945"/>
      <c r="AJ138" s="1595"/>
    </row>
    <row r="139" spans="1:36" ht="12.75" customHeight="1">
      <c r="A139" s="1945"/>
      <c r="AJ139" s="1595"/>
    </row>
    <row r="140" spans="1:36" ht="12.75" customHeight="1">
      <c r="A140" s="1945"/>
      <c r="AJ140" s="1595"/>
    </row>
    <row r="141" spans="1:36" ht="12.75" customHeight="1">
      <c r="A141" s="1945"/>
      <c r="AJ141" s="1595"/>
    </row>
    <row r="142" spans="1:36" ht="12.75" customHeight="1">
      <c r="A142" s="1945"/>
      <c r="AJ142" s="1595"/>
    </row>
    <row r="143" spans="1:36" ht="12.75" customHeight="1">
      <c r="A143" s="1945"/>
      <c r="AJ143" s="1595"/>
    </row>
    <row r="144" spans="1:36" ht="12.75" customHeight="1">
      <c r="A144" s="1945"/>
      <c r="AJ144" s="1595"/>
    </row>
    <row r="145" spans="1:36" ht="12.75" customHeight="1">
      <c r="A145" s="1945"/>
      <c r="AJ145" s="1595"/>
    </row>
    <row r="146" spans="1:36" ht="12.75" customHeight="1">
      <c r="A146" s="1945"/>
      <c r="AJ146" s="1595"/>
    </row>
    <row r="147" spans="1:36" ht="12.75" customHeight="1">
      <c r="A147" s="1945"/>
      <c r="AJ147" s="1595"/>
    </row>
    <row r="148" spans="1:36" ht="12.75" customHeight="1">
      <c r="A148" s="1945"/>
      <c r="AJ148" s="1595"/>
    </row>
    <row r="149" spans="1:36" ht="12.75" customHeight="1">
      <c r="A149" s="1945"/>
      <c r="AJ149" s="1595"/>
    </row>
    <row r="150" spans="1:36" ht="12.75" customHeight="1">
      <c r="A150" s="1945"/>
      <c r="AJ150" s="1595"/>
    </row>
    <row r="151" spans="1:36" ht="12.75" customHeight="1">
      <c r="A151" s="1945"/>
      <c r="AJ151" s="1595"/>
    </row>
    <row r="152" spans="1:36" ht="12.75" customHeight="1" thickBot="1">
      <c r="A152" s="2232"/>
      <c r="B152" s="1990"/>
      <c r="C152" s="1989"/>
      <c r="D152" s="1989"/>
      <c r="E152" s="1989"/>
      <c r="F152" s="1989"/>
      <c r="G152" s="1989"/>
      <c r="H152" s="1989"/>
      <c r="I152" s="1989"/>
      <c r="J152" s="1989"/>
      <c r="K152" s="1989"/>
      <c r="L152" s="1989"/>
      <c r="M152" s="1989"/>
      <c r="N152" s="1989"/>
      <c r="O152" s="1989"/>
      <c r="P152" s="1989"/>
      <c r="Q152" s="1989"/>
      <c r="R152" s="1989"/>
      <c r="S152" s="1989"/>
      <c r="T152" s="1989"/>
      <c r="U152" s="1989"/>
      <c r="V152" s="1989"/>
      <c r="W152" s="1989"/>
      <c r="X152" s="1989"/>
      <c r="Y152" s="1989"/>
      <c r="Z152" s="1989"/>
      <c r="AA152" s="1989"/>
      <c r="AB152" s="1989"/>
      <c r="AC152" s="1989"/>
      <c r="AD152" s="1989"/>
      <c r="AE152" s="1989"/>
      <c r="AF152" s="1990"/>
      <c r="AG152" s="1989"/>
      <c r="AH152" s="1989"/>
      <c r="AI152" s="1989"/>
      <c r="AJ152" s="2234"/>
    </row>
    <row r="154" spans="1:36" ht="12.75" customHeight="1">
      <c r="A154" s="2946">
        <v>47</v>
      </c>
      <c r="B154" s="2946"/>
      <c r="C154" s="2946"/>
      <c r="D154" s="2946"/>
      <c r="E154" s="2946"/>
      <c r="F154" s="2946"/>
      <c r="G154" s="2946"/>
      <c r="H154" s="2946"/>
      <c r="I154" s="2946"/>
      <c r="J154" s="2946"/>
      <c r="K154" s="2946"/>
      <c r="L154" s="2946"/>
      <c r="M154" s="2946"/>
      <c r="N154" s="2946"/>
      <c r="O154" s="2946"/>
      <c r="P154" s="2946"/>
      <c r="Q154" s="2946"/>
      <c r="R154" s="2946"/>
      <c r="S154" s="2946"/>
      <c r="T154" s="2946"/>
      <c r="U154" s="2946"/>
      <c r="V154" s="2946"/>
      <c r="W154" s="2946"/>
      <c r="X154" s="2946"/>
      <c r="Y154" s="2946"/>
      <c r="Z154" s="2946"/>
      <c r="AA154" s="2946"/>
      <c r="AB154" s="2946"/>
      <c r="AC154" s="2946"/>
      <c r="AD154" s="2946"/>
      <c r="AE154" s="2946"/>
      <c r="AF154" s="2946"/>
      <c r="AG154" s="2946"/>
      <c r="AH154" s="2946"/>
      <c r="AI154" s="2946"/>
      <c r="AJ154" s="2946"/>
    </row>
  </sheetData>
  <sheetProtection selectLockedCells="1" selectUnlockedCells="1"/>
  <mergeCells count="79">
    <mergeCell ref="A154:AJ154"/>
    <mergeCell ref="D132:E132"/>
    <mergeCell ref="J132:K132"/>
    <mergeCell ref="J121:V122"/>
    <mergeCell ref="A93:AJ93"/>
    <mergeCell ref="B97:G98"/>
    <mergeCell ref="H97:I98"/>
    <mergeCell ref="D133:D134"/>
    <mergeCell ref="E133:E134"/>
    <mergeCell ref="F133:H134"/>
    <mergeCell ref="J133:J134"/>
    <mergeCell ref="K133:K134"/>
    <mergeCell ref="L133:N134"/>
    <mergeCell ref="AH115:AH116"/>
    <mergeCell ref="AI115:AI116"/>
    <mergeCell ref="AH118:AH119"/>
    <mergeCell ref="AI118:AI119"/>
    <mergeCell ref="AH121:AH122"/>
    <mergeCell ref="AI121:AI122"/>
    <mergeCell ref="AH124:AH125"/>
    <mergeCell ref="AI124:AI125"/>
    <mergeCell ref="AH112:AH113"/>
    <mergeCell ref="AI112:AI113"/>
    <mergeCell ref="AH82:AH83"/>
    <mergeCell ref="AI82:AI83"/>
    <mergeCell ref="AH85:AH86"/>
    <mergeCell ref="AI85:AI86"/>
    <mergeCell ref="AH88:AH89"/>
    <mergeCell ref="AI88:AI89"/>
    <mergeCell ref="AH105:AI105"/>
    <mergeCell ref="AH106:AH107"/>
    <mergeCell ref="AI106:AI107"/>
    <mergeCell ref="AH109:AH110"/>
    <mergeCell ref="AI109:AI110"/>
    <mergeCell ref="AH70:AH71"/>
    <mergeCell ref="AI70:AI71"/>
    <mergeCell ref="AH73:AH74"/>
    <mergeCell ref="AI73:AI74"/>
    <mergeCell ref="AH78:AH79"/>
    <mergeCell ref="AI78:AI79"/>
    <mergeCell ref="AH59:AH60"/>
    <mergeCell ref="AI59:AI60"/>
    <mergeCell ref="AH62:AH63"/>
    <mergeCell ref="AI62:AI63"/>
    <mergeCell ref="AH65:AH66"/>
    <mergeCell ref="AI65:AI66"/>
    <mergeCell ref="AH56:AH57"/>
    <mergeCell ref="AI56:AI57"/>
    <mergeCell ref="AH35:AH36"/>
    <mergeCell ref="AI35:AI36"/>
    <mergeCell ref="AH38:AH39"/>
    <mergeCell ref="AI38:AI39"/>
    <mergeCell ref="AH41:AH42"/>
    <mergeCell ref="AI41:AI42"/>
    <mergeCell ref="AH44:AH45"/>
    <mergeCell ref="AI44:AI45"/>
    <mergeCell ref="AH47:AH48"/>
    <mergeCell ref="AI47:AI48"/>
    <mergeCell ref="AH55:AI55"/>
    <mergeCell ref="AH32:AH33"/>
    <mergeCell ref="AI32:AI33"/>
    <mergeCell ref="D16:D17"/>
    <mergeCell ref="E16:E17"/>
    <mergeCell ref="F16:H17"/>
    <mergeCell ref="D19:D20"/>
    <mergeCell ref="E19:E20"/>
    <mergeCell ref="F19:H20"/>
    <mergeCell ref="AH25:AI25"/>
    <mergeCell ref="AH26:AH27"/>
    <mergeCell ref="AI26:AI27"/>
    <mergeCell ref="AH29:AH30"/>
    <mergeCell ref="AI29:AI30"/>
    <mergeCell ref="D15:E15"/>
    <mergeCell ref="Q15:R15"/>
    <mergeCell ref="A1:AJ1"/>
    <mergeCell ref="A2:AJ2"/>
    <mergeCell ref="A3:AJ3"/>
    <mergeCell ref="B5:G6"/>
    <mergeCell ref="H5:I6"/>
  </mergeCells>
  <printOptions horizontalCentered="1"/>
  <pageMargins left="0.15748031496062992" right="0.19685039370078741" top="0.31496062992125984" bottom="0.27559055118110237" header="0.51181102362204722" footer="0.51181102362204722"/>
  <pageSetup paperSize="9" scale="85" firstPageNumber="2" orientation="portrait" useFirstPageNumber="1" horizontalDpi="300" verticalDpi="300" r:id="rId1"/>
  <headerFooter alignWithMargins="0"/>
  <rowBreaks count="1" manualBreakCount="1">
    <brk id="94" max="3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AT483"/>
  <sheetViews>
    <sheetView showGridLines="0" view="pageBreakPreview" zoomScale="130" zoomScaleNormal="100" zoomScaleSheetLayoutView="130" workbookViewId="0">
      <selection activeCell="Y40" sqref="Y40"/>
    </sheetView>
  </sheetViews>
  <sheetFormatPr defaultColWidth="9.140625" defaultRowHeight="12.75" customHeight="1"/>
  <cols>
    <col min="1" max="1" width="1.7109375" style="98" customWidth="1"/>
    <col min="2" max="2" width="4.28515625" style="98" customWidth="1"/>
    <col min="3" max="3" width="2.42578125" style="98" customWidth="1"/>
    <col min="4" max="16" width="3.7109375" style="98" customWidth="1"/>
    <col min="17" max="17" width="1" style="98" customWidth="1"/>
    <col min="18" max="18" width="2.85546875" style="98" customWidth="1"/>
    <col min="19" max="19" width="4" style="98" customWidth="1"/>
    <col min="20" max="20" width="1" style="98" customWidth="1"/>
    <col min="21" max="21" width="2.42578125" style="98" customWidth="1"/>
    <col min="22" max="25" width="4" style="98" customWidth="1"/>
    <col min="26" max="26" width="0.7109375" style="98" customWidth="1"/>
    <col min="27" max="27" width="0.85546875" style="98" customWidth="1"/>
    <col min="28" max="28" width="1.85546875" style="98" customWidth="1"/>
    <col min="29" max="29" width="4" style="98" customWidth="1"/>
    <col min="30" max="30" width="0.85546875" style="98" customWidth="1"/>
    <col min="31" max="31" width="2.85546875" style="98" customWidth="1"/>
    <col min="32" max="32" width="1.85546875" style="98" customWidth="1"/>
    <col min="33" max="33" width="1.42578125" style="98" customWidth="1"/>
    <col min="34" max="35" width="1" style="98" customWidth="1"/>
    <col min="36" max="36" width="2.7109375" style="98" customWidth="1"/>
    <col min="37" max="37" width="4" style="98" customWidth="1"/>
    <col min="38" max="38" width="0.85546875" style="98" customWidth="1"/>
    <col min="39" max="39" width="2.42578125" style="98" customWidth="1"/>
    <col min="40" max="40" width="1.28515625" style="98" customWidth="1"/>
    <col min="41" max="42" width="1.85546875" style="98" customWidth="1"/>
    <col min="43" max="43" width="2.42578125" style="98" customWidth="1"/>
    <col min="44" max="44" width="1.7109375" style="98" customWidth="1"/>
    <col min="45" max="45" width="1.42578125" style="421" customWidth="1"/>
    <col min="46" max="46" width="2.28515625" style="98" hidden="1" customWidth="1"/>
    <col min="47" max="47" width="3.7109375" style="98" customWidth="1"/>
    <col min="48" max="16384" width="9.140625" style="98"/>
  </cols>
  <sheetData>
    <row r="1" spans="1:46" ht="17.25" customHeight="1">
      <c r="A1" s="2841" t="s">
        <v>831</v>
      </c>
      <c r="B1" s="2842"/>
      <c r="C1" s="2842"/>
      <c r="D1" s="2842"/>
      <c r="E1" s="2842"/>
      <c r="F1" s="2842"/>
      <c r="G1" s="2842"/>
      <c r="H1" s="2842"/>
      <c r="I1" s="2842"/>
      <c r="J1" s="2842"/>
      <c r="K1" s="2842"/>
      <c r="L1" s="2842"/>
      <c r="M1" s="2842"/>
      <c r="N1" s="2842"/>
      <c r="O1" s="2842"/>
      <c r="P1" s="2842"/>
      <c r="Q1" s="2842"/>
      <c r="R1" s="2842"/>
      <c r="S1" s="2842"/>
      <c r="T1" s="2842"/>
      <c r="U1" s="2842"/>
      <c r="V1" s="2842"/>
      <c r="W1" s="2842"/>
      <c r="X1" s="2842"/>
      <c r="Y1" s="2842"/>
      <c r="Z1" s="2842"/>
      <c r="AA1" s="2842"/>
      <c r="AB1" s="2842"/>
      <c r="AC1" s="2842"/>
      <c r="AD1" s="2842"/>
      <c r="AE1" s="2842"/>
      <c r="AF1" s="2842"/>
      <c r="AG1" s="2842"/>
      <c r="AH1" s="2842"/>
      <c r="AI1" s="2842"/>
      <c r="AJ1" s="2842"/>
      <c r="AK1" s="2842"/>
      <c r="AL1" s="2842"/>
      <c r="AM1" s="2842"/>
      <c r="AN1" s="2842"/>
      <c r="AO1" s="2842"/>
      <c r="AP1" s="2842"/>
      <c r="AQ1" s="2842"/>
      <c r="AR1" s="2843"/>
      <c r="AS1" s="414"/>
      <c r="AT1" s="415"/>
    </row>
    <row r="2" spans="1:46" ht="17.25" customHeight="1">
      <c r="A2" s="2837" t="s">
        <v>847</v>
      </c>
      <c r="B2" s="2838"/>
      <c r="C2" s="2838"/>
      <c r="D2" s="2838"/>
      <c r="E2" s="2838"/>
      <c r="F2" s="2838"/>
      <c r="G2" s="2838"/>
      <c r="H2" s="2838"/>
      <c r="I2" s="2838"/>
      <c r="J2" s="2838"/>
      <c r="K2" s="2838"/>
      <c r="L2" s="2838"/>
      <c r="M2" s="2838"/>
      <c r="N2" s="2838"/>
      <c r="O2" s="2838"/>
      <c r="P2" s="2838"/>
      <c r="Q2" s="2838"/>
      <c r="R2" s="2838"/>
      <c r="S2" s="2838"/>
      <c r="T2" s="2838"/>
      <c r="U2" s="2838"/>
      <c r="V2" s="2838"/>
      <c r="W2" s="2838"/>
      <c r="X2" s="2838"/>
      <c r="Y2" s="2838"/>
      <c r="Z2" s="2838"/>
      <c r="AA2" s="2838"/>
      <c r="AB2" s="2838"/>
      <c r="AC2" s="2838"/>
      <c r="AD2" s="2838"/>
      <c r="AE2" s="2838"/>
      <c r="AF2" s="2838"/>
      <c r="AG2" s="2838"/>
      <c r="AH2" s="2838"/>
      <c r="AI2" s="2838"/>
      <c r="AJ2" s="2838"/>
      <c r="AK2" s="2838"/>
      <c r="AL2" s="2838"/>
      <c r="AM2" s="2838"/>
      <c r="AN2" s="2838"/>
      <c r="AO2" s="2838"/>
      <c r="AP2" s="2838"/>
      <c r="AQ2" s="2838"/>
      <c r="AR2" s="2839"/>
      <c r="AS2" s="414"/>
      <c r="AT2" s="415"/>
    </row>
    <row r="3" spans="1:46" ht="12.75" customHeight="1">
      <c r="A3" s="817"/>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416"/>
      <c r="AS3" s="243"/>
      <c r="AT3" s="219"/>
    </row>
    <row r="4" spans="1:46" s="243" customFormat="1" ht="12.75" customHeight="1">
      <c r="A4" s="818"/>
      <c r="B4" s="112" t="s">
        <v>832</v>
      </c>
      <c r="AR4" s="416"/>
    </row>
    <row r="5" spans="1:46" s="243" customFormat="1" ht="12.75" customHeight="1">
      <c r="A5" s="818"/>
      <c r="B5" s="238" t="s">
        <v>848</v>
      </c>
      <c r="AR5" s="416"/>
    </row>
    <row r="6" spans="1:46" ht="12.75" customHeight="1">
      <c r="A6" s="819"/>
      <c r="B6" s="417"/>
      <c r="C6" s="275"/>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31"/>
      <c r="AK6" s="231"/>
      <c r="AL6" s="231"/>
      <c r="AM6" s="231"/>
      <c r="AN6" s="231"/>
      <c r="AO6" s="231"/>
      <c r="AP6" s="231"/>
      <c r="AQ6" s="231"/>
      <c r="AR6" s="418"/>
      <c r="AS6" s="231"/>
      <c r="AT6" s="231"/>
    </row>
    <row r="7" spans="1:46" ht="12.75" customHeight="1">
      <c r="A7" s="607"/>
      <c r="B7" s="807" t="s">
        <v>550</v>
      </c>
      <c r="C7" s="275" t="s">
        <v>833</v>
      </c>
      <c r="D7" s="187"/>
      <c r="E7" s="263"/>
      <c r="F7" s="263"/>
      <c r="G7" s="263"/>
      <c r="H7" s="263"/>
      <c r="I7" s="263"/>
      <c r="J7" s="263"/>
      <c r="K7" s="263"/>
      <c r="L7" s="263"/>
      <c r="M7" s="263"/>
      <c r="N7" s="263"/>
      <c r="O7" s="263"/>
      <c r="P7" s="263"/>
      <c r="Q7" s="420"/>
      <c r="R7" s="420"/>
      <c r="S7" s="420"/>
      <c r="T7" s="420"/>
      <c r="U7" s="420"/>
      <c r="V7" s="420"/>
      <c r="W7" s="420"/>
      <c r="X7" s="420"/>
      <c r="Y7" s="420"/>
      <c r="AR7" s="421"/>
      <c r="AS7" s="98"/>
    </row>
    <row r="8" spans="1:46" ht="12.75" customHeight="1">
      <c r="A8" s="607"/>
      <c r="B8" s="419"/>
      <c r="C8" s="235" t="s">
        <v>849</v>
      </c>
      <c r="D8" s="187"/>
      <c r="E8" s="263"/>
      <c r="F8" s="263"/>
      <c r="G8" s="263"/>
      <c r="H8" s="263"/>
      <c r="I8" s="263"/>
      <c r="J8" s="263"/>
      <c r="K8" s="263"/>
      <c r="L8" s="263"/>
      <c r="M8" s="263"/>
      <c r="N8" s="263"/>
      <c r="O8" s="263"/>
      <c r="P8" s="263"/>
      <c r="Q8" s="420"/>
      <c r="R8" s="420"/>
      <c r="S8" s="420"/>
      <c r="T8" s="420"/>
      <c r="U8" s="420"/>
      <c r="V8" s="420"/>
      <c r="W8" s="420"/>
      <c r="X8" s="420"/>
      <c r="Y8" s="420"/>
      <c r="AR8" s="421"/>
      <c r="AS8" s="98"/>
    </row>
    <row r="9" spans="1:46" ht="12.75" customHeight="1">
      <c r="A9" s="607"/>
      <c r="B9" s="419"/>
      <c r="C9" s="187"/>
      <c r="D9" s="187"/>
      <c r="E9" s="263"/>
      <c r="F9" s="263"/>
      <c r="G9" s="263"/>
      <c r="H9" s="263"/>
      <c r="I9" s="263"/>
      <c r="J9" s="263"/>
      <c r="K9" s="263"/>
      <c r="L9" s="263"/>
      <c r="M9" s="263"/>
      <c r="N9" s="263"/>
      <c r="O9" s="263"/>
      <c r="P9" s="263"/>
      <c r="Q9" s="420"/>
      <c r="R9" s="420"/>
      <c r="S9" s="420"/>
      <c r="T9" s="420"/>
      <c r="U9" s="420"/>
      <c r="V9" s="420"/>
      <c r="W9" s="420"/>
      <c r="X9" s="420"/>
      <c r="Y9" s="420"/>
      <c r="AR9" s="421"/>
      <c r="AS9" s="98"/>
    </row>
    <row r="10" spans="1:46" ht="12.75" customHeight="1">
      <c r="A10" s="607"/>
      <c r="B10" s="806" t="s">
        <v>551</v>
      </c>
      <c r="C10" s="187" t="s">
        <v>835</v>
      </c>
      <c r="E10" s="263"/>
      <c r="F10" s="263"/>
      <c r="G10" s="263"/>
      <c r="H10" s="263"/>
      <c r="I10" s="263"/>
      <c r="J10" s="263"/>
      <c r="K10" s="263"/>
      <c r="L10" s="263"/>
      <c r="M10" s="263"/>
      <c r="N10" s="263"/>
      <c r="O10" s="263"/>
      <c r="P10" s="263"/>
      <c r="Q10" s="420"/>
      <c r="R10" s="420"/>
      <c r="S10" s="420"/>
      <c r="T10" s="420"/>
      <c r="U10" s="420"/>
      <c r="V10" s="420"/>
      <c r="W10" s="420"/>
      <c r="X10" s="420"/>
      <c r="Y10" s="420"/>
      <c r="AR10" s="421"/>
      <c r="AS10" s="98"/>
    </row>
    <row r="11" spans="1:46" ht="12.75" customHeight="1">
      <c r="A11" s="607"/>
      <c r="B11" s="187"/>
      <c r="C11" s="108" t="s">
        <v>850</v>
      </c>
      <c r="E11" s="263"/>
      <c r="F11" s="263"/>
      <c r="G11" s="263"/>
      <c r="H11" s="263"/>
      <c r="I11" s="263"/>
      <c r="J11" s="263"/>
      <c r="K11" s="263"/>
      <c r="L11" s="263"/>
      <c r="M11" s="263"/>
      <c r="N11" s="263"/>
      <c r="O11" s="263"/>
      <c r="P11" s="263"/>
      <c r="Q11" s="420"/>
      <c r="R11" s="420"/>
      <c r="S11" s="420"/>
      <c r="T11" s="420"/>
      <c r="U11" s="420"/>
      <c r="V11" s="420"/>
      <c r="W11" s="420"/>
      <c r="X11" s="420"/>
      <c r="Y11" s="420"/>
      <c r="AR11" s="421"/>
      <c r="AS11" s="98"/>
    </row>
    <row r="12" spans="1:46" ht="12.75" customHeight="1">
      <c r="A12" s="607"/>
      <c r="B12" s="187"/>
      <c r="C12" s="187"/>
      <c r="D12" s="187"/>
      <c r="E12" s="263"/>
      <c r="F12" s="263"/>
      <c r="G12" s="263"/>
      <c r="H12" s="263"/>
      <c r="I12" s="263"/>
      <c r="J12" s="263"/>
      <c r="K12" s="263"/>
      <c r="L12" s="263"/>
      <c r="M12" s="263"/>
      <c r="N12" s="263"/>
      <c r="O12" s="263"/>
      <c r="P12" s="263"/>
      <c r="Q12" s="420"/>
      <c r="R12" s="420"/>
      <c r="S12" s="420"/>
      <c r="T12" s="420"/>
      <c r="U12" s="420"/>
      <c r="V12" s="420"/>
      <c r="W12" s="420"/>
      <c r="X12" s="420"/>
      <c r="Y12" s="420"/>
      <c r="AR12" s="421"/>
      <c r="AS12" s="98"/>
    </row>
    <row r="13" spans="1:46" ht="12.75" customHeight="1">
      <c r="A13" s="607"/>
      <c r="B13" s="807" t="s">
        <v>552</v>
      </c>
      <c r="C13" s="187" t="s">
        <v>834</v>
      </c>
      <c r="D13" s="187"/>
      <c r="E13" s="263"/>
      <c r="F13" s="146"/>
      <c r="G13" s="146"/>
      <c r="H13" s="146"/>
      <c r="I13" s="146"/>
      <c r="J13" s="146"/>
      <c r="K13" s="146"/>
      <c r="L13" s="146"/>
      <c r="M13" s="146"/>
      <c r="N13" s="146"/>
      <c r="O13" s="146"/>
      <c r="P13" s="146"/>
      <c r="Q13" s="420"/>
      <c r="R13" s="420"/>
      <c r="S13" s="128"/>
      <c r="T13" s="128"/>
      <c r="U13" s="223"/>
      <c r="V13" s="263"/>
      <c r="W13" s="263"/>
      <c r="X13" s="420"/>
      <c r="Y13" s="128"/>
      <c r="AA13" s="263"/>
      <c r="AB13" s="263"/>
      <c r="AC13" s="263"/>
      <c r="AD13" s="263"/>
      <c r="AE13" s="263"/>
      <c r="AF13" s="263"/>
      <c r="AR13" s="421"/>
      <c r="AS13" s="98"/>
    </row>
    <row r="14" spans="1:46" ht="12.75" customHeight="1">
      <c r="A14" s="607"/>
      <c r="B14" s="419"/>
      <c r="C14" s="187" t="s">
        <v>836</v>
      </c>
      <c r="D14" s="187"/>
      <c r="E14" s="263"/>
      <c r="F14" s="146"/>
      <c r="G14" s="146"/>
      <c r="H14" s="146"/>
      <c r="I14" s="146"/>
      <c r="J14" s="146"/>
      <c r="K14" s="146"/>
      <c r="L14" s="146"/>
      <c r="M14" s="146"/>
      <c r="N14" s="146"/>
      <c r="O14" s="146"/>
      <c r="P14" s="146"/>
      <c r="Q14" s="420"/>
      <c r="R14" s="420"/>
      <c r="S14" s="128"/>
      <c r="T14" s="128"/>
      <c r="U14" s="223"/>
      <c r="V14" s="263"/>
      <c r="W14" s="263"/>
      <c r="X14" s="420"/>
      <c r="Y14" s="128"/>
      <c r="AA14" s="263"/>
      <c r="AB14" s="263"/>
      <c r="AC14" s="263"/>
      <c r="AD14" s="263"/>
      <c r="AE14" s="263"/>
      <c r="AF14" s="263"/>
      <c r="AR14" s="421"/>
      <c r="AS14" s="98"/>
    </row>
    <row r="15" spans="1:46" ht="12.75" customHeight="1">
      <c r="A15" s="607"/>
      <c r="B15" s="187"/>
      <c r="C15" s="108" t="s">
        <v>981</v>
      </c>
      <c r="D15" s="187"/>
      <c r="E15" s="263"/>
      <c r="F15" s="146"/>
      <c r="G15" s="146"/>
      <c r="H15" s="146"/>
      <c r="I15" s="146"/>
      <c r="J15" s="146"/>
      <c r="K15" s="146"/>
      <c r="L15" s="146"/>
      <c r="M15" s="146"/>
      <c r="N15" s="146"/>
      <c r="O15" s="146"/>
      <c r="P15" s="146"/>
      <c r="Q15" s="420"/>
      <c r="R15" s="420"/>
      <c r="S15" s="128"/>
      <c r="T15" s="128"/>
      <c r="U15" s="223"/>
      <c r="V15" s="263"/>
      <c r="W15" s="263"/>
      <c r="X15" s="420"/>
      <c r="Y15" s="128"/>
      <c r="AA15" s="263"/>
      <c r="AB15" s="263"/>
      <c r="AC15" s="263"/>
      <c r="AD15" s="263"/>
      <c r="AE15" s="263"/>
      <c r="AF15" s="263"/>
      <c r="AR15" s="421"/>
      <c r="AS15" s="98"/>
    </row>
    <row r="16" spans="1:46" ht="10.5" customHeight="1">
      <c r="A16" s="607"/>
      <c r="B16" s="187"/>
      <c r="C16" s="108" t="s">
        <v>851</v>
      </c>
      <c r="D16" s="187"/>
      <c r="E16" s="263"/>
      <c r="F16" s="263"/>
      <c r="G16" s="263"/>
      <c r="H16" s="263"/>
      <c r="I16" s="263"/>
      <c r="J16" s="263"/>
      <c r="K16" s="263"/>
      <c r="L16" s="263"/>
      <c r="M16" s="263"/>
      <c r="N16" s="263"/>
      <c r="O16" s="263"/>
      <c r="P16" s="263"/>
      <c r="Q16" s="420"/>
      <c r="R16" s="420"/>
      <c r="S16" s="420"/>
      <c r="T16" s="420"/>
      <c r="U16" s="420"/>
      <c r="V16" s="420"/>
      <c r="W16" s="420"/>
      <c r="X16" s="420"/>
      <c r="Y16" s="420"/>
      <c r="AR16" s="421"/>
      <c r="AS16" s="98"/>
    </row>
    <row r="17" spans="1:46" ht="7.5" customHeight="1">
      <c r="A17" s="607"/>
      <c r="B17" s="187"/>
      <c r="C17" s="108"/>
      <c r="D17" s="187"/>
      <c r="E17" s="263"/>
      <c r="F17" s="263"/>
      <c r="G17" s="263"/>
      <c r="H17" s="263"/>
      <c r="I17" s="263"/>
      <c r="J17" s="263"/>
      <c r="K17" s="263"/>
      <c r="L17" s="263"/>
      <c r="M17" s="263"/>
      <c r="N17" s="263"/>
      <c r="O17" s="263"/>
      <c r="P17" s="263"/>
      <c r="Q17" s="420"/>
      <c r="R17" s="420"/>
      <c r="S17" s="420"/>
      <c r="T17" s="420"/>
      <c r="U17" s="420"/>
      <c r="V17" s="420"/>
      <c r="W17" s="420"/>
      <c r="X17" s="420"/>
      <c r="Y17" s="420"/>
      <c r="AR17" s="421"/>
      <c r="AS17" s="98"/>
    </row>
    <row r="18" spans="1:46" ht="11.25" customHeight="1">
      <c r="A18" s="607"/>
      <c r="C18" s="268" t="s">
        <v>843</v>
      </c>
      <c r="V18" s="420"/>
      <c r="W18" s="420"/>
      <c r="X18" s="420"/>
      <c r="Y18" s="420"/>
      <c r="AR18" s="421"/>
      <c r="AS18" s="98"/>
    </row>
    <row r="19" spans="1:46" ht="11.25" customHeight="1">
      <c r="A19" s="607"/>
      <c r="B19" s="419"/>
      <c r="C19" s="108" t="s">
        <v>852</v>
      </c>
      <c r="D19" s="187"/>
      <c r="E19" s="263"/>
      <c r="F19" s="263"/>
      <c r="G19" s="263"/>
      <c r="H19" s="263"/>
      <c r="I19" s="263"/>
      <c r="J19" s="263"/>
      <c r="K19" s="263"/>
      <c r="L19" s="263"/>
      <c r="M19" s="263"/>
      <c r="N19" s="263"/>
      <c r="O19" s="263"/>
      <c r="P19" s="263"/>
      <c r="Q19" s="420"/>
      <c r="R19" s="420"/>
      <c r="S19" s="420"/>
      <c r="T19" s="420"/>
      <c r="U19" s="420"/>
      <c r="V19" s="420"/>
      <c r="W19" s="420"/>
      <c r="X19" s="420"/>
      <c r="Y19" s="420"/>
      <c r="AR19" s="421"/>
      <c r="AS19" s="98"/>
    </row>
    <row r="20" spans="1:46" ht="12.75" customHeight="1">
      <c r="A20" s="607"/>
      <c r="B20" s="419"/>
      <c r="C20" s="187"/>
      <c r="D20" s="187"/>
      <c r="E20" s="263"/>
      <c r="F20" s="263"/>
      <c r="G20" s="263"/>
      <c r="H20" s="263"/>
      <c r="I20" s="263"/>
      <c r="J20" s="263"/>
      <c r="K20" s="263"/>
      <c r="L20" s="263"/>
      <c r="M20" s="263"/>
      <c r="N20" s="263"/>
      <c r="O20" s="263"/>
      <c r="P20" s="263"/>
      <c r="Q20" s="263" t="s">
        <v>3384</v>
      </c>
      <c r="R20" s="263"/>
      <c r="S20" s="263"/>
      <c r="T20" s="263"/>
      <c r="U20" s="420"/>
      <c r="V20" s="2840" t="s">
        <v>973</v>
      </c>
      <c r="W20" s="2840"/>
      <c r="X20" s="2840"/>
      <c r="Y20" s="2840"/>
      <c r="Z20" s="232"/>
      <c r="AA20" s="232"/>
      <c r="AB20" s="232"/>
      <c r="AC20" s="232"/>
      <c r="AD20" s="232"/>
      <c r="AE20" s="232"/>
      <c r="AF20" s="232"/>
      <c r="AG20" s="232"/>
      <c r="AH20" s="232"/>
      <c r="AR20" s="421"/>
      <c r="AS20" s="98"/>
    </row>
    <row r="21" spans="1:46" ht="18.75" customHeight="1">
      <c r="A21" s="607"/>
      <c r="B21" s="419"/>
      <c r="C21" s="240"/>
      <c r="D21" s="811">
        <v>8</v>
      </c>
      <c r="E21" s="812"/>
      <c r="F21" s="812" t="s">
        <v>970</v>
      </c>
      <c r="G21" s="812" t="s">
        <v>389</v>
      </c>
      <c r="H21" s="812" t="s">
        <v>971</v>
      </c>
      <c r="I21" s="812" t="s">
        <v>389</v>
      </c>
      <c r="J21" s="812" t="s">
        <v>972</v>
      </c>
      <c r="K21" s="812"/>
      <c r="L21" s="812">
        <v>8</v>
      </c>
      <c r="M21" s="812" t="s">
        <v>35</v>
      </c>
      <c r="N21" s="813">
        <v>8</v>
      </c>
      <c r="O21" s="263"/>
      <c r="P21" s="263"/>
      <c r="Q21" s="420"/>
      <c r="R21" s="824">
        <v>0</v>
      </c>
      <c r="S21" s="813">
        <v>8</v>
      </c>
      <c r="T21" s="814"/>
      <c r="U21" s="814" t="s">
        <v>35</v>
      </c>
      <c r="V21" s="811">
        <v>2</v>
      </c>
      <c r="W21" s="812">
        <v>0</v>
      </c>
      <c r="X21" s="812">
        <v>2</v>
      </c>
      <c r="Y21" s="813">
        <v>6</v>
      </c>
      <c r="Z21" s="232"/>
      <c r="AA21" s="232"/>
      <c r="AB21" s="132">
        <v>1</v>
      </c>
      <c r="AC21" s="810" t="s">
        <v>837</v>
      </c>
      <c r="AD21" s="232"/>
      <c r="AE21" s="263" t="s">
        <v>838</v>
      </c>
      <c r="AF21" s="263"/>
      <c r="AG21" s="232"/>
      <c r="AH21" s="232"/>
      <c r="AJ21" s="132">
        <v>2</v>
      </c>
      <c r="AK21" s="808"/>
      <c r="AM21" s="263" t="s">
        <v>749</v>
      </c>
      <c r="AR21" s="421"/>
      <c r="AS21" s="98"/>
    </row>
    <row r="22" spans="1:46" ht="12.75" customHeight="1">
      <c r="A22" s="607"/>
      <c r="B22" s="132"/>
      <c r="C22" s="268"/>
      <c r="D22" s="240"/>
      <c r="E22" s="263"/>
      <c r="F22" s="263"/>
      <c r="G22" s="263"/>
      <c r="H22" s="263"/>
      <c r="I22" s="263"/>
      <c r="J22" s="263"/>
      <c r="K22" s="263"/>
      <c r="L22" s="263"/>
      <c r="M22" s="263"/>
      <c r="N22" s="263"/>
      <c r="O22" s="263"/>
      <c r="P22" s="263"/>
      <c r="Q22" s="420"/>
      <c r="R22" s="420"/>
      <c r="S22" s="420"/>
      <c r="T22" s="420"/>
      <c r="U22" s="420"/>
      <c r="V22" s="420"/>
      <c r="W22" s="420"/>
      <c r="X22" s="420"/>
      <c r="Y22" s="420"/>
      <c r="Z22" s="232"/>
      <c r="AA22" s="232"/>
      <c r="AB22" s="232"/>
      <c r="AC22" s="232"/>
      <c r="AD22" s="232"/>
      <c r="AE22" s="263"/>
      <c r="AF22" s="263"/>
      <c r="AG22" s="232"/>
      <c r="AH22" s="232"/>
      <c r="AR22" s="421"/>
      <c r="AS22" s="98"/>
      <c r="AT22" s="421"/>
    </row>
    <row r="23" spans="1:46" ht="12.75" customHeight="1">
      <c r="A23" s="607"/>
      <c r="B23" s="807" t="s">
        <v>553</v>
      </c>
      <c r="C23" s="187" t="s">
        <v>839</v>
      </c>
      <c r="E23" s="263"/>
      <c r="F23" s="263"/>
      <c r="G23" s="263"/>
      <c r="H23" s="263"/>
      <c r="I23" s="263"/>
      <c r="J23" s="263"/>
      <c r="K23" s="422"/>
      <c r="L23" s="274"/>
      <c r="M23" s="274"/>
      <c r="N23" s="274"/>
      <c r="O23" s="274"/>
      <c r="P23" s="274"/>
      <c r="Q23" s="274"/>
      <c r="R23" s="274"/>
      <c r="S23" s="274"/>
      <c r="T23" s="274"/>
      <c r="U23" s="274"/>
      <c r="V23" s="420"/>
      <c r="W23" s="420"/>
      <c r="X23" s="420"/>
      <c r="Y23" s="420"/>
      <c r="Z23" s="232"/>
      <c r="AA23" s="232"/>
      <c r="AB23" s="232"/>
      <c r="AC23" s="232"/>
      <c r="AD23" s="232"/>
      <c r="AE23" s="232"/>
      <c r="AF23" s="232"/>
      <c r="AG23" s="232"/>
      <c r="AH23" s="232"/>
      <c r="AR23" s="421"/>
      <c r="AS23" s="98"/>
      <c r="AT23" s="421"/>
    </row>
    <row r="24" spans="1:46" ht="12.75" customHeight="1">
      <c r="A24" s="607"/>
      <c r="B24" s="132"/>
      <c r="C24" s="108" t="s">
        <v>853</v>
      </c>
      <c r="E24" s="263"/>
      <c r="F24" s="263"/>
      <c r="G24" s="263"/>
      <c r="H24" s="263"/>
      <c r="I24" s="263"/>
      <c r="J24" s="263"/>
      <c r="K24" s="263"/>
      <c r="L24" s="208"/>
      <c r="M24" s="208"/>
      <c r="N24" s="208"/>
      <c r="O24" s="208"/>
      <c r="P24" s="208"/>
      <c r="Q24" s="208"/>
      <c r="R24" s="208"/>
      <c r="S24" s="208"/>
      <c r="T24" s="208"/>
      <c r="U24" s="208"/>
      <c r="V24" s="420"/>
      <c r="W24" s="420"/>
      <c r="X24" s="420"/>
      <c r="Y24" s="420"/>
      <c r="Z24" s="232"/>
      <c r="AA24" s="232"/>
      <c r="AB24" s="232"/>
      <c r="AC24" s="232"/>
      <c r="AD24" s="232"/>
      <c r="AE24" s="232"/>
      <c r="AF24" s="232"/>
      <c r="AG24" s="232"/>
      <c r="AH24" s="232"/>
      <c r="AR24" s="421"/>
      <c r="AS24" s="98"/>
      <c r="AT24" s="421"/>
    </row>
    <row r="25" spans="1:46" ht="12.75" customHeight="1">
      <c r="A25" s="607"/>
      <c r="B25" s="132"/>
      <c r="C25" s="268"/>
      <c r="D25" s="240"/>
      <c r="E25" s="263"/>
      <c r="G25" s="244"/>
      <c r="H25" s="263"/>
      <c r="I25" s="263"/>
      <c r="J25" s="263"/>
      <c r="K25" s="263"/>
      <c r="L25" s="274"/>
      <c r="M25" s="274"/>
      <c r="N25" s="274"/>
      <c r="O25" s="274"/>
      <c r="P25" s="274"/>
      <c r="Q25" s="274"/>
      <c r="R25" s="274"/>
      <c r="S25" s="274"/>
      <c r="T25" s="274"/>
      <c r="U25" s="274"/>
      <c r="V25" s="420"/>
      <c r="W25" s="420"/>
      <c r="X25" s="420"/>
      <c r="Y25" s="420"/>
      <c r="Z25" s="232"/>
      <c r="AA25" s="232"/>
      <c r="AB25" s="232"/>
      <c r="AC25" s="232"/>
      <c r="AD25" s="232"/>
      <c r="AE25" s="232"/>
      <c r="AF25" s="232"/>
      <c r="AG25" s="232"/>
      <c r="AH25" s="232"/>
      <c r="AR25" s="421"/>
      <c r="AS25" s="98"/>
      <c r="AT25" s="421"/>
    </row>
    <row r="26" spans="1:46" ht="12.75" customHeight="1">
      <c r="A26" s="607"/>
      <c r="B26" s="807" t="s">
        <v>554</v>
      </c>
      <c r="C26" s="187" t="s">
        <v>840</v>
      </c>
      <c r="D26" s="240"/>
      <c r="E26" s="263"/>
      <c r="F26" s="263"/>
      <c r="G26" s="263"/>
      <c r="H26" s="263"/>
      <c r="I26" s="263"/>
      <c r="J26" s="263"/>
      <c r="K26" s="263"/>
      <c r="L26" s="263"/>
      <c r="M26" s="263"/>
      <c r="N26" s="263"/>
      <c r="O26" s="263"/>
      <c r="P26" s="263"/>
      <c r="Q26" s="420"/>
      <c r="R26" s="420"/>
      <c r="S26" s="420"/>
      <c r="T26" s="420"/>
      <c r="U26" s="420"/>
      <c r="V26" s="420"/>
      <c r="W26" s="420"/>
      <c r="X26" s="420"/>
      <c r="Y26" s="420"/>
      <c r="Z26" s="232"/>
      <c r="AA26" s="232"/>
      <c r="AB26" s="232"/>
      <c r="AC26" s="232"/>
      <c r="AD26" s="232"/>
      <c r="AE26" s="232"/>
      <c r="AF26" s="232"/>
      <c r="AG26" s="232"/>
      <c r="AH26" s="232"/>
      <c r="AR26" s="421"/>
      <c r="AS26" s="98"/>
      <c r="AT26" s="421"/>
    </row>
    <row r="27" spans="1:46" ht="12.75" customHeight="1">
      <c r="A27" s="607"/>
      <c r="B27" s="423"/>
      <c r="C27" s="268" t="s">
        <v>841</v>
      </c>
      <c r="D27" s="240"/>
      <c r="E27" s="263"/>
      <c r="F27" s="263"/>
      <c r="G27" s="263"/>
      <c r="H27" s="263"/>
      <c r="I27" s="263"/>
      <c r="J27" s="263"/>
      <c r="K27" s="263"/>
      <c r="L27" s="263"/>
      <c r="M27" s="263"/>
      <c r="N27" s="263"/>
      <c r="O27" s="263"/>
      <c r="P27" s="263"/>
      <c r="Q27" s="420"/>
      <c r="R27" s="420"/>
      <c r="S27" s="420"/>
      <c r="T27" s="420"/>
      <c r="U27" s="420"/>
      <c r="V27" s="420"/>
      <c r="W27" s="420"/>
      <c r="X27" s="420"/>
      <c r="Y27" s="420"/>
      <c r="Z27" s="232"/>
      <c r="AA27" s="232"/>
      <c r="AB27" s="232"/>
      <c r="AC27" s="232"/>
      <c r="AD27" s="232"/>
      <c r="AE27" s="232"/>
      <c r="AF27" s="232"/>
      <c r="AG27" s="232"/>
      <c r="AH27" s="232"/>
      <c r="AR27" s="421"/>
      <c r="AS27" s="98"/>
      <c r="AT27" s="421"/>
    </row>
    <row r="28" spans="1:46" ht="12.75" customHeight="1">
      <c r="A28" s="607"/>
      <c r="B28" s="419"/>
      <c r="C28" s="268" t="s">
        <v>842</v>
      </c>
      <c r="D28" s="187"/>
      <c r="E28" s="263"/>
      <c r="F28" s="263"/>
      <c r="G28" s="263"/>
      <c r="H28" s="263"/>
      <c r="I28" s="263"/>
      <c r="J28" s="263"/>
      <c r="K28" s="263"/>
      <c r="L28" s="263"/>
      <c r="M28" s="263"/>
      <c r="N28" s="263"/>
      <c r="O28" s="263"/>
      <c r="P28" s="263"/>
      <c r="Q28" s="420"/>
      <c r="R28" s="420"/>
      <c r="S28" s="420"/>
      <c r="T28" s="420"/>
      <c r="U28" s="420"/>
      <c r="V28" s="420"/>
      <c r="W28" s="420"/>
      <c r="X28" s="420"/>
      <c r="Y28" s="420"/>
      <c r="Z28" s="232"/>
      <c r="AA28" s="232"/>
      <c r="AB28" s="232"/>
      <c r="AC28" s="232"/>
      <c r="AD28" s="232"/>
      <c r="AE28" s="232"/>
      <c r="AF28" s="232"/>
      <c r="AG28" s="232"/>
      <c r="AH28" s="232"/>
      <c r="AR28" s="421"/>
      <c r="AS28" s="98"/>
      <c r="AT28" s="421"/>
    </row>
    <row r="29" spans="1:46" ht="12.75" customHeight="1">
      <c r="A29" s="607"/>
      <c r="B29" s="423"/>
      <c r="C29" s="108" t="s">
        <v>854</v>
      </c>
      <c r="D29" s="108"/>
      <c r="E29" s="263"/>
      <c r="F29" s="263"/>
      <c r="G29" s="263"/>
      <c r="H29" s="263"/>
      <c r="I29" s="263"/>
      <c r="J29" s="263"/>
      <c r="K29" s="263"/>
      <c r="L29" s="263"/>
      <c r="M29" s="263"/>
      <c r="N29" s="263"/>
      <c r="O29" s="263"/>
      <c r="P29" s="263"/>
      <c r="Q29" s="420"/>
      <c r="R29" s="420"/>
      <c r="S29" s="420"/>
      <c r="T29" s="420"/>
      <c r="U29" s="420"/>
      <c r="V29" s="420"/>
      <c r="W29" s="420"/>
      <c r="X29" s="420"/>
      <c r="Y29" s="420"/>
      <c r="Z29" s="232"/>
      <c r="AA29" s="232"/>
      <c r="AB29" s="232"/>
      <c r="AC29" s="232"/>
      <c r="AD29" s="232"/>
      <c r="AE29" s="232"/>
      <c r="AF29" s="232"/>
      <c r="AG29" s="232"/>
      <c r="AH29" s="232"/>
      <c r="AR29" s="421"/>
      <c r="AS29" s="98"/>
    </row>
    <row r="30" spans="1:46" ht="12.75" customHeight="1">
      <c r="A30" s="607"/>
      <c r="B30" s="132"/>
      <c r="C30" s="276" t="s">
        <v>855</v>
      </c>
      <c r="D30" s="474"/>
      <c r="F30" s="187"/>
      <c r="G30" s="263"/>
      <c r="H30" s="263"/>
      <c r="I30" s="263"/>
      <c r="J30" s="263"/>
      <c r="K30" s="263"/>
      <c r="L30" s="263"/>
      <c r="M30" s="263"/>
      <c r="N30" s="263"/>
      <c r="O30" s="263"/>
      <c r="P30" s="263"/>
      <c r="Q30" s="420"/>
      <c r="R30" s="420"/>
      <c r="S30" s="420"/>
      <c r="T30" s="420"/>
      <c r="U30" s="420"/>
      <c r="V30" s="420"/>
      <c r="W30" s="420"/>
      <c r="X30" s="420"/>
      <c r="Y30" s="420"/>
      <c r="Z30" s="232"/>
      <c r="AA30" s="232"/>
      <c r="AB30" s="232"/>
      <c r="AC30" s="232"/>
      <c r="AD30" s="232"/>
      <c r="AE30" s="232"/>
      <c r="AF30" s="232"/>
      <c r="AG30" s="232"/>
      <c r="AH30" s="232"/>
      <c r="AR30" s="421"/>
      <c r="AS30" s="98"/>
    </row>
    <row r="31" spans="1:46" ht="12.75" customHeight="1">
      <c r="A31" s="607"/>
      <c r="B31" s="132"/>
      <c r="C31" s="276" t="s">
        <v>856</v>
      </c>
      <c r="D31" s="474"/>
      <c r="F31" s="187"/>
      <c r="G31" s="263"/>
      <c r="H31" s="263"/>
      <c r="I31" s="263"/>
      <c r="J31" s="263"/>
      <c r="K31" s="263"/>
      <c r="L31" s="263"/>
      <c r="M31" s="263"/>
      <c r="N31" s="263"/>
      <c r="O31" s="263"/>
      <c r="P31" s="263"/>
      <c r="Q31" s="420"/>
      <c r="R31" s="420"/>
      <c r="S31" s="420"/>
      <c r="T31" s="420"/>
      <c r="U31" s="420"/>
      <c r="V31" s="420"/>
      <c r="W31" s="420"/>
      <c r="X31" s="420"/>
      <c r="Y31" s="420"/>
      <c r="Z31" s="232"/>
      <c r="AA31" s="232"/>
      <c r="AB31" s="232"/>
      <c r="AC31" s="232"/>
      <c r="AD31" s="232"/>
      <c r="AE31" s="232"/>
      <c r="AF31" s="232"/>
      <c r="AG31" s="232"/>
      <c r="AH31" s="232"/>
      <c r="AR31" s="421"/>
      <c r="AS31" s="98"/>
    </row>
    <row r="32" spans="1:46" ht="7.5" customHeight="1">
      <c r="A32" s="607"/>
      <c r="B32" s="132"/>
      <c r="C32" s="268"/>
      <c r="D32" s="132"/>
      <c r="F32" s="240"/>
      <c r="G32" s="263"/>
      <c r="H32" s="263"/>
      <c r="I32" s="263"/>
      <c r="J32" s="263"/>
      <c r="K32" s="263"/>
      <c r="L32" s="263"/>
      <c r="M32" s="263"/>
      <c r="N32" s="263"/>
      <c r="O32" s="263"/>
      <c r="P32" s="263"/>
      <c r="Q32" s="420"/>
      <c r="R32" s="420"/>
      <c r="S32" s="420"/>
      <c r="T32" s="420"/>
      <c r="U32" s="420"/>
      <c r="V32" s="420"/>
      <c r="W32" s="420"/>
      <c r="X32" s="420"/>
      <c r="Y32" s="420"/>
      <c r="Z32" s="232"/>
      <c r="AA32" s="232"/>
      <c r="AB32" s="232"/>
      <c r="AC32" s="232"/>
      <c r="AD32" s="232"/>
      <c r="AE32" s="232"/>
      <c r="AF32" s="232"/>
      <c r="AG32" s="232"/>
      <c r="AH32" s="232"/>
      <c r="AR32" s="421"/>
      <c r="AS32" s="98"/>
    </row>
    <row r="33" spans="1:46" ht="11.25" customHeight="1">
      <c r="A33" s="607"/>
      <c r="B33" s="132"/>
      <c r="C33" s="268" t="s">
        <v>843</v>
      </c>
      <c r="V33" s="420"/>
      <c r="W33" s="420"/>
      <c r="X33" s="420"/>
      <c r="Y33" s="420"/>
      <c r="AR33" s="421"/>
      <c r="AS33" s="98"/>
    </row>
    <row r="34" spans="1:46" ht="11.25" customHeight="1">
      <c r="A34" s="607"/>
      <c r="B34" s="132"/>
      <c r="C34" s="108" t="s">
        <v>852</v>
      </c>
      <c r="D34" s="187"/>
      <c r="E34" s="263"/>
      <c r="F34" s="263"/>
      <c r="G34" s="263"/>
      <c r="H34" s="263"/>
      <c r="I34" s="263"/>
      <c r="J34" s="263"/>
      <c r="K34" s="263"/>
      <c r="L34" s="263"/>
      <c r="M34" s="263"/>
      <c r="N34" s="263"/>
      <c r="O34" s="263"/>
      <c r="P34" s="263"/>
      <c r="Q34" s="420"/>
      <c r="R34" s="420"/>
      <c r="S34" s="420"/>
      <c r="T34" s="420"/>
      <c r="U34" s="420"/>
      <c r="V34" s="420"/>
      <c r="W34" s="420"/>
      <c r="X34" s="420"/>
      <c r="Y34" s="420"/>
      <c r="AR34" s="421"/>
      <c r="AS34" s="98"/>
    </row>
    <row r="35" spans="1:46" ht="3" customHeight="1">
      <c r="A35" s="607"/>
      <c r="B35" s="132"/>
      <c r="C35" s="108"/>
      <c r="D35" s="187"/>
      <c r="E35" s="263"/>
      <c r="F35" s="263"/>
      <c r="G35" s="263"/>
      <c r="H35" s="263"/>
      <c r="I35" s="263"/>
      <c r="J35" s="263"/>
      <c r="K35" s="263"/>
      <c r="L35" s="263"/>
      <c r="M35" s="263"/>
      <c r="N35" s="263"/>
      <c r="O35" s="263"/>
      <c r="P35" s="263"/>
      <c r="Q35" s="420"/>
      <c r="R35" s="420"/>
      <c r="S35" s="420"/>
      <c r="T35" s="420"/>
      <c r="U35" s="420"/>
      <c r="V35" s="420"/>
      <c r="W35" s="420"/>
      <c r="X35" s="420"/>
      <c r="Y35" s="420"/>
      <c r="AR35" s="421"/>
      <c r="AS35" s="98"/>
    </row>
    <row r="36" spans="1:46" ht="15" customHeight="1">
      <c r="A36" s="607"/>
      <c r="B36" s="132"/>
      <c r="C36" s="187"/>
      <c r="D36" s="187"/>
      <c r="E36" s="263"/>
      <c r="F36" s="263"/>
      <c r="G36" s="263"/>
      <c r="H36" s="263"/>
      <c r="I36" s="263"/>
      <c r="J36" s="263"/>
      <c r="K36" s="263"/>
      <c r="L36" s="263"/>
      <c r="M36" s="263"/>
      <c r="N36" s="263"/>
      <c r="O36" s="263"/>
      <c r="P36" s="2832">
        <v>8600</v>
      </c>
      <c r="Q36" s="2832"/>
      <c r="R36" s="2832"/>
      <c r="S36" s="2832"/>
      <c r="T36" s="263"/>
      <c r="U36" s="420"/>
      <c r="V36" s="128"/>
      <c r="W36" s="128"/>
      <c r="X36" s="128"/>
      <c r="Y36" s="128"/>
      <c r="Z36" s="232"/>
      <c r="AA36" s="232"/>
      <c r="AB36" s="232"/>
      <c r="AC36" s="232"/>
      <c r="AD36" s="232"/>
      <c r="AE36" s="232"/>
      <c r="AF36" s="232"/>
      <c r="AG36" s="232"/>
      <c r="AH36" s="232"/>
      <c r="AR36" s="421"/>
      <c r="AS36" s="98"/>
    </row>
    <row r="37" spans="1:46" s="243" customFormat="1" ht="18.75" customHeight="1">
      <c r="A37" s="818"/>
      <c r="B37" s="238"/>
      <c r="C37" s="240" t="s">
        <v>975</v>
      </c>
      <c r="D37" s="811">
        <v>8</v>
      </c>
      <c r="E37" s="812">
        <v>6</v>
      </c>
      <c r="F37" s="812">
        <v>0</v>
      </c>
      <c r="G37" s="812">
        <v>0</v>
      </c>
      <c r="H37" s="812"/>
      <c r="I37" s="812">
        <v>1</v>
      </c>
      <c r="J37" s="812">
        <v>2</v>
      </c>
      <c r="K37" s="812">
        <v>0</v>
      </c>
      <c r="L37" s="813">
        <v>0</v>
      </c>
      <c r="M37" s="2847" t="s">
        <v>974</v>
      </c>
      <c r="N37" s="2848"/>
      <c r="O37" s="824">
        <v>1</v>
      </c>
      <c r="P37" s="825">
        <v>2</v>
      </c>
      <c r="Q37" s="2834">
        <v>0</v>
      </c>
      <c r="R37" s="2835"/>
      <c r="S37" s="827">
        <v>0</v>
      </c>
      <c r="U37" s="823" t="s">
        <v>974</v>
      </c>
      <c r="W37" s="811">
        <v>1</v>
      </c>
      <c r="X37" s="812">
        <v>2</v>
      </c>
      <c r="Y37" s="830">
        <v>0</v>
      </c>
      <c r="Z37" s="2834">
        <v>0</v>
      </c>
      <c r="AA37" s="2849"/>
      <c r="AB37" s="2836"/>
      <c r="AC37" s="2848" t="s">
        <v>974</v>
      </c>
      <c r="AD37" s="2848"/>
      <c r="AE37" s="2848"/>
      <c r="AF37" s="2850">
        <v>1</v>
      </c>
      <c r="AG37" s="2849"/>
      <c r="AH37" s="2835"/>
      <c r="AI37" s="2834">
        <v>2</v>
      </c>
      <c r="AJ37" s="2835"/>
      <c r="AK37" s="826">
        <v>0</v>
      </c>
      <c r="AL37" s="2834">
        <v>0</v>
      </c>
      <c r="AM37" s="2836"/>
      <c r="AN37" s="823"/>
      <c r="AO37" s="2831">
        <v>8600</v>
      </c>
      <c r="AP37" s="2831"/>
      <c r="AQ37" s="2831"/>
      <c r="AR37" s="416"/>
    </row>
    <row r="38" spans="1:46" s="243" customFormat="1" ht="15" customHeight="1">
      <c r="A38" s="818"/>
      <c r="B38" s="112"/>
      <c r="X38" s="2833">
        <v>8600</v>
      </c>
      <c r="Y38" s="2833"/>
      <c r="Z38" s="2833"/>
      <c r="AA38" s="2833"/>
      <c r="AB38" s="2833"/>
      <c r="AR38" s="416"/>
    </row>
    <row r="39" spans="1:46" ht="12.75" customHeight="1">
      <c r="A39" s="819"/>
      <c r="B39" s="417"/>
      <c r="C39" s="235"/>
      <c r="D39" s="212"/>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31"/>
      <c r="AK39" s="231"/>
      <c r="AL39" s="231"/>
      <c r="AM39" s="231"/>
      <c r="AN39" s="231"/>
      <c r="AO39" s="231"/>
      <c r="AP39" s="231"/>
      <c r="AQ39" s="231"/>
      <c r="AR39" s="418"/>
      <c r="AS39" s="231"/>
      <c r="AT39" s="231"/>
    </row>
    <row r="40" spans="1:46" ht="12.75" customHeight="1">
      <c r="A40" s="607"/>
      <c r="B40" s="419"/>
      <c r="C40" s="187"/>
      <c r="D40" s="187"/>
      <c r="E40" s="263"/>
      <c r="F40" s="263"/>
      <c r="G40" s="263"/>
      <c r="H40" s="263"/>
      <c r="I40" s="263"/>
      <c r="J40" s="263"/>
      <c r="K40" s="263"/>
      <c r="L40" s="831"/>
      <c r="M40" s="263"/>
      <c r="N40" s="263"/>
      <c r="O40" s="263"/>
      <c r="P40" s="2832">
        <v>8600</v>
      </c>
      <c r="Q40" s="2832"/>
      <c r="R40" s="2832"/>
      <c r="S40" s="2832"/>
      <c r="T40" s="263"/>
      <c r="U40" s="420"/>
      <c r="V40" s="128"/>
      <c r="W40" s="128"/>
      <c r="X40" s="128"/>
      <c r="Y40" s="128"/>
      <c r="Z40" s="232"/>
      <c r="AA40" s="232"/>
      <c r="AB40" s="232"/>
      <c r="AC40" s="232"/>
      <c r="AD40" s="232"/>
      <c r="AE40" s="232"/>
      <c r="AF40" s="232"/>
      <c r="AG40" s="232"/>
      <c r="AH40" s="232"/>
      <c r="AR40" s="421"/>
      <c r="AS40" s="98"/>
    </row>
    <row r="41" spans="1:46" ht="18.75" customHeight="1">
      <c r="A41" s="607"/>
      <c r="B41" s="419"/>
      <c r="C41" s="240" t="s">
        <v>976</v>
      </c>
      <c r="D41" s="811">
        <v>8</v>
      </c>
      <c r="E41" s="812">
        <v>6</v>
      </c>
      <c r="F41" s="812">
        <v>0</v>
      </c>
      <c r="G41" s="812">
        <v>0</v>
      </c>
      <c r="H41" s="812"/>
      <c r="I41" s="812">
        <v>1</v>
      </c>
      <c r="J41" s="812">
        <v>2</v>
      </c>
      <c r="K41" s="812">
        <v>0</v>
      </c>
      <c r="L41" s="813">
        <v>0</v>
      </c>
      <c r="M41" s="2847" t="s">
        <v>974</v>
      </c>
      <c r="N41" s="2848"/>
      <c r="O41" s="824">
        <v>1</v>
      </c>
      <c r="P41" s="825">
        <v>2</v>
      </c>
      <c r="Q41" s="2834">
        <v>0</v>
      </c>
      <c r="R41" s="2835"/>
      <c r="S41" s="827">
        <v>0</v>
      </c>
      <c r="T41" s="243"/>
      <c r="U41" s="823" t="s">
        <v>974</v>
      </c>
      <c r="V41" s="243"/>
      <c r="W41" s="828">
        <v>1</v>
      </c>
      <c r="X41" s="829">
        <v>2</v>
      </c>
      <c r="Y41" s="830">
        <v>0</v>
      </c>
      <c r="Z41" s="2834">
        <v>0</v>
      </c>
      <c r="AA41" s="2849"/>
      <c r="AB41" s="2836"/>
      <c r="AC41" s="2848" t="s">
        <v>974</v>
      </c>
      <c r="AD41" s="2848"/>
      <c r="AE41" s="2848"/>
      <c r="AF41" s="2850">
        <v>1</v>
      </c>
      <c r="AG41" s="2849"/>
      <c r="AH41" s="2835"/>
      <c r="AI41" s="2834">
        <v>2</v>
      </c>
      <c r="AJ41" s="2835"/>
      <c r="AK41" s="826">
        <v>0</v>
      </c>
      <c r="AL41" s="2834">
        <v>0</v>
      </c>
      <c r="AM41" s="2836"/>
      <c r="AN41" s="823"/>
      <c r="AO41" s="2831">
        <v>8600</v>
      </c>
      <c r="AP41" s="2831"/>
      <c r="AQ41" s="2831"/>
      <c r="AR41" s="421"/>
      <c r="AS41" s="98"/>
    </row>
    <row r="42" spans="1:46" ht="12.75" customHeight="1">
      <c r="A42" s="607"/>
      <c r="B42" s="419"/>
      <c r="C42" s="243"/>
      <c r="D42" s="243"/>
      <c r="E42" s="243"/>
      <c r="F42" s="243"/>
      <c r="G42" s="243"/>
      <c r="H42" s="243"/>
      <c r="I42" s="243"/>
      <c r="J42" s="243"/>
      <c r="K42" s="243"/>
      <c r="L42" s="243"/>
      <c r="M42" s="243"/>
      <c r="N42" s="243"/>
      <c r="O42" s="243"/>
      <c r="P42" s="243"/>
      <c r="Q42" s="243"/>
      <c r="R42" s="243"/>
      <c r="S42" s="243"/>
      <c r="T42" s="243"/>
      <c r="U42" s="243"/>
      <c r="V42" s="243"/>
      <c r="W42" s="243"/>
      <c r="X42" s="2833">
        <v>8600</v>
      </c>
      <c r="Y42" s="2833"/>
      <c r="Z42" s="2833"/>
      <c r="AA42" s="2833"/>
      <c r="AB42" s="2833"/>
      <c r="AC42" s="243"/>
      <c r="AD42" s="243"/>
      <c r="AE42" s="243"/>
      <c r="AF42" s="243"/>
      <c r="AG42" s="243"/>
      <c r="AH42" s="243"/>
      <c r="AI42" s="243"/>
      <c r="AJ42" s="243"/>
      <c r="AK42" s="243"/>
      <c r="AL42" s="243"/>
      <c r="AM42" s="243"/>
      <c r="AN42" s="243"/>
      <c r="AO42" s="243"/>
      <c r="AP42" s="243"/>
      <c r="AQ42" s="243"/>
      <c r="AR42" s="421"/>
      <c r="AS42" s="98"/>
    </row>
    <row r="43" spans="1:46" ht="12.75" customHeight="1">
      <c r="A43" s="607"/>
      <c r="B43" s="419"/>
      <c r="C43" s="243"/>
      <c r="D43" s="243"/>
      <c r="E43" s="243"/>
      <c r="F43" s="243"/>
      <c r="G43" s="243"/>
      <c r="H43" s="243"/>
      <c r="I43" s="243"/>
      <c r="J43" s="243"/>
      <c r="K43" s="243"/>
      <c r="L43" s="243"/>
      <c r="M43" s="243"/>
      <c r="N43" s="243"/>
      <c r="O43" s="243"/>
      <c r="P43" s="243"/>
      <c r="Q43" s="243"/>
      <c r="R43" s="243"/>
      <c r="S43" s="243"/>
      <c r="T43" s="243"/>
      <c r="U43" s="243"/>
      <c r="V43" s="243"/>
      <c r="W43" s="243"/>
      <c r="X43" s="832"/>
      <c r="Y43" s="832"/>
      <c r="Z43" s="832"/>
      <c r="AA43" s="832"/>
      <c r="AB43" s="832"/>
      <c r="AC43" s="243"/>
      <c r="AD43" s="243"/>
      <c r="AE43" s="243"/>
      <c r="AF43" s="243"/>
      <c r="AG43" s="243"/>
      <c r="AH43" s="243"/>
      <c r="AI43" s="243"/>
      <c r="AJ43" s="243"/>
      <c r="AK43" s="243"/>
      <c r="AL43" s="243"/>
      <c r="AM43" s="243"/>
      <c r="AN43" s="243"/>
      <c r="AO43" s="243"/>
      <c r="AP43" s="243"/>
      <c r="AQ43" s="243"/>
      <c r="AR43" s="421"/>
      <c r="AS43" s="98"/>
    </row>
    <row r="44" spans="1:46" ht="12.75" customHeight="1">
      <c r="A44" s="607"/>
      <c r="B44" s="806" t="s">
        <v>555</v>
      </c>
      <c r="C44" s="268" t="s">
        <v>844</v>
      </c>
      <c r="D44" s="108"/>
      <c r="E44" s="263"/>
      <c r="F44" s="263"/>
      <c r="G44" s="263"/>
      <c r="H44" s="263"/>
      <c r="I44" s="263"/>
      <c r="J44" s="263"/>
      <c r="K44" s="263"/>
      <c r="L44" s="263"/>
      <c r="M44" s="263"/>
      <c r="N44" s="263"/>
      <c r="O44" s="263"/>
      <c r="P44" s="263"/>
      <c r="Q44" s="420"/>
      <c r="R44" s="420"/>
      <c r="S44" s="420"/>
      <c r="T44" s="420"/>
      <c r="U44" s="420"/>
      <c r="V44" s="420"/>
      <c r="W44" s="420"/>
      <c r="X44" s="420"/>
      <c r="Y44" s="420"/>
      <c r="AR44" s="421"/>
      <c r="AS44" s="98"/>
    </row>
    <row r="45" spans="1:46" ht="12.75" customHeight="1">
      <c r="A45" s="607"/>
      <c r="B45" s="187"/>
      <c r="C45" s="276" t="s">
        <v>857</v>
      </c>
      <c r="D45" s="108"/>
      <c r="E45" s="263"/>
      <c r="F45" s="263"/>
      <c r="G45" s="263"/>
      <c r="H45" s="263"/>
      <c r="I45" s="263"/>
      <c r="J45" s="263"/>
      <c r="K45" s="263"/>
      <c r="L45" s="263"/>
      <c r="M45" s="263"/>
      <c r="N45" s="263"/>
      <c r="O45" s="263"/>
      <c r="P45" s="263"/>
      <c r="Q45" s="420"/>
      <c r="R45" s="420"/>
      <c r="S45" s="420"/>
      <c r="T45" s="420"/>
      <c r="U45" s="420"/>
      <c r="V45" s="420"/>
      <c r="W45" s="420"/>
      <c r="X45" s="420"/>
      <c r="Y45" s="420"/>
      <c r="AR45" s="421"/>
      <c r="AS45" s="98"/>
    </row>
    <row r="46" spans="1:46" ht="12.75" customHeight="1">
      <c r="A46" s="607"/>
      <c r="B46" s="187"/>
      <c r="C46" s="108"/>
      <c r="D46" s="108"/>
      <c r="E46" s="263"/>
      <c r="F46" s="263"/>
      <c r="G46" s="263"/>
      <c r="H46" s="263"/>
      <c r="I46" s="263"/>
      <c r="J46" s="263"/>
      <c r="K46" s="263"/>
      <c r="L46" s="263"/>
      <c r="M46" s="263"/>
      <c r="N46" s="263"/>
      <c r="O46" s="263"/>
      <c r="P46" s="263"/>
      <c r="Q46" s="420"/>
      <c r="R46" s="420"/>
      <c r="S46" s="420"/>
      <c r="T46" s="420"/>
      <c r="U46" s="420"/>
      <c r="V46" s="420"/>
      <c r="W46" s="420"/>
      <c r="X46" s="420"/>
      <c r="Y46" s="420"/>
      <c r="AR46" s="421"/>
      <c r="AS46" s="98"/>
    </row>
    <row r="47" spans="1:46" ht="18.75" customHeight="1">
      <c r="A47" s="607"/>
      <c r="B47" s="187"/>
      <c r="C47" s="108"/>
      <c r="D47" s="108"/>
      <c r="E47" s="263"/>
      <c r="F47" s="146"/>
      <c r="G47" s="811"/>
      <c r="H47" s="812"/>
      <c r="I47" s="812"/>
      <c r="J47" s="812"/>
      <c r="K47" s="812"/>
      <c r="L47" s="812"/>
      <c r="M47" s="812"/>
      <c r="N47" s="830" t="s">
        <v>572</v>
      </c>
      <c r="O47" s="812">
        <v>8</v>
      </c>
      <c r="P47" s="812">
        <v>6</v>
      </c>
      <c r="Q47" s="2830">
        <v>6</v>
      </c>
      <c r="R47" s="2830"/>
      <c r="S47" s="813">
        <v>8</v>
      </c>
      <c r="T47" s="132"/>
      <c r="U47" s="223"/>
      <c r="V47" s="263"/>
      <c r="W47" s="263"/>
      <c r="X47" s="420"/>
      <c r="Y47" s="128"/>
      <c r="AA47" s="263"/>
      <c r="AB47" s="263"/>
      <c r="AC47" s="263"/>
      <c r="AD47" s="263"/>
      <c r="AE47" s="263"/>
      <c r="AF47" s="263"/>
      <c r="AR47" s="421"/>
      <c r="AS47" s="98"/>
    </row>
    <row r="48" spans="1:46" ht="12.75" customHeight="1">
      <c r="A48" s="607"/>
      <c r="B48" s="187"/>
      <c r="C48" s="108"/>
      <c r="D48" s="108"/>
      <c r="E48" s="263"/>
      <c r="F48" s="146"/>
      <c r="G48" s="146"/>
      <c r="H48" s="146"/>
      <c r="I48" s="146"/>
      <c r="J48" s="146"/>
      <c r="K48" s="146"/>
      <c r="L48" s="146"/>
      <c r="M48" s="146"/>
      <c r="N48" s="146"/>
      <c r="O48" s="146"/>
      <c r="P48" s="274"/>
      <c r="Q48" s="420"/>
      <c r="R48" s="420"/>
      <c r="S48" s="128"/>
      <c r="T48" s="132"/>
      <c r="U48" s="223"/>
      <c r="V48" s="263"/>
      <c r="W48" s="263"/>
      <c r="X48" s="420"/>
      <c r="Y48" s="128"/>
      <c r="AA48" s="263"/>
      <c r="AB48" s="263"/>
      <c r="AC48" s="263"/>
      <c r="AD48" s="263"/>
      <c r="AE48" s="263"/>
      <c r="AF48" s="263"/>
      <c r="AR48" s="421"/>
      <c r="AS48" s="98"/>
    </row>
    <row r="49" spans="1:46" ht="12.75" customHeight="1">
      <c r="A49" s="607"/>
      <c r="B49" s="423" t="s">
        <v>556</v>
      </c>
      <c r="C49" s="268" t="s">
        <v>977</v>
      </c>
      <c r="D49" s="108"/>
      <c r="E49" s="263"/>
      <c r="F49" s="263"/>
      <c r="G49" s="263"/>
      <c r="H49" s="263"/>
      <c r="I49" s="263"/>
      <c r="J49" s="263"/>
      <c r="K49" s="263"/>
      <c r="L49" s="263"/>
      <c r="M49" s="263"/>
      <c r="N49" s="263"/>
      <c r="O49" s="263"/>
      <c r="P49" s="263"/>
      <c r="Q49" s="420"/>
      <c r="R49" s="420"/>
      <c r="S49" s="420"/>
      <c r="T49" s="420"/>
      <c r="U49" s="420"/>
      <c r="V49" s="420"/>
      <c r="W49" s="420"/>
      <c r="X49" s="420"/>
      <c r="Y49" s="420"/>
      <c r="AR49" s="421"/>
      <c r="AS49" s="98"/>
    </row>
    <row r="50" spans="1:46" ht="12.75" customHeight="1">
      <c r="A50" s="607"/>
      <c r="C50" s="108" t="s">
        <v>982</v>
      </c>
      <c r="D50" s="108"/>
      <c r="E50" s="263"/>
      <c r="F50" s="263"/>
      <c r="G50" s="263"/>
      <c r="H50" s="263"/>
      <c r="I50" s="263"/>
      <c r="J50" s="263"/>
      <c r="K50" s="263"/>
      <c r="L50" s="263"/>
      <c r="M50" s="263"/>
      <c r="N50" s="263"/>
      <c r="O50" s="263"/>
      <c r="P50" s="263"/>
      <c r="Q50" s="420"/>
      <c r="R50" s="420"/>
      <c r="S50" s="420"/>
      <c r="T50" s="420"/>
      <c r="U50" s="420"/>
      <c r="V50" s="420"/>
      <c r="W50" s="420"/>
      <c r="X50" s="420"/>
      <c r="Y50" s="420"/>
      <c r="AR50" s="421"/>
      <c r="AS50" s="98"/>
    </row>
    <row r="51" spans="1:46" ht="12.75" customHeight="1">
      <c r="A51" s="607"/>
      <c r="E51" s="263"/>
      <c r="F51" s="263"/>
      <c r="G51" s="263"/>
      <c r="H51" s="263"/>
      <c r="I51" s="263"/>
      <c r="J51" s="263"/>
      <c r="K51" s="263"/>
      <c r="L51" s="263"/>
      <c r="M51" s="263"/>
      <c r="N51" s="263"/>
      <c r="O51" s="263"/>
      <c r="P51" s="263"/>
      <c r="Q51" s="420"/>
      <c r="R51" s="420"/>
      <c r="S51" s="420"/>
      <c r="T51" s="420"/>
      <c r="U51" s="420"/>
      <c r="V51" s="420"/>
      <c r="W51" s="420"/>
      <c r="X51" s="420"/>
      <c r="Y51" s="420"/>
      <c r="AR51" s="421"/>
      <c r="AS51" s="98"/>
    </row>
    <row r="52" spans="1:46" ht="12.75" customHeight="1">
      <c r="A52" s="607"/>
      <c r="B52" s="132"/>
      <c r="C52" s="276"/>
      <c r="D52" s="474"/>
      <c r="E52" s="263"/>
      <c r="F52" s="263"/>
      <c r="G52" s="263"/>
      <c r="H52" s="263"/>
      <c r="I52" s="263"/>
      <c r="J52" s="263"/>
      <c r="K52" s="263"/>
      <c r="L52" s="263"/>
      <c r="M52" s="263"/>
      <c r="N52" s="263"/>
      <c r="O52" s="263"/>
      <c r="P52" s="263"/>
      <c r="Q52" s="420"/>
      <c r="R52" s="420"/>
      <c r="S52" s="420"/>
      <c r="T52" s="420"/>
      <c r="U52" s="420"/>
      <c r="V52" s="420"/>
      <c r="W52" s="420"/>
      <c r="X52" s="420"/>
      <c r="Y52" s="420"/>
      <c r="Z52" s="232"/>
      <c r="AA52" s="232"/>
      <c r="AB52" s="232"/>
      <c r="AC52" s="232"/>
      <c r="AD52" s="232"/>
      <c r="AE52" s="232"/>
      <c r="AF52" s="232"/>
      <c r="AG52" s="232"/>
      <c r="AH52" s="232"/>
      <c r="AR52" s="421"/>
      <c r="AS52" s="98"/>
      <c r="AT52" s="421"/>
    </row>
    <row r="53" spans="1:46" ht="12.75" customHeight="1">
      <c r="A53" s="607"/>
      <c r="B53" s="423" t="s">
        <v>557</v>
      </c>
      <c r="C53" s="268" t="s">
        <v>845</v>
      </c>
      <c r="D53" s="474"/>
      <c r="E53" s="263"/>
      <c r="F53" s="263"/>
      <c r="G53" s="263"/>
      <c r="H53" s="263"/>
      <c r="I53" s="263"/>
      <c r="J53" s="263"/>
      <c r="K53" s="422"/>
      <c r="L53" s="274"/>
      <c r="M53" s="274"/>
      <c r="N53" s="274"/>
      <c r="O53" s="274"/>
      <c r="P53" s="274"/>
      <c r="Q53" s="274"/>
      <c r="R53" s="274"/>
      <c r="S53" s="274"/>
      <c r="T53" s="274"/>
      <c r="U53" s="274"/>
      <c r="V53" s="420"/>
      <c r="W53" s="420"/>
      <c r="X53" s="420"/>
      <c r="Y53" s="420"/>
      <c r="Z53" s="232"/>
      <c r="AA53" s="232"/>
      <c r="AB53" s="232"/>
      <c r="AC53" s="232"/>
      <c r="AD53" s="232"/>
      <c r="AE53" s="232"/>
      <c r="AF53" s="232"/>
      <c r="AG53" s="232"/>
      <c r="AH53" s="232"/>
      <c r="AR53" s="421"/>
      <c r="AS53" s="98"/>
      <c r="AT53" s="421"/>
    </row>
    <row r="54" spans="1:46" ht="12.75" customHeight="1">
      <c r="A54" s="607"/>
      <c r="C54" s="276" t="s">
        <v>858</v>
      </c>
      <c r="M54" s="208"/>
      <c r="N54" s="208"/>
      <c r="O54" s="208"/>
      <c r="P54" s="208"/>
      <c r="Q54" s="208"/>
      <c r="R54" s="208"/>
      <c r="S54" s="208"/>
      <c r="T54" s="208"/>
      <c r="U54" s="208"/>
      <c r="V54" s="420"/>
      <c r="W54" s="420"/>
      <c r="X54" s="420"/>
      <c r="Y54" s="420"/>
      <c r="Z54" s="232"/>
      <c r="AA54" s="232"/>
      <c r="AB54" s="232"/>
      <c r="AC54" s="232"/>
      <c r="AD54" s="232"/>
      <c r="AE54" s="232"/>
      <c r="AF54" s="232"/>
      <c r="AG54" s="232"/>
      <c r="AH54" s="232"/>
      <c r="AR54" s="421"/>
      <c r="AS54" s="98"/>
      <c r="AT54" s="421"/>
    </row>
    <row r="55" spans="1:46" ht="12.75" customHeight="1">
      <c r="A55" s="607"/>
      <c r="B55" s="132"/>
      <c r="C55" s="268"/>
      <c r="D55" s="240"/>
      <c r="E55" s="263"/>
      <c r="G55" s="244"/>
      <c r="H55" s="263"/>
      <c r="I55" s="263"/>
      <c r="J55" s="263"/>
      <c r="K55" s="263"/>
      <c r="L55" s="274"/>
      <c r="M55" s="274"/>
      <c r="N55" s="274"/>
      <c r="O55" s="274"/>
      <c r="P55" s="274"/>
      <c r="Q55" s="274"/>
      <c r="R55" s="274"/>
      <c r="S55" s="274"/>
      <c r="T55" s="274"/>
      <c r="U55" s="274"/>
      <c r="V55" s="420"/>
      <c r="W55" s="420"/>
      <c r="X55" s="420"/>
      <c r="Y55" s="420"/>
      <c r="Z55" s="232"/>
      <c r="AA55" s="232"/>
      <c r="AB55" s="232"/>
      <c r="AC55" s="232"/>
      <c r="AD55" s="232"/>
      <c r="AE55" s="232"/>
      <c r="AF55" s="232"/>
      <c r="AG55" s="232"/>
      <c r="AH55" s="232"/>
      <c r="AR55" s="421"/>
      <c r="AS55" s="98"/>
      <c r="AT55" s="421"/>
    </row>
    <row r="56" spans="1:46" ht="12.75" customHeight="1">
      <c r="A56" s="607"/>
      <c r="B56" s="423" t="s">
        <v>558</v>
      </c>
      <c r="C56" s="268" t="s">
        <v>846</v>
      </c>
      <c r="D56" s="240"/>
      <c r="E56" s="263"/>
      <c r="F56" s="263"/>
      <c r="G56" s="263"/>
      <c r="H56" s="263"/>
      <c r="I56" s="263"/>
      <c r="J56" s="263"/>
      <c r="K56" s="263"/>
      <c r="L56" s="208"/>
      <c r="M56" s="263"/>
      <c r="N56" s="263"/>
      <c r="O56" s="263"/>
      <c r="P56" s="263"/>
      <c r="Q56" s="420"/>
      <c r="R56" s="420"/>
      <c r="S56" s="420"/>
      <c r="T56" s="420"/>
      <c r="U56" s="420"/>
      <c r="V56" s="420"/>
      <c r="W56" s="420"/>
      <c r="X56" s="420"/>
      <c r="Y56" s="420"/>
      <c r="Z56" s="232"/>
      <c r="AA56" s="232"/>
      <c r="AB56" s="232"/>
      <c r="AC56" s="232"/>
      <c r="AD56" s="232"/>
      <c r="AE56" s="232"/>
      <c r="AF56" s="232"/>
      <c r="AG56" s="232"/>
      <c r="AH56" s="232"/>
      <c r="AR56" s="421"/>
      <c r="AS56" s="98"/>
      <c r="AT56" s="421"/>
    </row>
    <row r="57" spans="1:46" ht="12.75" customHeight="1">
      <c r="A57" s="607"/>
      <c r="B57" s="419"/>
      <c r="C57" s="276" t="s">
        <v>859</v>
      </c>
      <c r="D57" s="474"/>
      <c r="E57" s="263"/>
      <c r="F57" s="263"/>
      <c r="G57" s="263"/>
      <c r="H57" s="263"/>
      <c r="I57" s="263"/>
      <c r="J57" s="263"/>
      <c r="K57" s="263"/>
      <c r="L57" s="263"/>
      <c r="M57" s="263"/>
      <c r="N57" s="263"/>
      <c r="O57" s="263"/>
      <c r="P57" s="263"/>
      <c r="Q57" s="420"/>
      <c r="R57" s="420"/>
      <c r="S57" s="420"/>
      <c r="T57" s="420"/>
      <c r="U57" s="420"/>
      <c r="V57" s="420"/>
      <c r="W57" s="420"/>
      <c r="X57" s="420"/>
      <c r="Y57" s="420"/>
      <c r="Z57" s="232"/>
      <c r="AA57" s="232"/>
      <c r="AB57" s="232"/>
      <c r="AC57" s="232"/>
      <c r="AD57" s="232"/>
      <c r="AE57" s="232"/>
      <c r="AF57" s="232"/>
      <c r="AG57" s="232"/>
      <c r="AH57" s="232"/>
      <c r="AR57" s="421"/>
      <c r="AS57" s="98"/>
      <c r="AT57" s="421"/>
    </row>
    <row r="58" spans="1:46" ht="12.75" customHeight="1">
      <c r="A58" s="607"/>
      <c r="B58" s="419"/>
      <c r="C58" s="276"/>
      <c r="D58" s="474"/>
      <c r="E58" s="263"/>
      <c r="F58" s="263"/>
      <c r="G58" s="263"/>
      <c r="H58" s="263"/>
      <c r="I58" s="263"/>
      <c r="J58" s="263"/>
      <c r="K58" s="263"/>
      <c r="L58" s="263"/>
      <c r="M58" s="263"/>
      <c r="N58" s="263"/>
      <c r="O58" s="263"/>
      <c r="P58" s="263"/>
      <c r="Q58" s="420"/>
      <c r="R58" s="420"/>
      <c r="S58" s="420"/>
      <c r="T58" s="420"/>
      <c r="U58" s="420"/>
      <c r="V58" s="420"/>
      <c r="W58" s="420"/>
      <c r="X58" s="420"/>
      <c r="Y58" s="420"/>
      <c r="Z58" s="232"/>
      <c r="AA58" s="232"/>
      <c r="AB58" s="232"/>
      <c r="AC58" s="232"/>
      <c r="AD58" s="232"/>
      <c r="AE58" s="232"/>
      <c r="AF58" s="232"/>
      <c r="AG58" s="232"/>
      <c r="AH58" s="232"/>
      <c r="AR58" s="421"/>
      <c r="AS58" s="98"/>
      <c r="AT58" s="421"/>
    </row>
    <row r="59" spans="1:46" ht="12.75" customHeight="1">
      <c r="A59" s="607"/>
      <c r="B59" s="419"/>
      <c r="C59" s="276"/>
      <c r="D59" s="474"/>
      <c r="E59" s="263"/>
      <c r="F59" s="263"/>
      <c r="G59" s="263"/>
      <c r="H59" s="263"/>
      <c r="I59" s="263"/>
      <c r="J59" s="263"/>
      <c r="K59" s="263"/>
      <c r="L59" s="263"/>
      <c r="M59" s="263"/>
      <c r="N59" s="263"/>
      <c r="O59" s="263"/>
      <c r="P59" s="263"/>
      <c r="Q59" s="420"/>
      <c r="R59" s="420"/>
      <c r="S59" s="420"/>
      <c r="T59" s="420"/>
      <c r="U59" s="420"/>
      <c r="V59" s="420"/>
      <c r="W59" s="420"/>
      <c r="X59" s="420"/>
      <c r="Y59" s="420"/>
      <c r="Z59" s="232"/>
      <c r="AA59" s="232"/>
      <c r="AB59" s="232"/>
      <c r="AC59" s="232"/>
      <c r="AD59" s="232"/>
      <c r="AE59" s="232"/>
      <c r="AF59" s="232"/>
      <c r="AG59" s="232"/>
      <c r="AH59" s="232"/>
      <c r="AR59" s="421"/>
      <c r="AS59" s="98"/>
    </row>
    <row r="60" spans="1:46" ht="18.75" customHeight="1">
      <c r="A60" s="607"/>
      <c r="B60" s="132"/>
      <c r="C60" s="820"/>
      <c r="D60" s="821"/>
      <c r="E60" s="815"/>
      <c r="F60" s="815"/>
      <c r="G60" s="815"/>
      <c r="H60" s="815"/>
      <c r="I60" s="815"/>
      <c r="J60" s="815"/>
      <c r="K60" s="815"/>
      <c r="L60" s="815"/>
      <c r="M60" s="815"/>
      <c r="N60" s="815"/>
      <c r="O60" s="815"/>
      <c r="P60" s="815"/>
      <c r="Q60" s="816"/>
      <c r="R60" s="816"/>
      <c r="S60" s="816"/>
      <c r="T60" s="816"/>
      <c r="U60" s="816"/>
      <c r="V60" s="816"/>
      <c r="W60" s="816"/>
      <c r="X60" s="816"/>
      <c r="Y60" s="816"/>
      <c r="Z60" s="809"/>
      <c r="AA60" s="809"/>
      <c r="AB60" s="809"/>
      <c r="AC60" s="809"/>
      <c r="AD60" s="809"/>
      <c r="AE60" s="809"/>
      <c r="AF60" s="809"/>
      <c r="AG60" s="809"/>
      <c r="AH60" s="809"/>
      <c r="AI60" s="822"/>
      <c r="AJ60" s="822"/>
      <c r="AK60" s="822"/>
      <c r="AL60" s="822"/>
      <c r="AR60" s="421"/>
      <c r="AS60" s="98"/>
    </row>
    <row r="61" spans="1:46" ht="18.75" customHeight="1">
      <c r="A61" s="607"/>
      <c r="B61" s="132"/>
      <c r="C61" s="424"/>
      <c r="D61" s="425"/>
      <c r="E61" s="426"/>
      <c r="F61" s="426"/>
      <c r="G61" s="426"/>
      <c r="H61" s="426"/>
      <c r="I61" s="426"/>
      <c r="J61" s="426"/>
      <c r="K61" s="426"/>
      <c r="L61" s="426"/>
      <c r="M61" s="426"/>
      <c r="N61" s="426"/>
      <c r="O61" s="426"/>
      <c r="P61" s="426"/>
      <c r="Q61" s="427"/>
      <c r="R61" s="427"/>
      <c r="S61" s="427"/>
      <c r="T61" s="427"/>
      <c r="U61" s="427"/>
      <c r="V61" s="427"/>
      <c r="W61" s="427"/>
      <c r="X61" s="427"/>
      <c r="Y61" s="427"/>
      <c r="Z61" s="428"/>
      <c r="AA61" s="428"/>
      <c r="AB61" s="428"/>
      <c r="AC61" s="428"/>
      <c r="AD61" s="428"/>
      <c r="AE61" s="428"/>
      <c r="AF61" s="428"/>
      <c r="AG61" s="428"/>
      <c r="AH61" s="428"/>
      <c r="AI61" s="429"/>
      <c r="AJ61" s="429"/>
      <c r="AK61" s="429"/>
      <c r="AL61" s="429"/>
      <c r="AR61" s="421"/>
      <c r="AS61" s="98"/>
    </row>
    <row r="62" spans="1:46" ht="18.75" customHeight="1">
      <c r="A62" s="607"/>
      <c r="B62" s="132"/>
      <c r="C62" s="424"/>
      <c r="D62" s="425"/>
      <c r="E62" s="426"/>
      <c r="F62" s="426"/>
      <c r="G62" s="426"/>
      <c r="H62" s="426"/>
      <c r="I62" s="426"/>
      <c r="J62" s="426"/>
      <c r="K62" s="426"/>
      <c r="L62" s="426"/>
      <c r="M62" s="426"/>
      <c r="N62" s="426"/>
      <c r="O62" s="426"/>
      <c r="P62" s="426"/>
      <c r="Q62" s="427"/>
      <c r="R62" s="427"/>
      <c r="S62" s="427"/>
      <c r="T62" s="427"/>
      <c r="U62" s="427"/>
      <c r="V62" s="427"/>
      <c r="W62" s="427"/>
      <c r="X62" s="427"/>
      <c r="Y62" s="427"/>
      <c r="Z62" s="428"/>
      <c r="AA62" s="428"/>
      <c r="AB62" s="428"/>
      <c r="AC62" s="428"/>
      <c r="AD62" s="428"/>
      <c r="AE62" s="428"/>
      <c r="AF62" s="428"/>
      <c r="AG62" s="428"/>
      <c r="AH62" s="428"/>
      <c r="AI62" s="429"/>
      <c r="AJ62" s="429"/>
      <c r="AK62" s="429"/>
      <c r="AL62" s="429"/>
      <c r="AR62" s="421"/>
      <c r="AS62" s="98"/>
    </row>
    <row r="63" spans="1:46" ht="18.75" customHeight="1">
      <c r="A63" s="607"/>
      <c r="B63" s="132"/>
      <c r="C63" s="820"/>
      <c r="D63" s="821"/>
      <c r="E63" s="815"/>
      <c r="F63" s="815"/>
      <c r="G63" s="815"/>
      <c r="H63" s="815"/>
      <c r="I63" s="815"/>
      <c r="J63" s="815"/>
      <c r="K63" s="815"/>
      <c r="L63" s="815"/>
      <c r="M63" s="815"/>
      <c r="N63" s="815"/>
      <c r="O63" s="815"/>
      <c r="P63" s="815"/>
      <c r="Q63" s="816"/>
      <c r="R63" s="816"/>
      <c r="S63" s="816"/>
      <c r="T63" s="816"/>
      <c r="U63" s="816"/>
      <c r="V63" s="816"/>
      <c r="W63" s="816"/>
      <c r="X63" s="816"/>
      <c r="Y63" s="816"/>
      <c r="Z63" s="809"/>
      <c r="AA63" s="809"/>
      <c r="AB63" s="809"/>
      <c r="AC63" s="809"/>
      <c r="AD63" s="809"/>
      <c r="AE63" s="809"/>
      <c r="AF63" s="809"/>
      <c r="AG63" s="809"/>
      <c r="AH63" s="809"/>
      <c r="AI63" s="822"/>
      <c r="AJ63" s="822"/>
      <c r="AK63" s="822"/>
      <c r="AL63" s="822"/>
      <c r="AR63" s="421"/>
      <c r="AS63" s="98"/>
    </row>
    <row r="64" spans="1:46" ht="18.75" customHeight="1">
      <c r="A64" s="607"/>
      <c r="B64" s="132"/>
      <c r="C64" s="820"/>
      <c r="D64" s="821"/>
      <c r="E64" s="815"/>
      <c r="F64" s="815"/>
      <c r="G64" s="815"/>
      <c r="H64" s="815"/>
      <c r="I64" s="815"/>
      <c r="J64" s="815"/>
      <c r="K64" s="815"/>
      <c r="L64" s="815"/>
      <c r="M64" s="815"/>
      <c r="N64" s="815"/>
      <c r="O64" s="815"/>
      <c r="P64" s="815"/>
      <c r="Q64" s="816"/>
      <c r="R64" s="816"/>
      <c r="S64" s="816"/>
      <c r="T64" s="816"/>
      <c r="U64" s="816"/>
      <c r="V64" s="816"/>
      <c r="W64" s="816"/>
      <c r="X64" s="816"/>
      <c r="Y64" s="816"/>
      <c r="Z64" s="809"/>
      <c r="AA64" s="809"/>
      <c r="AB64" s="809"/>
      <c r="AC64" s="809"/>
      <c r="AD64" s="809"/>
      <c r="AE64" s="809"/>
      <c r="AF64" s="809"/>
      <c r="AG64" s="809"/>
      <c r="AH64" s="809"/>
      <c r="AI64" s="822"/>
      <c r="AJ64" s="822"/>
      <c r="AK64" s="822"/>
      <c r="AL64" s="822"/>
      <c r="AR64" s="421"/>
      <c r="AS64" s="98"/>
    </row>
    <row r="65" spans="1:46" ht="18.75" customHeight="1">
      <c r="A65" s="607"/>
      <c r="B65" s="132"/>
      <c r="C65" s="268"/>
      <c r="D65" s="240"/>
      <c r="E65" s="263"/>
      <c r="F65" s="263"/>
      <c r="G65" s="263"/>
      <c r="H65" s="263"/>
      <c r="I65" s="263"/>
      <c r="J65" s="263"/>
      <c r="K65" s="263"/>
      <c r="L65" s="263"/>
      <c r="M65" s="263"/>
      <c r="N65" s="263"/>
      <c r="O65" s="263"/>
      <c r="P65" s="263"/>
      <c r="Q65" s="420"/>
      <c r="R65" s="420"/>
      <c r="S65" s="420"/>
      <c r="T65" s="420"/>
      <c r="U65" s="420"/>
      <c r="V65" s="420"/>
      <c r="W65" s="420"/>
      <c r="X65" s="420"/>
      <c r="Y65" s="420"/>
      <c r="Z65" s="232"/>
      <c r="AA65" s="232"/>
      <c r="AB65" s="232"/>
      <c r="AC65" s="232"/>
      <c r="AD65" s="232"/>
      <c r="AE65" s="232"/>
      <c r="AF65" s="232"/>
      <c r="AG65" s="232"/>
      <c r="AH65" s="232"/>
      <c r="AR65" s="421"/>
      <c r="AS65" s="98"/>
    </row>
    <row r="66" spans="1:46" ht="12.75" customHeight="1">
      <c r="A66" s="607"/>
      <c r="B66" s="132"/>
      <c r="C66" s="268"/>
      <c r="D66" s="240"/>
      <c r="E66" s="263"/>
      <c r="F66" s="263"/>
      <c r="G66" s="263"/>
      <c r="H66" s="263"/>
      <c r="I66" s="263"/>
      <c r="J66" s="263"/>
      <c r="K66" s="263"/>
      <c r="L66" s="263"/>
      <c r="M66" s="263"/>
      <c r="N66" s="263"/>
      <c r="O66" s="263"/>
      <c r="P66" s="263"/>
      <c r="Q66" s="420"/>
      <c r="R66" s="420"/>
      <c r="S66" s="420"/>
      <c r="T66" s="420"/>
      <c r="U66" s="420"/>
      <c r="V66" s="420"/>
      <c r="W66" s="420"/>
      <c r="X66" s="420"/>
      <c r="Y66" s="420"/>
      <c r="Z66" s="232"/>
      <c r="AA66" s="232"/>
      <c r="AB66" s="232"/>
      <c r="AC66" s="232"/>
      <c r="AD66" s="232"/>
      <c r="AE66" s="232"/>
      <c r="AF66" s="232"/>
      <c r="AG66" s="232"/>
      <c r="AH66" s="232"/>
      <c r="AR66" s="421"/>
      <c r="AS66" s="98"/>
    </row>
    <row r="67" spans="1:46" ht="12.75" customHeight="1">
      <c r="A67" s="607"/>
      <c r="B67" s="132"/>
      <c r="C67" s="268"/>
      <c r="D67" s="240"/>
      <c r="E67" s="263"/>
      <c r="F67" s="263"/>
      <c r="G67" s="263"/>
      <c r="H67" s="263"/>
      <c r="I67" s="263"/>
      <c r="J67" s="263"/>
      <c r="K67" s="263"/>
      <c r="L67" s="263"/>
      <c r="M67" s="263"/>
      <c r="N67" s="263"/>
      <c r="O67" s="263"/>
      <c r="P67" s="263"/>
      <c r="Q67" s="420"/>
      <c r="R67" s="420"/>
      <c r="S67" s="420"/>
      <c r="T67" s="420"/>
      <c r="U67" s="420"/>
      <c r="V67" s="420"/>
      <c r="W67" s="420"/>
      <c r="X67" s="420"/>
      <c r="Y67" s="420"/>
      <c r="Z67" s="232"/>
      <c r="AA67" s="232"/>
      <c r="AB67" s="232"/>
      <c r="AC67" s="232"/>
      <c r="AD67" s="232"/>
      <c r="AE67" s="232"/>
      <c r="AF67" s="232"/>
      <c r="AG67" s="232"/>
      <c r="AH67" s="232"/>
      <c r="AR67" s="421"/>
      <c r="AS67" s="98"/>
    </row>
    <row r="68" spans="1:46" ht="12.75" customHeight="1" thickBot="1">
      <c r="A68" s="2844">
        <v>2</v>
      </c>
      <c r="B68" s="2845"/>
      <c r="C68" s="2845"/>
      <c r="D68" s="2845"/>
      <c r="E68" s="2845"/>
      <c r="F68" s="2845"/>
      <c r="G68" s="2845"/>
      <c r="H68" s="2845"/>
      <c r="I68" s="2845"/>
      <c r="J68" s="2845"/>
      <c r="K68" s="2845"/>
      <c r="L68" s="2845"/>
      <c r="M68" s="2845"/>
      <c r="N68" s="2845"/>
      <c r="O68" s="2845"/>
      <c r="P68" s="2845"/>
      <c r="Q68" s="2845"/>
      <c r="R68" s="2845"/>
      <c r="S68" s="2845"/>
      <c r="T68" s="2845"/>
      <c r="U68" s="2845"/>
      <c r="V68" s="2845"/>
      <c r="W68" s="2845"/>
      <c r="X68" s="2845"/>
      <c r="Y68" s="2845"/>
      <c r="Z68" s="2845"/>
      <c r="AA68" s="2845"/>
      <c r="AB68" s="2845"/>
      <c r="AC68" s="2845"/>
      <c r="AD68" s="2845"/>
      <c r="AE68" s="2845"/>
      <c r="AF68" s="2845"/>
      <c r="AG68" s="2845"/>
      <c r="AH68" s="2845"/>
      <c r="AI68" s="2845"/>
      <c r="AJ68" s="2845"/>
      <c r="AK68" s="2845"/>
      <c r="AL68" s="2845"/>
      <c r="AM68" s="2845"/>
      <c r="AN68" s="2845"/>
      <c r="AO68" s="2845"/>
      <c r="AP68" s="2845"/>
      <c r="AQ68" s="2845"/>
      <c r="AR68" s="2846"/>
      <c r="AS68" s="98"/>
    </row>
    <row r="69" spans="1:46" ht="20.25" hidden="1" customHeight="1">
      <c r="A69" s="430"/>
      <c r="B69" s="112"/>
      <c r="C69" s="187"/>
      <c r="D69" s="187"/>
      <c r="E69" s="187"/>
      <c r="F69" s="187"/>
      <c r="G69" s="187"/>
      <c r="H69" s="187"/>
      <c r="I69" s="187"/>
      <c r="J69" s="187"/>
      <c r="K69" s="187"/>
      <c r="L69" s="187"/>
      <c r="M69" s="187"/>
      <c r="N69" s="187"/>
      <c r="O69" s="187"/>
      <c r="P69" s="187"/>
      <c r="Q69" s="187"/>
      <c r="R69" s="187"/>
      <c r="S69" s="187"/>
      <c r="T69" s="187"/>
      <c r="U69" s="187"/>
      <c r="V69" s="187"/>
      <c r="W69" s="187"/>
      <c r="X69" s="413"/>
      <c r="Y69" s="413"/>
      <c r="Z69" s="413"/>
      <c r="AA69" s="187"/>
      <c r="AB69" s="187"/>
      <c r="AC69" s="187"/>
      <c r="AD69" s="187"/>
      <c r="AE69" s="187"/>
      <c r="AF69" s="187"/>
      <c r="AG69" s="187"/>
      <c r="AH69" s="187"/>
      <c r="AI69" s="187"/>
      <c r="AJ69" s="187"/>
      <c r="AK69" s="187"/>
      <c r="AL69" s="187"/>
      <c r="AM69" s="187"/>
      <c r="AN69" s="187"/>
      <c r="AO69" s="187"/>
      <c r="AP69" s="187"/>
      <c r="AQ69" s="187"/>
      <c r="AR69" s="187"/>
      <c r="AS69" s="187"/>
      <c r="AT69" s="431"/>
    </row>
    <row r="70" spans="1:46" ht="12.75" customHeight="1">
      <c r="AS70" s="98"/>
    </row>
    <row r="71" spans="1:46" ht="12.75" customHeight="1">
      <c r="AS71" s="98"/>
    </row>
    <row r="72" spans="1:46" ht="12.75" customHeight="1">
      <c r="AS72" s="98"/>
    </row>
    <row r="73" spans="1:46" ht="12.75" customHeight="1">
      <c r="AS73" s="98"/>
    </row>
    <row r="74" spans="1:46" ht="12.75" customHeight="1">
      <c r="AS74" s="98"/>
    </row>
    <row r="75" spans="1:46" ht="12.75" customHeight="1">
      <c r="AS75" s="98"/>
    </row>
    <row r="76" spans="1:46" ht="12.75" customHeight="1">
      <c r="AS76" s="98"/>
    </row>
    <row r="77" spans="1:46" ht="12.75" customHeight="1">
      <c r="AS77" s="98"/>
    </row>
    <row r="78" spans="1:46" ht="12.75" customHeight="1">
      <c r="AS78" s="98"/>
    </row>
    <row r="79" spans="1:46" ht="12.75" customHeight="1">
      <c r="AS79" s="98"/>
    </row>
    <row r="80" spans="1:46" ht="12.75" customHeight="1">
      <c r="AS80" s="98"/>
    </row>
    <row r="81" spans="45:45" ht="12.75" customHeight="1">
      <c r="AS81" s="98"/>
    </row>
    <row r="82" spans="45:45" ht="12.75" customHeight="1">
      <c r="AS82" s="98"/>
    </row>
    <row r="83" spans="45:45" ht="12.75" customHeight="1">
      <c r="AS83" s="98"/>
    </row>
    <row r="84" spans="45:45" ht="12.75" customHeight="1">
      <c r="AS84" s="98"/>
    </row>
    <row r="85" spans="45:45" ht="12.75" customHeight="1">
      <c r="AS85" s="98"/>
    </row>
    <row r="86" spans="45:45" ht="12.75" customHeight="1">
      <c r="AS86" s="98"/>
    </row>
    <row r="87" spans="45:45" ht="12.75" customHeight="1">
      <c r="AS87" s="98"/>
    </row>
    <row r="88" spans="45:45" ht="12.75" customHeight="1">
      <c r="AS88" s="98"/>
    </row>
    <row r="89" spans="45:45" ht="12.75" customHeight="1">
      <c r="AS89" s="98"/>
    </row>
    <row r="90" spans="45:45" ht="12.75" customHeight="1">
      <c r="AS90" s="98"/>
    </row>
    <row r="91" spans="45:45" ht="12.75" customHeight="1">
      <c r="AS91" s="98"/>
    </row>
    <row r="92" spans="45:45" ht="12.75" customHeight="1">
      <c r="AS92" s="98"/>
    </row>
    <row r="93" spans="45:45" ht="12.75" customHeight="1">
      <c r="AS93" s="98"/>
    </row>
    <row r="94" spans="45:45" ht="12.75" customHeight="1">
      <c r="AS94" s="98"/>
    </row>
    <row r="95" spans="45:45" ht="12.75" customHeight="1">
      <c r="AS95" s="98"/>
    </row>
    <row r="96" spans="45:45" ht="12.75" customHeight="1">
      <c r="AS96" s="98"/>
    </row>
    <row r="97" spans="45:45" ht="12.75" customHeight="1">
      <c r="AS97" s="98"/>
    </row>
    <row r="98" spans="45:45" ht="12.75" customHeight="1">
      <c r="AS98" s="98"/>
    </row>
    <row r="99" spans="45:45" ht="12.75" customHeight="1">
      <c r="AS99" s="98"/>
    </row>
    <row r="100" spans="45:45" ht="12.75" customHeight="1">
      <c r="AS100" s="98"/>
    </row>
    <row r="101" spans="45:45" ht="12.75" customHeight="1">
      <c r="AS101" s="98"/>
    </row>
    <row r="102" spans="45:45" ht="12.75" customHeight="1">
      <c r="AS102" s="98"/>
    </row>
    <row r="103" spans="45:45" ht="12.75" customHeight="1">
      <c r="AS103" s="98"/>
    </row>
    <row r="104" spans="45:45" ht="12.75" customHeight="1">
      <c r="AS104" s="98"/>
    </row>
    <row r="105" spans="45:45" ht="12.75" customHeight="1">
      <c r="AS105" s="98"/>
    </row>
    <row r="106" spans="45:45" ht="12.75" customHeight="1">
      <c r="AS106" s="98"/>
    </row>
    <row r="107" spans="45:45" ht="12.75" customHeight="1">
      <c r="AS107" s="98"/>
    </row>
    <row r="108" spans="45:45" ht="12.75" customHeight="1">
      <c r="AS108" s="98"/>
    </row>
    <row r="109" spans="45:45" ht="12.75" customHeight="1">
      <c r="AS109" s="98"/>
    </row>
    <row r="110" spans="45:45" ht="12.75" customHeight="1">
      <c r="AS110" s="98"/>
    </row>
    <row r="111" spans="45:45" ht="12.75" customHeight="1">
      <c r="AS111" s="98"/>
    </row>
    <row r="112" spans="45:45" ht="12.75" customHeight="1">
      <c r="AS112" s="98"/>
    </row>
    <row r="113" spans="45:45" ht="12.75" customHeight="1">
      <c r="AS113" s="98"/>
    </row>
    <row r="114" spans="45:45" ht="12.75" customHeight="1">
      <c r="AS114" s="98"/>
    </row>
    <row r="115" spans="45:45" ht="12.75" customHeight="1">
      <c r="AS115" s="98"/>
    </row>
    <row r="116" spans="45:45" ht="12.75" customHeight="1">
      <c r="AS116" s="98"/>
    </row>
    <row r="117" spans="45:45" ht="12.75" customHeight="1">
      <c r="AS117" s="98"/>
    </row>
    <row r="118" spans="45:45" ht="12.75" customHeight="1">
      <c r="AS118" s="98"/>
    </row>
    <row r="119" spans="45:45" ht="12.75" customHeight="1">
      <c r="AS119" s="98"/>
    </row>
    <row r="120" spans="45:45" ht="12.75" customHeight="1">
      <c r="AS120" s="98"/>
    </row>
    <row r="121" spans="45:45" ht="12.75" customHeight="1">
      <c r="AS121" s="98"/>
    </row>
    <row r="122" spans="45:45" ht="12.75" customHeight="1">
      <c r="AS122" s="98"/>
    </row>
    <row r="123" spans="45:45" ht="12.75" customHeight="1">
      <c r="AS123" s="98"/>
    </row>
    <row r="124" spans="45:45" ht="12.75" customHeight="1">
      <c r="AS124" s="98"/>
    </row>
    <row r="125" spans="45:45" ht="12.75" customHeight="1">
      <c r="AS125" s="98"/>
    </row>
    <row r="126" spans="45:45" ht="12.75" customHeight="1">
      <c r="AS126" s="98"/>
    </row>
    <row r="127" spans="45:45" ht="12.75" customHeight="1">
      <c r="AS127" s="98"/>
    </row>
    <row r="128" spans="45:45" ht="12.75" customHeight="1">
      <c r="AS128" s="98"/>
    </row>
    <row r="129" spans="45:45" ht="12.75" customHeight="1">
      <c r="AS129" s="98"/>
    </row>
    <row r="130" spans="45:45" ht="12.75" customHeight="1">
      <c r="AS130" s="98"/>
    </row>
    <row r="131" spans="45:45" ht="12.75" customHeight="1">
      <c r="AS131" s="98"/>
    </row>
    <row r="132" spans="45:45" ht="12.75" customHeight="1">
      <c r="AS132" s="98"/>
    </row>
    <row r="133" spans="45:45" ht="12.75" customHeight="1">
      <c r="AS133" s="98"/>
    </row>
    <row r="134" spans="45:45" ht="12.75" customHeight="1">
      <c r="AS134" s="98"/>
    </row>
    <row r="135" spans="45:45" ht="12.75" customHeight="1">
      <c r="AS135" s="98"/>
    </row>
    <row r="136" spans="45:45" ht="12.75" customHeight="1">
      <c r="AS136" s="98"/>
    </row>
    <row r="137" spans="45:45" ht="12.75" customHeight="1">
      <c r="AS137" s="98"/>
    </row>
    <row r="138" spans="45:45" ht="12.75" customHeight="1">
      <c r="AS138" s="98"/>
    </row>
    <row r="139" spans="45:45" ht="12.75" customHeight="1">
      <c r="AS139" s="98"/>
    </row>
    <row r="140" spans="45:45" ht="12.75" customHeight="1">
      <c r="AS140" s="98"/>
    </row>
    <row r="141" spans="45:45" ht="12.75" customHeight="1">
      <c r="AS141" s="98"/>
    </row>
    <row r="142" spans="45:45" ht="12.75" customHeight="1">
      <c r="AS142" s="98"/>
    </row>
    <row r="143" spans="45:45" ht="12.75" customHeight="1">
      <c r="AS143" s="98"/>
    </row>
    <row r="144" spans="45:45" ht="12.75" customHeight="1">
      <c r="AS144" s="98"/>
    </row>
    <row r="145" spans="45:45" ht="12.75" customHeight="1">
      <c r="AS145" s="98"/>
    </row>
    <row r="146" spans="45:45" ht="12.75" customHeight="1">
      <c r="AS146" s="98"/>
    </row>
    <row r="147" spans="45:45" ht="12.75" customHeight="1">
      <c r="AS147" s="98"/>
    </row>
    <row r="148" spans="45:45" ht="12.75" customHeight="1">
      <c r="AS148" s="98"/>
    </row>
    <row r="149" spans="45:45" ht="12.75" customHeight="1">
      <c r="AS149" s="98"/>
    </row>
    <row r="150" spans="45:45" ht="12.75" customHeight="1">
      <c r="AS150" s="98"/>
    </row>
    <row r="151" spans="45:45" ht="12.75" customHeight="1">
      <c r="AS151" s="98"/>
    </row>
    <row r="152" spans="45:45" ht="12.75" customHeight="1">
      <c r="AS152" s="98"/>
    </row>
    <row r="153" spans="45:45" ht="12.75" customHeight="1">
      <c r="AS153" s="98"/>
    </row>
    <row r="154" spans="45:45" ht="12.75" customHeight="1">
      <c r="AS154" s="98"/>
    </row>
    <row r="155" spans="45:45" ht="12.75" customHeight="1">
      <c r="AS155" s="98"/>
    </row>
    <row r="156" spans="45:45" ht="12.75" customHeight="1">
      <c r="AS156" s="98"/>
    </row>
    <row r="157" spans="45:45" ht="12.75" customHeight="1">
      <c r="AS157" s="98"/>
    </row>
    <row r="158" spans="45:45" ht="12.75" customHeight="1">
      <c r="AS158" s="98"/>
    </row>
    <row r="159" spans="45:45" ht="12.75" customHeight="1">
      <c r="AS159" s="98"/>
    </row>
    <row r="160" spans="45:45" ht="12.75" customHeight="1">
      <c r="AS160" s="98"/>
    </row>
    <row r="161" spans="45:45" ht="12.75" customHeight="1">
      <c r="AS161" s="98"/>
    </row>
    <row r="162" spans="45:45" ht="12.75" customHeight="1">
      <c r="AS162" s="98"/>
    </row>
    <row r="163" spans="45:45" ht="12.75" customHeight="1">
      <c r="AS163" s="98"/>
    </row>
    <row r="164" spans="45:45" ht="12.75" customHeight="1">
      <c r="AS164" s="98"/>
    </row>
    <row r="165" spans="45:45" ht="12.75" customHeight="1">
      <c r="AS165" s="98"/>
    </row>
    <row r="166" spans="45:45" ht="12.75" customHeight="1">
      <c r="AS166" s="98"/>
    </row>
    <row r="167" spans="45:45" ht="12.75" customHeight="1">
      <c r="AS167" s="98"/>
    </row>
    <row r="168" spans="45:45" ht="12.75" customHeight="1">
      <c r="AS168" s="98"/>
    </row>
    <row r="169" spans="45:45" ht="12.75" customHeight="1">
      <c r="AS169" s="98"/>
    </row>
    <row r="170" spans="45:45" ht="12.75" customHeight="1">
      <c r="AS170" s="98"/>
    </row>
    <row r="171" spans="45:45" ht="12.75" customHeight="1">
      <c r="AS171" s="98"/>
    </row>
    <row r="172" spans="45:45" ht="12.75" customHeight="1">
      <c r="AS172" s="98"/>
    </row>
    <row r="173" spans="45:45" ht="12.75" customHeight="1">
      <c r="AS173" s="98"/>
    </row>
    <row r="174" spans="45:45" ht="12.75" customHeight="1">
      <c r="AS174" s="98"/>
    </row>
    <row r="175" spans="45:45" ht="12.75" customHeight="1">
      <c r="AS175" s="98"/>
    </row>
    <row r="176" spans="45:45" ht="12.75" customHeight="1">
      <c r="AS176" s="98"/>
    </row>
    <row r="177" spans="45:45" ht="12.75" customHeight="1">
      <c r="AS177" s="98"/>
    </row>
    <row r="178" spans="45:45" ht="12.75" customHeight="1">
      <c r="AS178" s="98"/>
    </row>
    <row r="179" spans="45:45" ht="12.75" customHeight="1">
      <c r="AS179" s="98"/>
    </row>
    <row r="180" spans="45:45" ht="12.75" customHeight="1">
      <c r="AS180" s="98"/>
    </row>
    <row r="181" spans="45:45" ht="12.75" customHeight="1">
      <c r="AS181" s="98"/>
    </row>
    <row r="182" spans="45:45" ht="12.75" customHeight="1">
      <c r="AS182" s="98"/>
    </row>
    <row r="183" spans="45:45" ht="12.75" customHeight="1">
      <c r="AS183" s="98"/>
    </row>
    <row r="184" spans="45:45" ht="12.75" customHeight="1">
      <c r="AS184" s="98"/>
    </row>
    <row r="185" spans="45:45" ht="12.75" customHeight="1">
      <c r="AS185" s="98"/>
    </row>
    <row r="186" spans="45:45" ht="12.75" customHeight="1">
      <c r="AS186" s="98"/>
    </row>
    <row r="187" spans="45:45" ht="12.75" customHeight="1">
      <c r="AS187" s="98"/>
    </row>
    <row r="188" spans="45:45" ht="12.75" customHeight="1">
      <c r="AS188" s="98"/>
    </row>
    <row r="189" spans="45:45" ht="12.75" customHeight="1">
      <c r="AS189" s="98"/>
    </row>
    <row r="190" spans="45:45" ht="12.75" customHeight="1">
      <c r="AS190" s="98"/>
    </row>
    <row r="191" spans="45:45" ht="12.75" customHeight="1">
      <c r="AS191" s="98"/>
    </row>
    <row r="192" spans="45:45" ht="12.75" customHeight="1">
      <c r="AS192" s="98"/>
    </row>
    <row r="193" spans="45:45" ht="12.75" customHeight="1">
      <c r="AS193" s="98"/>
    </row>
    <row r="194" spans="45:45" ht="12.75" customHeight="1">
      <c r="AS194" s="98"/>
    </row>
    <row r="195" spans="45:45" ht="12.75" customHeight="1">
      <c r="AS195" s="98"/>
    </row>
    <row r="196" spans="45:45" ht="12.75" customHeight="1">
      <c r="AS196" s="98"/>
    </row>
    <row r="197" spans="45:45" ht="12.75" customHeight="1">
      <c r="AS197" s="98"/>
    </row>
    <row r="198" spans="45:45" ht="12.75" customHeight="1">
      <c r="AS198" s="98"/>
    </row>
    <row r="199" spans="45:45" ht="12.75" customHeight="1">
      <c r="AS199" s="98"/>
    </row>
    <row r="200" spans="45:45" ht="12.75" customHeight="1">
      <c r="AS200" s="98"/>
    </row>
    <row r="201" spans="45:45" ht="12.75" customHeight="1">
      <c r="AS201" s="98"/>
    </row>
    <row r="202" spans="45:45" ht="12.75" customHeight="1">
      <c r="AS202" s="98"/>
    </row>
    <row r="203" spans="45:45" ht="12.75" customHeight="1">
      <c r="AS203" s="98"/>
    </row>
    <row r="204" spans="45:45" ht="12.75" customHeight="1">
      <c r="AS204" s="98"/>
    </row>
    <row r="205" spans="45:45" ht="12.75" customHeight="1">
      <c r="AS205" s="98"/>
    </row>
    <row r="206" spans="45:45" ht="12.75" customHeight="1">
      <c r="AS206" s="98"/>
    </row>
    <row r="207" spans="45:45" ht="12.75" customHeight="1">
      <c r="AS207" s="98"/>
    </row>
    <row r="208" spans="45:45" ht="12.75" customHeight="1">
      <c r="AS208" s="98"/>
    </row>
    <row r="209" spans="45:45" ht="12.75" customHeight="1">
      <c r="AS209" s="98"/>
    </row>
    <row r="210" spans="45:45" ht="12.75" customHeight="1">
      <c r="AS210" s="98"/>
    </row>
    <row r="211" spans="45:45" ht="12.75" customHeight="1">
      <c r="AS211" s="98"/>
    </row>
    <row r="212" spans="45:45" ht="12.75" customHeight="1">
      <c r="AS212" s="98"/>
    </row>
    <row r="213" spans="45:45" ht="12.75" customHeight="1">
      <c r="AS213" s="98"/>
    </row>
    <row r="214" spans="45:45" ht="12.75" customHeight="1">
      <c r="AS214" s="98"/>
    </row>
    <row r="215" spans="45:45" ht="12.75" customHeight="1">
      <c r="AS215" s="98"/>
    </row>
    <row r="216" spans="45:45" ht="12.75" customHeight="1">
      <c r="AS216" s="98"/>
    </row>
    <row r="217" spans="45:45" ht="12.75" customHeight="1">
      <c r="AS217" s="98"/>
    </row>
    <row r="218" spans="45:45" ht="12.75" customHeight="1">
      <c r="AS218" s="98"/>
    </row>
    <row r="219" spans="45:45" ht="12.75" customHeight="1">
      <c r="AS219" s="98"/>
    </row>
    <row r="220" spans="45:45" ht="12.75" customHeight="1">
      <c r="AS220" s="98"/>
    </row>
    <row r="221" spans="45:45" ht="12.75" customHeight="1">
      <c r="AS221" s="98"/>
    </row>
    <row r="222" spans="45:45" ht="12.75" customHeight="1">
      <c r="AS222" s="98"/>
    </row>
    <row r="223" spans="45:45" ht="12.75" customHeight="1">
      <c r="AS223" s="98"/>
    </row>
    <row r="224" spans="45:45" ht="12.75" customHeight="1">
      <c r="AS224" s="98"/>
    </row>
    <row r="225" spans="45:45" ht="12.75" customHeight="1">
      <c r="AS225" s="98"/>
    </row>
    <row r="226" spans="45:45" ht="12.75" customHeight="1">
      <c r="AS226" s="98"/>
    </row>
    <row r="227" spans="45:45" ht="12.75" customHeight="1">
      <c r="AS227" s="98"/>
    </row>
    <row r="228" spans="45:45" ht="12.75" customHeight="1">
      <c r="AS228" s="98"/>
    </row>
    <row r="229" spans="45:45" ht="12.75" customHeight="1">
      <c r="AS229" s="98"/>
    </row>
    <row r="230" spans="45:45" ht="12.75" customHeight="1">
      <c r="AS230" s="98"/>
    </row>
    <row r="231" spans="45:45" ht="12.75" customHeight="1">
      <c r="AS231" s="98"/>
    </row>
    <row r="232" spans="45:45" ht="12.75" customHeight="1">
      <c r="AS232" s="98"/>
    </row>
    <row r="233" spans="45:45" ht="12.75" customHeight="1">
      <c r="AS233" s="98"/>
    </row>
    <row r="234" spans="45:45" ht="12.75" customHeight="1">
      <c r="AS234" s="98"/>
    </row>
    <row r="235" spans="45:45" ht="12.75" customHeight="1">
      <c r="AS235" s="98"/>
    </row>
    <row r="236" spans="45:45" ht="12.75" customHeight="1">
      <c r="AS236" s="98"/>
    </row>
    <row r="237" spans="45:45" ht="12.75" customHeight="1">
      <c r="AS237" s="98"/>
    </row>
    <row r="238" spans="45:45" ht="12.75" customHeight="1">
      <c r="AS238" s="98"/>
    </row>
    <row r="239" spans="45:45" ht="12.75" customHeight="1">
      <c r="AS239" s="98"/>
    </row>
    <row r="240" spans="45:45" ht="12.75" customHeight="1">
      <c r="AS240" s="98"/>
    </row>
    <row r="241" spans="45:45" ht="12.75" customHeight="1">
      <c r="AS241" s="98"/>
    </row>
    <row r="242" spans="45:45" ht="12.75" customHeight="1">
      <c r="AS242" s="98"/>
    </row>
    <row r="243" spans="45:45" ht="12.75" customHeight="1">
      <c r="AS243" s="98"/>
    </row>
    <row r="244" spans="45:45" ht="12.75" customHeight="1">
      <c r="AS244" s="98"/>
    </row>
    <row r="245" spans="45:45" ht="12.75" customHeight="1">
      <c r="AS245" s="98"/>
    </row>
    <row r="246" spans="45:45" ht="12.75" customHeight="1">
      <c r="AS246" s="98"/>
    </row>
    <row r="247" spans="45:45" ht="12.75" customHeight="1">
      <c r="AS247" s="98"/>
    </row>
    <row r="248" spans="45:45" ht="12.75" customHeight="1">
      <c r="AS248" s="98"/>
    </row>
    <row r="249" spans="45:45" ht="12.75" customHeight="1">
      <c r="AS249" s="98"/>
    </row>
    <row r="250" spans="45:45" ht="12.75" customHeight="1">
      <c r="AS250" s="98"/>
    </row>
    <row r="251" spans="45:45" ht="12.75" customHeight="1">
      <c r="AS251" s="98"/>
    </row>
    <row r="252" spans="45:45" ht="12.75" customHeight="1">
      <c r="AS252" s="98"/>
    </row>
    <row r="253" spans="45:45" ht="12.75" customHeight="1">
      <c r="AS253" s="98"/>
    </row>
    <row r="254" spans="45:45" ht="12.75" customHeight="1">
      <c r="AS254" s="98"/>
    </row>
    <row r="255" spans="45:45" ht="12.75" customHeight="1">
      <c r="AS255" s="98"/>
    </row>
    <row r="256" spans="45:45" ht="12.75" customHeight="1">
      <c r="AS256" s="98"/>
    </row>
    <row r="257" spans="45:45" ht="12.75" customHeight="1">
      <c r="AS257" s="98"/>
    </row>
    <row r="258" spans="45:45" ht="12.75" customHeight="1">
      <c r="AS258" s="98"/>
    </row>
    <row r="259" spans="45:45" ht="12.75" customHeight="1">
      <c r="AS259" s="98"/>
    </row>
    <row r="260" spans="45:45" ht="12.75" customHeight="1">
      <c r="AS260" s="98"/>
    </row>
    <row r="261" spans="45:45" ht="12.75" customHeight="1">
      <c r="AS261" s="98"/>
    </row>
    <row r="262" spans="45:45" ht="12.75" customHeight="1">
      <c r="AS262" s="98"/>
    </row>
    <row r="263" spans="45:45" ht="12.75" customHeight="1">
      <c r="AS263" s="98"/>
    </row>
    <row r="264" spans="45:45" ht="12.75" customHeight="1">
      <c r="AS264" s="98"/>
    </row>
    <row r="265" spans="45:45" ht="12.75" customHeight="1">
      <c r="AS265" s="98"/>
    </row>
    <row r="266" spans="45:45" ht="12.75" customHeight="1">
      <c r="AS266" s="98"/>
    </row>
    <row r="267" spans="45:45" ht="12.75" customHeight="1">
      <c r="AS267" s="98"/>
    </row>
    <row r="268" spans="45:45" ht="12.75" customHeight="1">
      <c r="AS268" s="98"/>
    </row>
    <row r="269" spans="45:45" ht="12.75" customHeight="1">
      <c r="AS269" s="98"/>
    </row>
    <row r="270" spans="45:45" ht="12.75" customHeight="1">
      <c r="AS270" s="98"/>
    </row>
    <row r="271" spans="45:45" ht="12.75" customHeight="1">
      <c r="AS271" s="98"/>
    </row>
    <row r="272" spans="45:45" ht="12.75" customHeight="1">
      <c r="AS272" s="98"/>
    </row>
    <row r="273" spans="45:45" ht="12.75" customHeight="1">
      <c r="AS273" s="98"/>
    </row>
    <row r="274" spans="45:45" ht="12.75" customHeight="1">
      <c r="AS274" s="98"/>
    </row>
    <row r="275" spans="45:45" ht="12.75" customHeight="1">
      <c r="AS275" s="98"/>
    </row>
    <row r="276" spans="45:45" ht="12.75" customHeight="1">
      <c r="AS276" s="98"/>
    </row>
    <row r="277" spans="45:45" ht="12.75" customHeight="1">
      <c r="AS277" s="98"/>
    </row>
    <row r="278" spans="45:45" ht="12.75" customHeight="1">
      <c r="AS278" s="98"/>
    </row>
    <row r="279" spans="45:45" ht="12.75" customHeight="1">
      <c r="AS279" s="98"/>
    </row>
    <row r="280" spans="45:45" ht="12.75" customHeight="1">
      <c r="AS280" s="98"/>
    </row>
    <row r="281" spans="45:45" ht="12.75" customHeight="1">
      <c r="AS281" s="98"/>
    </row>
    <row r="282" spans="45:45" ht="12.75" customHeight="1">
      <c r="AS282" s="98"/>
    </row>
    <row r="283" spans="45:45" ht="12.75" customHeight="1">
      <c r="AS283" s="98"/>
    </row>
    <row r="284" spans="45:45" ht="12.75" customHeight="1">
      <c r="AS284" s="98"/>
    </row>
    <row r="285" spans="45:45" ht="12.75" customHeight="1">
      <c r="AS285" s="98"/>
    </row>
    <row r="286" spans="45:45" ht="12.75" customHeight="1">
      <c r="AS286" s="98"/>
    </row>
    <row r="287" spans="45:45" ht="12.75" customHeight="1">
      <c r="AS287" s="98"/>
    </row>
    <row r="288" spans="45:45" ht="12.75" customHeight="1">
      <c r="AS288" s="98"/>
    </row>
    <row r="289" spans="45:45" ht="12.75" customHeight="1">
      <c r="AS289" s="98"/>
    </row>
    <row r="290" spans="45:45" ht="12.75" customHeight="1">
      <c r="AS290" s="98"/>
    </row>
    <row r="291" spans="45:45" ht="12.75" customHeight="1">
      <c r="AS291" s="98"/>
    </row>
    <row r="292" spans="45:45" ht="12.75" customHeight="1">
      <c r="AS292" s="98"/>
    </row>
    <row r="293" spans="45:45" ht="12.75" customHeight="1">
      <c r="AS293" s="98"/>
    </row>
    <row r="294" spans="45:45" ht="12.75" customHeight="1">
      <c r="AS294" s="98"/>
    </row>
    <row r="295" spans="45:45" ht="12.75" customHeight="1">
      <c r="AS295" s="98"/>
    </row>
    <row r="296" spans="45:45" ht="12.75" customHeight="1">
      <c r="AS296" s="98"/>
    </row>
    <row r="297" spans="45:45" ht="12.75" customHeight="1">
      <c r="AS297" s="98"/>
    </row>
    <row r="298" spans="45:45" ht="12.75" customHeight="1">
      <c r="AS298" s="98"/>
    </row>
    <row r="299" spans="45:45" ht="12.75" customHeight="1">
      <c r="AS299" s="98"/>
    </row>
    <row r="300" spans="45:45" ht="12.75" customHeight="1">
      <c r="AS300" s="98"/>
    </row>
    <row r="301" spans="45:45" ht="12.75" customHeight="1">
      <c r="AS301" s="98"/>
    </row>
    <row r="302" spans="45:45" ht="12.75" customHeight="1">
      <c r="AS302" s="98"/>
    </row>
    <row r="303" spans="45:45" ht="12.75" customHeight="1">
      <c r="AS303" s="98"/>
    </row>
    <row r="304" spans="45:45" ht="12.75" customHeight="1">
      <c r="AS304" s="98"/>
    </row>
    <row r="305" spans="45:45" ht="12.75" customHeight="1">
      <c r="AS305" s="98"/>
    </row>
    <row r="306" spans="45:45" ht="12.75" customHeight="1">
      <c r="AS306" s="98"/>
    </row>
    <row r="307" spans="45:45" ht="12.75" customHeight="1">
      <c r="AS307" s="98"/>
    </row>
    <row r="308" spans="45:45" ht="12.75" customHeight="1">
      <c r="AS308" s="98"/>
    </row>
    <row r="309" spans="45:45" ht="12.75" customHeight="1">
      <c r="AS309" s="98"/>
    </row>
    <row r="310" spans="45:45" ht="12.75" customHeight="1">
      <c r="AS310" s="98"/>
    </row>
    <row r="311" spans="45:45" ht="12.75" customHeight="1">
      <c r="AS311" s="98"/>
    </row>
    <row r="312" spans="45:45" ht="12.75" customHeight="1">
      <c r="AS312" s="98"/>
    </row>
    <row r="313" spans="45:45" ht="12.75" customHeight="1">
      <c r="AS313" s="98"/>
    </row>
    <row r="314" spans="45:45" ht="12.75" customHeight="1">
      <c r="AS314" s="98"/>
    </row>
    <row r="315" spans="45:45" ht="12.75" customHeight="1">
      <c r="AS315" s="98"/>
    </row>
    <row r="316" spans="45:45" ht="12.75" customHeight="1">
      <c r="AS316" s="98"/>
    </row>
    <row r="317" spans="45:45" ht="12.75" customHeight="1">
      <c r="AS317" s="98"/>
    </row>
    <row r="318" spans="45:45" ht="12.75" customHeight="1">
      <c r="AS318" s="98"/>
    </row>
    <row r="319" spans="45:45" ht="12.75" customHeight="1">
      <c r="AS319" s="98"/>
    </row>
    <row r="320" spans="45:45" ht="12.75" customHeight="1">
      <c r="AS320" s="98"/>
    </row>
    <row r="321" spans="45:45" ht="12.75" customHeight="1">
      <c r="AS321" s="98"/>
    </row>
    <row r="322" spans="45:45" ht="12.75" customHeight="1">
      <c r="AS322" s="98"/>
    </row>
    <row r="323" spans="45:45" ht="12.75" customHeight="1">
      <c r="AS323" s="98"/>
    </row>
    <row r="324" spans="45:45" ht="12.75" customHeight="1">
      <c r="AS324" s="98"/>
    </row>
    <row r="325" spans="45:45" ht="12.75" customHeight="1">
      <c r="AS325" s="98"/>
    </row>
    <row r="326" spans="45:45" ht="12.75" customHeight="1">
      <c r="AS326" s="98"/>
    </row>
    <row r="327" spans="45:45" ht="12.75" customHeight="1">
      <c r="AS327" s="98"/>
    </row>
    <row r="328" spans="45:45" ht="12.75" customHeight="1">
      <c r="AS328" s="98"/>
    </row>
    <row r="329" spans="45:45" ht="12.75" customHeight="1">
      <c r="AS329" s="98"/>
    </row>
    <row r="330" spans="45:45" ht="12.75" customHeight="1">
      <c r="AS330" s="98"/>
    </row>
    <row r="331" spans="45:45" ht="12.75" customHeight="1">
      <c r="AS331" s="98"/>
    </row>
    <row r="332" spans="45:45" ht="12.75" customHeight="1">
      <c r="AS332" s="98"/>
    </row>
    <row r="333" spans="45:45" ht="12.75" customHeight="1">
      <c r="AS333" s="98"/>
    </row>
    <row r="334" spans="45:45" ht="12.75" customHeight="1">
      <c r="AS334" s="98"/>
    </row>
    <row r="335" spans="45:45" ht="12.75" customHeight="1">
      <c r="AS335" s="98"/>
    </row>
    <row r="336" spans="45:45" ht="12.75" customHeight="1">
      <c r="AS336" s="98"/>
    </row>
    <row r="337" spans="45:45" ht="12.75" customHeight="1">
      <c r="AS337" s="98"/>
    </row>
    <row r="338" spans="45:45" ht="12.75" customHeight="1">
      <c r="AS338" s="98"/>
    </row>
    <row r="339" spans="45:45" ht="12.75" customHeight="1">
      <c r="AS339" s="98"/>
    </row>
    <row r="340" spans="45:45" ht="12.75" customHeight="1">
      <c r="AS340" s="98"/>
    </row>
    <row r="341" spans="45:45" ht="12.75" customHeight="1">
      <c r="AS341" s="98"/>
    </row>
    <row r="342" spans="45:45" ht="12.75" customHeight="1">
      <c r="AS342" s="98"/>
    </row>
    <row r="343" spans="45:45" ht="12.75" customHeight="1">
      <c r="AS343" s="98"/>
    </row>
    <row r="344" spans="45:45" ht="12.75" customHeight="1">
      <c r="AS344" s="98"/>
    </row>
    <row r="345" spans="45:45" ht="12.75" customHeight="1">
      <c r="AS345" s="98"/>
    </row>
    <row r="346" spans="45:45" ht="12.75" customHeight="1">
      <c r="AS346" s="98"/>
    </row>
    <row r="347" spans="45:45" ht="12.75" customHeight="1">
      <c r="AS347" s="98"/>
    </row>
    <row r="348" spans="45:45" ht="12.75" customHeight="1">
      <c r="AS348" s="98"/>
    </row>
    <row r="349" spans="45:45" ht="12.75" customHeight="1">
      <c r="AS349" s="98"/>
    </row>
    <row r="350" spans="45:45" ht="12.75" customHeight="1">
      <c r="AS350" s="98"/>
    </row>
    <row r="351" spans="45:45" ht="12.75" customHeight="1">
      <c r="AS351" s="98"/>
    </row>
    <row r="352" spans="45:45" ht="12.75" customHeight="1">
      <c r="AS352" s="98"/>
    </row>
    <row r="353" spans="45:45" ht="12.75" customHeight="1">
      <c r="AS353" s="98"/>
    </row>
    <row r="354" spans="45:45" ht="12.75" customHeight="1">
      <c r="AS354" s="98"/>
    </row>
    <row r="355" spans="45:45" ht="12.75" customHeight="1">
      <c r="AS355" s="98"/>
    </row>
    <row r="356" spans="45:45" ht="12.75" customHeight="1">
      <c r="AS356" s="98"/>
    </row>
    <row r="357" spans="45:45" ht="12.75" customHeight="1">
      <c r="AS357" s="98"/>
    </row>
    <row r="358" spans="45:45" ht="12.75" customHeight="1">
      <c r="AS358" s="98"/>
    </row>
    <row r="359" spans="45:45" ht="12.75" customHeight="1">
      <c r="AS359" s="98"/>
    </row>
    <row r="360" spans="45:45" ht="12.75" customHeight="1">
      <c r="AS360" s="98"/>
    </row>
    <row r="361" spans="45:45" ht="12.75" customHeight="1">
      <c r="AS361" s="98"/>
    </row>
    <row r="362" spans="45:45" ht="12.75" customHeight="1">
      <c r="AS362" s="98"/>
    </row>
    <row r="363" spans="45:45" ht="12.75" customHeight="1">
      <c r="AS363" s="98"/>
    </row>
    <row r="364" spans="45:45" ht="12.75" customHeight="1">
      <c r="AS364" s="98"/>
    </row>
    <row r="365" spans="45:45" ht="12.75" customHeight="1">
      <c r="AS365" s="98"/>
    </row>
    <row r="366" spans="45:45" ht="12.75" customHeight="1">
      <c r="AS366" s="98"/>
    </row>
    <row r="367" spans="45:45" ht="12.75" customHeight="1">
      <c r="AS367" s="98"/>
    </row>
    <row r="368" spans="45:45" ht="12.75" customHeight="1">
      <c r="AS368" s="98"/>
    </row>
    <row r="369" spans="45:45" ht="12.75" customHeight="1">
      <c r="AS369" s="98"/>
    </row>
    <row r="370" spans="45:45" ht="12.75" customHeight="1">
      <c r="AS370" s="98"/>
    </row>
    <row r="371" spans="45:45" ht="12.75" customHeight="1">
      <c r="AS371" s="98"/>
    </row>
    <row r="372" spans="45:45" ht="12.75" customHeight="1">
      <c r="AS372" s="98"/>
    </row>
    <row r="373" spans="45:45" ht="12.75" customHeight="1">
      <c r="AS373" s="98"/>
    </row>
    <row r="374" spans="45:45" ht="12.75" customHeight="1">
      <c r="AS374" s="98"/>
    </row>
    <row r="375" spans="45:45" ht="12.75" customHeight="1">
      <c r="AS375" s="98"/>
    </row>
    <row r="376" spans="45:45" ht="12.75" customHeight="1">
      <c r="AS376" s="98"/>
    </row>
    <row r="377" spans="45:45" ht="12.75" customHeight="1">
      <c r="AS377" s="98"/>
    </row>
    <row r="378" spans="45:45" ht="12.75" customHeight="1">
      <c r="AS378" s="98"/>
    </row>
    <row r="379" spans="45:45" ht="12.75" customHeight="1">
      <c r="AS379" s="98"/>
    </row>
    <row r="380" spans="45:45" ht="12.75" customHeight="1">
      <c r="AS380" s="98"/>
    </row>
    <row r="381" spans="45:45" ht="12.75" customHeight="1">
      <c r="AS381" s="98"/>
    </row>
    <row r="382" spans="45:45" ht="12.75" customHeight="1">
      <c r="AS382" s="98"/>
    </row>
    <row r="383" spans="45:45" ht="12.75" customHeight="1">
      <c r="AS383" s="98"/>
    </row>
    <row r="384" spans="45:45" ht="12.75" customHeight="1">
      <c r="AS384" s="98"/>
    </row>
    <row r="385" spans="45:45" ht="12.75" customHeight="1">
      <c r="AS385" s="98"/>
    </row>
    <row r="386" spans="45:45" ht="12.75" customHeight="1">
      <c r="AS386" s="98"/>
    </row>
    <row r="387" spans="45:45" ht="12.75" customHeight="1">
      <c r="AS387" s="98"/>
    </row>
    <row r="388" spans="45:45" ht="12.75" customHeight="1">
      <c r="AS388" s="98"/>
    </row>
    <row r="389" spans="45:45" ht="12.75" customHeight="1">
      <c r="AS389" s="98"/>
    </row>
    <row r="390" spans="45:45" ht="12.75" customHeight="1">
      <c r="AS390" s="98"/>
    </row>
    <row r="391" spans="45:45" ht="12.75" customHeight="1">
      <c r="AS391" s="98"/>
    </row>
    <row r="392" spans="45:45" ht="12.75" customHeight="1">
      <c r="AS392" s="98"/>
    </row>
    <row r="393" spans="45:45" ht="12.75" customHeight="1">
      <c r="AS393" s="98"/>
    </row>
    <row r="394" spans="45:45" ht="12.75" customHeight="1">
      <c r="AS394" s="98"/>
    </row>
    <row r="395" spans="45:45" ht="12.75" customHeight="1">
      <c r="AS395" s="98"/>
    </row>
    <row r="396" spans="45:45" ht="12.75" customHeight="1">
      <c r="AS396" s="98"/>
    </row>
    <row r="397" spans="45:45" ht="12.75" customHeight="1">
      <c r="AS397" s="98"/>
    </row>
    <row r="398" spans="45:45" ht="12.75" customHeight="1">
      <c r="AS398" s="98"/>
    </row>
    <row r="399" spans="45:45" ht="12.75" customHeight="1">
      <c r="AS399" s="98"/>
    </row>
    <row r="400" spans="45:45" ht="12.75" customHeight="1">
      <c r="AS400" s="98"/>
    </row>
    <row r="401" spans="45:45" ht="12.75" customHeight="1">
      <c r="AS401" s="98"/>
    </row>
    <row r="402" spans="45:45" ht="12.75" customHeight="1">
      <c r="AS402" s="98"/>
    </row>
    <row r="403" spans="45:45" ht="12.75" customHeight="1">
      <c r="AS403" s="98"/>
    </row>
    <row r="404" spans="45:45" ht="12.75" customHeight="1">
      <c r="AS404" s="98"/>
    </row>
    <row r="405" spans="45:45" ht="12.75" customHeight="1">
      <c r="AS405" s="98"/>
    </row>
    <row r="406" spans="45:45" ht="12.75" customHeight="1">
      <c r="AS406" s="98"/>
    </row>
    <row r="407" spans="45:45" ht="12.75" customHeight="1">
      <c r="AS407" s="98"/>
    </row>
    <row r="408" spans="45:45" ht="12.75" customHeight="1">
      <c r="AS408" s="98"/>
    </row>
    <row r="409" spans="45:45" ht="12.75" customHeight="1">
      <c r="AS409" s="98"/>
    </row>
    <row r="410" spans="45:45" ht="12.75" customHeight="1">
      <c r="AS410" s="98"/>
    </row>
    <row r="411" spans="45:45" ht="12.75" customHeight="1">
      <c r="AS411" s="98"/>
    </row>
    <row r="412" spans="45:45" ht="12.75" customHeight="1">
      <c r="AS412" s="98"/>
    </row>
    <row r="413" spans="45:45" ht="12.75" customHeight="1">
      <c r="AS413" s="98"/>
    </row>
    <row r="414" spans="45:45" ht="12.75" customHeight="1">
      <c r="AS414" s="98"/>
    </row>
    <row r="415" spans="45:45" ht="12.75" customHeight="1">
      <c r="AS415" s="98"/>
    </row>
    <row r="416" spans="45:45" ht="12.75" customHeight="1">
      <c r="AS416" s="98"/>
    </row>
    <row r="417" spans="45:45" ht="12.75" customHeight="1">
      <c r="AS417" s="98"/>
    </row>
    <row r="418" spans="45:45" ht="12.75" customHeight="1">
      <c r="AS418" s="98"/>
    </row>
    <row r="419" spans="45:45" ht="12.75" customHeight="1">
      <c r="AS419" s="98"/>
    </row>
    <row r="420" spans="45:45" ht="12.75" customHeight="1">
      <c r="AS420" s="98"/>
    </row>
    <row r="421" spans="45:45" ht="12.75" customHeight="1">
      <c r="AS421" s="98"/>
    </row>
    <row r="422" spans="45:45" ht="12.75" customHeight="1">
      <c r="AS422" s="98"/>
    </row>
    <row r="423" spans="45:45" ht="12.75" customHeight="1">
      <c r="AS423" s="98"/>
    </row>
    <row r="424" spans="45:45" ht="12.75" customHeight="1">
      <c r="AS424" s="98"/>
    </row>
    <row r="425" spans="45:45" ht="12.75" customHeight="1">
      <c r="AS425" s="98"/>
    </row>
    <row r="426" spans="45:45" ht="12.75" customHeight="1">
      <c r="AS426" s="98"/>
    </row>
    <row r="427" spans="45:45" ht="12.75" customHeight="1">
      <c r="AS427" s="98"/>
    </row>
    <row r="428" spans="45:45" ht="12.75" customHeight="1">
      <c r="AS428" s="98"/>
    </row>
    <row r="429" spans="45:45" ht="12.75" customHeight="1">
      <c r="AS429" s="98"/>
    </row>
    <row r="430" spans="45:45" ht="12.75" customHeight="1">
      <c r="AS430" s="98"/>
    </row>
    <row r="431" spans="45:45" ht="12.75" customHeight="1">
      <c r="AS431" s="98"/>
    </row>
    <row r="432" spans="45:45" ht="12.75" customHeight="1">
      <c r="AS432" s="98"/>
    </row>
    <row r="433" spans="45:45" ht="12.75" customHeight="1">
      <c r="AS433" s="98"/>
    </row>
    <row r="434" spans="45:45" ht="12.75" customHeight="1">
      <c r="AS434" s="98"/>
    </row>
    <row r="435" spans="45:45" ht="12.75" customHeight="1">
      <c r="AS435" s="98"/>
    </row>
    <row r="436" spans="45:45" ht="12.75" customHeight="1">
      <c r="AS436" s="98"/>
    </row>
    <row r="437" spans="45:45" ht="12.75" customHeight="1">
      <c r="AS437" s="98"/>
    </row>
    <row r="438" spans="45:45" ht="12.75" customHeight="1">
      <c r="AS438" s="98"/>
    </row>
    <row r="439" spans="45:45" ht="12.75" customHeight="1">
      <c r="AS439" s="98"/>
    </row>
    <row r="440" spans="45:45" ht="12.75" customHeight="1">
      <c r="AS440" s="98"/>
    </row>
    <row r="441" spans="45:45" ht="12.75" customHeight="1">
      <c r="AS441" s="98"/>
    </row>
    <row r="442" spans="45:45" ht="12.75" customHeight="1">
      <c r="AS442" s="98"/>
    </row>
    <row r="443" spans="45:45" ht="12.75" customHeight="1">
      <c r="AS443" s="98"/>
    </row>
    <row r="444" spans="45:45" ht="12.75" customHeight="1">
      <c r="AS444" s="98"/>
    </row>
    <row r="445" spans="45:45" ht="12.75" customHeight="1">
      <c r="AS445" s="98"/>
    </row>
    <row r="446" spans="45:45" ht="12.75" customHeight="1">
      <c r="AS446" s="98"/>
    </row>
    <row r="447" spans="45:45" ht="12.75" customHeight="1">
      <c r="AS447" s="98"/>
    </row>
    <row r="448" spans="45:45" ht="12.75" customHeight="1">
      <c r="AS448" s="98"/>
    </row>
    <row r="449" spans="45:45" ht="12.75" customHeight="1">
      <c r="AS449" s="98"/>
    </row>
    <row r="450" spans="45:45" ht="12.75" customHeight="1">
      <c r="AS450" s="98"/>
    </row>
    <row r="451" spans="45:45" ht="12.75" customHeight="1">
      <c r="AS451" s="98"/>
    </row>
    <row r="452" spans="45:45" ht="12.75" customHeight="1">
      <c r="AS452" s="98"/>
    </row>
    <row r="453" spans="45:45" ht="12.75" customHeight="1">
      <c r="AS453" s="98"/>
    </row>
    <row r="454" spans="45:45" ht="12.75" customHeight="1">
      <c r="AS454" s="98"/>
    </row>
    <row r="455" spans="45:45" ht="12.75" customHeight="1">
      <c r="AS455" s="98"/>
    </row>
    <row r="456" spans="45:45" ht="12.75" customHeight="1">
      <c r="AS456" s="98"/>
    </row>
    <row r="457" spans="45:45" ht="12.75" customHeight="1">
      <c r="AS457" s="98"/>
    </row>
    <row r="458" spans="45:45" ht="12.75" customHeight="1">
      <c r="AS458" s="98"/>
    </row>
    <row r="459" spans="45:45" ht="12.75" customHeight="1">
      <c r="AS459" s="98"/>
    </row>
    <row r="460" spans="45:45" ht="12.75" customHeight="1">
      <c r="AS460" s="98"/>
    </row>
    <row r="461" spans="45:45" ht="12.75" customHeight="1">
      <c r="AS461" s="98"/>
    </row>
    <row r="462" spans="45:45" ht="12.75" customHeight="1">
      <c r="AS462" s="98"/>
    </row>
    <row r="463" spans="45:45" ht="12.75" customHeight="1">
      <c r="AS463" s="98"/>
    </row>
    <row r="464" spans="45:45" ht="12.75" customHeight="1">
      <c r="AS464" s="98"/>
    </row>
    <row r="465" spans="45:45" ht="12.75" customHeight="1">
      <c r="AS465" s="98"/>
    </row>
    <row r="466" spans="45:45" ht="12.75" customHeight="1">
      <c r="AS466" s="98"/>
    </row>
    <row r="467" spans="45:45" ht="12.75" customHeight="1">
      <c r="AS467" s="98"/>
    </row>
    <row r="468" spans="45:45" ht="12.75" customHeight="1">
      <c r="AS468" s="98"/>
    </row>
    <row r="469" spans="45:45" ht="12.75" customHeight="1">
      <c r="AS469" s="98"/>
    </row>
    <row r="470" spans="45:45" ht="12.75" customHeight="1">
      <c r="AS470" s="98"/>
    </row>
    <row r="471" spans="45:45" ht="12.75" customHeight="1">
      <c r="AS471" s="98"/>
    </row>
    <row r="472" spans="45:45" ht="12.75" customHeight="1">
      <c r="AS472" s="98"/>
    </row>
    <row r="473" spans="45:45" ht="12.75" customHeight="1">
      <c r="AS473" s="98"/>
    </row>
    <row r="474" spans="45:45" ht="12.75" customHeight="1">
      <c r="AS474" s="98"/>
    </row>
    <row r="475" spans="45:45" ht="12.75" customHeight="1">
      <c r="AS475" s="98"/>
    </row>
    <row r="476" spans="45:45" ht="12.75" customHeight="1">
      <c r="AS476" s="98"/>
    </row>
    <row r="477" spans="45:45" ht="12.75" customHeight="1">
      <c r="AS477" s="98"/>
    </row>
    <row r="478" spans="45:45" ht="12.75" customHeight="1">
      <c r="AS478" s="98"/>
    </row>
    <row r="479" spans="45:45" ht="12.75" customHeight="1">
      <c r="AS479" s="98"/>
    </row>
    <row r="480" spans="45:45" ht="12.75" customHeight="1">
      <c r="AS480" s="98"/>
    </row>
    <row r="481" spans="45:45" ht="12.75" customHeight="1">
      <c r="AS481" s="98"/>
    </row>
    <row r="482" spans="45:45" ht="12.75" customHeight="1">
      <c r="AS482" s="98"/>
    </row>
    <row r="483" spans="45:45" ht="12.75" customHeight="1">
      <c r="AS483" s="98"/>
    </row>
  </sheetData>
  <sheetProtection selectLockedCells="1" selectUnlockedCells="1"/>
  <mergeCells count="25">
    <mergeCell ref="A2:AR2"/>
    <mergeCell ref="V20:Y20"/>
    <mergeCell ref="A1:AR1"/>
    <mergeCell ref="A68:AR68"/>
    <mergeCell ref="M37:N37"/>
    <mergeCell ref="AC37:AE37"/>
    <mergeCell ref="Z37:AB37"/>
    <mergeCell ref="Q37:R37"/>
    <mergeCell ref="AI37:AJ37"/>
    <mergeCell ref="AF37:AH37"/>
    <mergeCell ref="M41:N41"/>
    <mergeCell ref="Q41:R41"/>
    <mergeCell ref="Z41:AB41"/>
    <mergeCell ref="AC41:AE41"/>
    <mergeCell ref="AF41:AH41"/>
    <mergeCell ref="X42:AB42"/>
    <mergeCell ref="Q47:R47"/>
    <mergeCell ref="AO37:AQ37"/>
    <mergeCell ref="P36:S36"/>
    <mergeCell ref="X38:AB38"/>
    <mergeCell ref="P40:S40"/>
    <mergeCell ref="AI41:AJ41"/>
    <mergeCell ref="AL41:AM41"/>
    <mergeCell ref="AO41:AQ41"/>
    <mergeCell ref="AL37:AM37"/>
  </mergeCells>
  <printOptions horizontalCentered="1" verticalCentered="1"/>
  <pageMargins left="0" right="0" top="0.31496062992126" bottom="0.31496062992126" header="0.511811023622047" footer="0.511811023622047"/>
  <pageSetup paperSize="9" scale="84" firstPageNumber="2" orientation="portrait" useFirstPageNumber="1" horizontalDpi="300" verticalDpi="300" r:id="rId1"/>
  <headerFooter alignWithMargins="0"/>
  <rowBreaks count="1" manualBreakCount="1">
    <brk id="68" max="4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CB87-970A-4487-858E-23B8338A18FD}">
  <sheetPr>
    <tabColor theme="7" tint="0.59999389629810485"/>
  </sheetPr>
  <dimension ref="B3:AJ97"/>
  <sheetViews>
    <sheetView showGridLines="0" view="pageBreakPreview" zoomScale="110" zoomScaleNormal="100" zoomScaleSheetLayoutView="110" workbookViewId="0">
      <selection activeCell="D2" sqref="D2"/>
    </sheetView>
  </sheetViews>
  <sheetFormatPr defaultColWidth="9.140625" defaultRowHeight="11.25"/>
  <cols>
    <col min="1" max="1" width="0.7109375" style="183" customWidth="1"/>
    <col min="2" max="2" width="4.7109375" style="185" customWidth="1"/>
    <col min="3" max="3" width="0.42578125" style="183" customWidth="1"/>
    <col min="4" max="4" width="3.85546875" style="183" customWidth="1"/>
    <col min="5" max="5" width="0.42578125" style="183" customWidth="1"/>
    <col min="6" max="6" width="3.85546875" style="183" customWidth="1"/>
    <col min="7" max="7" width="4.140625" style="183" customWidth="1"/>
    <col min="8" max="8" width="1" style="183" customWidth="1"/>
    <col min="9" max="9" width="4.140625" style="183" customWidth="1"/>
    <col min="10" max="10" width="4.7109375" style="183" customWidth="1"/>
    <col min="11" max="11" width="4.140625" style="183" customWidth="1"/>
    <col min="12" max="12" width="1" style="183" customWidth="1"/>
    <col min="13" max="13" width="4.28515625" style="183" customWidth="1"/>
    <col min="14" max="14" width="9.140625" style="183" customWidth="1"/>
    <col min="15" max="15" width="3.28515625" style="183" customWidth="1"/>
    <col min="16" max="16" width="4" style="183" customWidth="1"/>
    <col min="17" max="17" width="4.140625" style="183" customWidth="1"/>
    <col min="18" max="19" width="4" style="183" customWidth="1"/>
    <col min="20" max="20" width="3.85546875" style="183" customWidth="1"/>
    <col min="21" max="21" width="4.42578125" style="183" customWidth="1"/>
    <col min="22" max="22" width="4" style="183" customWidth="1"/>
    <col min="23" max="23" width="3.85546875" style="183" customWidth="1"/>
    <col min="24" max="24" width="4.42578125" style="183" customWidth="1"/>
    <col min="25" max="25" width="4" style="183" customWidth="1"/>
    <col min="26" max="26" width="3.85546875" style="183" customWidth="1"/>
    <col min="27" max="27" width="4.42578125" style="183" customWidth="1"/>
    <col min="28" max="28" width="4" style="183" customWidth="1"/>
    <col min="29" max="29" width="4.42578125" style="183" customWidth="1"/>
    <col min="30" max="30" width="3.85546875" style="183" customWidth="1"/>
    <col min="31" max="31" width="4" style="183" customWidth="1"/>
    <col min="32" max="32" width="4.28515625" style="183" customWidth="1"/>
    <col min="33" max="33" width="4" style="183" customWidth="1"/>
    <col min="34" max="34" width="3.42578125" style="183" customWidth="1"/>
    <col min="35" max="35" width="4" style="183" customWidth="1"/>
    <col min="36" max="36" width="3.85546875" style="183" customWidth="1"/>
    <col min="37" max="37" width="3.140625" style="183" customWidth="1"/>
    <col min="38" max="38" width="1.28515625" style="183" customWidth="1"/>
    <col min="39" max="39" width="1" style="183" customWidth="1"/>
    <col min="40" max="41" width="3.7109375" style="183" customWidth="1"/>
    <col min="42" max="16384" width="9.140625" style="183"/>
  </cols>
  <sheetData>
    <row r="3" spans="3:36" ht="12" thickBot="1"/>
    <row r="4" spans="3:36" ht="12.75" customHeight="1">
      <c r="C4" s="1878"/>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80"/>
    </row>
    <row r="5" spans="3:36" ht="11.25" customHeight="1">
      <c r="C5" s="1881"/>
      <c r="D5" s="1882"/>
      <c r="E5" s="1882"/>
      <c r="F5" s="4578" t="s">
        <v>753</v>
      </c>
      <c r="G5" s="4578"/>
      <c r="H5" s="4578"/>
      <c r="I5" s="4578"/>
      <c r="J5" s="4578"/>
      <c r="K5" s="4578"/>
      <c r="L5" s="4578"/>
      <c r="M5" s="4578"/>
      <c r="N5" s="4578"/>
      <c r="O5" s="4578"/>
      <c r="P5" s="4578"/>
      <c r="Q5" s="4578"/>
      <c r="R5" s="4578"/>
      <c r="S5" s="4578"/>
      <c r="T5" s="4578"/>
      <c r="U5" s="4578"/>
      <c r="V5" s="4578"/>
      <c r="W5" s="4578"/>
      <c r="X5" s="4578"/>
      <c r="Y5" s="4578"/>
      <c r="Z5" s="4578"/>
      <c r="AA5" s="4578"/>
      <c r="AB5" s="4578"/>
      <c r="AC5" s="4578"/>
      <c r="AD5" s="4578"/>
      <c r="AE5" s="4578"/>
      <c r="AF5" s="4578"/>
      <c r="AG5" s="4578"/>
      <c r="AH5" s="4578"/>
      <c r="AI5" s="1882"/>
      <c r="AJ5" s="1883"/>
    </row>
    <row r="6" spans="3:36" ht="11.25" customHeight="1">
      <c r="C6" s="1881"/>
      <c r="D6" s="1882"/>
      <c r="E6" s="1882"/>
      <c r="F6" s="4578"/>
      <c r="G6" s="4578"/>
      <c r="H6" s="4578"/>
      <c r="I6" s="4578"/>
      <c r="J6" s="4578"/>
      <c r="K6" s="4578"/>
      <c r="L6" s="4578"/>
      <c r="M6" s="4578"/>
      <c r="N6" s="4578"/>
      <c r="O6" s="4578"/>
      <c r="P6" s="4578"/>
      <c r="Q6" s="4578"/>
      <c r="R6" s="4578"/>
      <c r="S6" s="4578"/>
      <c r="T6" s="4578"/>
      <c r="U6" s="4578"/>
      <c r="V6" s="4578"/>
      <c r="W6" s="4578"/>
      <c r="X6" s="4578"/>
      <c r="Y6" s="4578"/>
      <c r="Z6" s="4578"/>
      <c r="AA6" s="4578"/>
      <c r="AB6" s="4578"/>
      <c r="AC6" s="4578"/>
      <c r="AD6" s="4578"/>
      <c r="AE6" s="4578"/>
      <c r="AF6" s="4578"/>
      <c r="AG6" s="4578"/>
      <c r="AH6" s="4578"/>
      <c r="AI6" s="1882"/>
      <c r="AJ6" s="1883"/>
    </row>
    <row r="7" spans="3:36">
      <c r="C7" s="1884"/>
      <c r="D7" s="1885"/>
      <c r="E7" s="1885"/>
      <c r="F7" s="1885"/>
      <c r="G7" s="1885"/>
      <c r="H7" s="1885"/>
      <c r="I7" s="1885"/>
      <c r="J7" s="1885"/>
      <c r="K7" s="1885"/>
      <c r="L7" s="1885"/>
      <c r="M7" s="1885"/>
      <c r="N7" s="1885"/>
      <c r="O7" s="1885"/>
      <c r="P7" s="1885"/>
      <c r="Q7" s="1885"/>
      <c r="R7" s="1885"/>
      <c r="S7" s="1885"/>
      <c r="T7" s="1885"/>
      <c r="U7" s="1885"/>
      <c r="V7" s="1885"/>
      <c r="W7" s="1885"/>
      <c r="X7" s="1885"/>
      <c r="Y7" s="1885"/>
      <c r="Z7" s="1885"/>
      <c r="AA7" s="1885"/>
      <c r="AB7" s="1885"/>
      <c r="AC7" s="1885"/>
      <c r="AD7" s="1885"/>
      <c r="AE7" s="1885"/>
      <c r="AF7" s="1885"/>
      <c r="AG7" s="1885"/>
      <c r="AH7" s="1885"/>
      <c r="AI7" s="1885"/>
      <c r="AJ7" s="1886"/>
    </row>
    <row r="8" spans="3:36">
      <c r="C8" s="795"/>
      <c r="AJ8" s="1887"/>
    </row>
    <row r="9" spans="3:36" ht="12.75">
      <c r="C9" s="795"/>
      <c r="F9" s="391" t="s">
        <v>812</v>
      </c>
      <c r="AJ9" s="1887"/>
    </row>
    <row r="10" spans="3:36">
      <c r="C10" s="1888"/>
      <c r="D10" s="1889"/>
      <c r="E10" s="1889"/>
      <c r="F10" s="1889"/>
      <c r="G10" s="1889"/>
      <c r="H10" s="1889"/>
      <c r="I10" s="1889"/>
      <c r="J10" s="1889"/>
      <c r="K10" s="1889"/>
      <c r="L10" s="1889"/>
      <c r="M10" s="1889"/>
      <c r="N10" s="1889"/>
      <c r="O10" s="1889"/>
      <c r="P10" s="1889"/>
      <c r="Q10" s="1889"/>
      <c r="R10" s="1889"/>
      <c r="S10" s="1889"/>
      <c r="T10" s="1889"/>
      <c r="U10" s="1889"/>
      <c r="V10" s="1889"/>
      <c r="W10" s="1889"/>
      <c r="X10" s="1889"/>
      <c r="Y10" s="1889"/>
      <c r="Z10" s="1889"/>
      <c r="AA10" s="1889"/>
      <c r="AB10" s="1889"/>
      <c r="AC10" s="1889"/>
      <c r="AD10" s="1889"/>
      <c r="AE10" s="1889"/>
      <c r="AF10" s="1889"/>
      <c r="AG10" s="1889"/>
      <c r="AH10" s="1889"/>
      <c r="AI10" s="1889"/>
      <c r="AJ10" s="1890"/>
    </row>
    <row r="11" spans="3:36">
      <c r="C11" s="1891"/>
      <c r="D11" s="1892"/>
      <c r="E11" s="1892"/>
      <c r="F11" s="1892"/>
      <c r="G11" s="1892"/>
      <c r="H11" s="1892"/>
      <c r="I11" s="1892"/>
      <c r="J11" s="1892"/>
      <c r="K11" s="1892"/>
      <c r="L11" s="1892"/>
      <c r="M11" s="1892"/>
      <c r="N11" s="1892"/>
      <c r="O11" s="1892"/>
      <c r="P11" s="1892"/>
      <c r="Q11" s="1892"/>
      <c r="R11" s="1892"/>
      <c r="AJ11" s="1887"/>
    </row>
    <row r="12" spans="3:36" ht="12">
      <c r="C12" s="1891"/>
      <c r="D12" s="1892"/>
      <c r="E12" s="1892"/>
      <c r="F12" s="1893" t="s">
        <v>736</v>
      </c>
      <c r="G12" s="1894" t="s">
        <v>760</v>
      </c>
      <c r="H12" s="1894"/>
      <c r="I12" s="1892"/>
      <c r="J12" s="1892"/>
      <c r="K12" s="1892"/>
      <c r="L12" s="1892"/>
      <c r="M12" s="1892"/>
      <c r="N12" s="1892"/>
      <c r="O12" s="1892"/>
      <c r="P12" s="1892"/>
      <c r="Q12" s="1892"/>
      <c r="R12" s="1892"/>
      <c r="AJ12" s="1887"/>
    </row>
    <row r="13" spans="3:36">
      <c r="C13" s="1891"/>
      <c r="D13" s="1892"/>
      <c r="E13" s="1892"/>
      <c r="F13" s="1892"/>
      <c r="G13" s="1892"/>
      <c r="H13" s="1892"/>
      <c r="I13" s="1892"/>
      <c r="J13" s="1892"/>
      <c r="K13" s="1892"/>
      <c r="L13" s="1892"/>
      <c r="M13" s="1892"/>
      <c r="N13" s="1892"/>
      <c r="O13" s="1892"/>
      <c r="P13" s="1892"/>
      <c r="Q13" s="1892"/>
      <c r="R13" s="1892"/>
      <c r="AJ13" s="1887"/>
    </row>
    <row r="14" spans="3:36">
      <c r="C14" s="795"/>
      <c r="AJ14" s="1887"/>
    </row>
    <row r="15" spans="3:36">
      <c r="C15" s="795"/>
      <c r="F15" s="20" t="s">
        <v>754</v>
      </c>
      <c r="G15" s="20" t="s">
        <v>755</v>
      </c>
      <c r="H15" s="20"/>
      <c r="I15" s="20"/>
      <c r="J15" s="20"/>
      <c r="K15" s="20"/>
      <c r="L15" s="20"/>
      <c r="O15" s="183" t="s">
        <v>752</v>
      </c>
      <c r="Q15" s="1889"/>
      <c r="R15" s="1889"/>
      <c r="S15" s="1889"/>
      <c r="T15" s="1889"/>
      <c r="U15" s="1889"/>
      <c r="V15" s="1889"/>
      <c r="W15" s="1889"/>
      <c r="X15" s="1889"/>
      <c r="Y15" s="1889"/>
      <c r="Z15" s="1889"/>
      <c r="AA15" s="1889"/>
      <c r="AB15" s="1889"/>
      <c r="AC15" s="1889"/>
      <c r="AD15" s="1889"/>
      <c r="AE15" s="1889"/>
      <c r="AF15" s="1889"/>
      <c r="AG15" s="1889"/>
      <c r="AH15" s="1889"/>
      <c r="AI15" s="1889"/>
      <c r="AJ15" s="1887"/>
    </row>
    <row r="16" spans="3:36">
      <c r="C16" s="795"/>
      <c r="F16" s="20"/>
      <c r="G16" s="20"/>
      <c r="H16" s="20"/>
      <c r="I16" s="20"/>
      <c r="J16" s="20"/>
      <c r="K16" s="20"/>
      <c r="L16" s="20"/>
      <c r="AJ16" s="1887"/>
    </row>
    <row r="17" spans="3:36">
      <c r="C17" s="795"/>
      <c r="F17" s="20" t="s">
        <v>756</v>
      </c>
      <c r="G17" s="20" t="s">
        <v>985</v>
      </c>
      <c r="H17" s="20"/>
      <c r="I17" s="20"/>
      <c r="J17" s="20"/>
      <c r="K17" s="20"/>
      <c r="L17" s="20"/>
      <c r="O17" s="183" t="s">
        <v>752</v>
      </c>
      <c r="Q17" s="1889"/>
      <c r="R17" s="1889"/>
      <c r="S17" s="1889"/>
      <c r="T17" s="1889"/>
      <c r="U17" s="1889"/>
      <c r="V17" s="1889"/>
      <c r="W17" s="1889"/>
      <c r="X17" s="1889"/>
      <c r="Y17" s="1889"/>
      <c r="Z17" s="1889"/>
      <c r="AA17" s="1889"/>
      <c r="AB17" s="1889"/>
      <c r="AC17" s="1889"/>
      <c r="AD17" s="1889"/>
      <c r="AE17" s="1889"/>
      <c r="AF17" s="1889"/>
      <c r="AG17" s="1889"/>
      <c r="AH17" s="1889"/>
      <c r="AI17" s="1889"/>
      <c r="AJ17" s="1887"/>
    </row>
    <row r="18" spans="3:36">
      <c r="C18" s="795"/>
      <c r="F18" s="20"/>
      <c r="G18" s="20"/>
      <c r="H18" s="20"/>
      <c r="I18" s="20"/>
      <c r="J18" s="20"/>
      <c r="K18" s="20"/>
      <c r="L18" s="20"/>
      <c r="AJ18" s="1887"/>
    </row>
    <row r="19" spans="3:36">
      <c r="C19" s="795"/>
      <c r="F19" s="20" t="s">
        <v>757</v>
      </c>
      <c r="G19" s="20" t="s">
        <v>986</v>
      </c>
      <c r="H19" s="20"/>
      <c r="I19" s="20"/>
      <c r="J19" s="20"/>
      <c r="K19" s="20"/>
      <c r="L19" s="20"/>
      <c r="O19" s="183" t="s">
        <v>752</v>
      </c>
      <c r="Q19" s="1889"/>
      <c r="R19" s="1889"/>
      <c r="S19" s="1889"/>
      <c r="T19" s="1889"/>
      <c r="U19" s="1889"/>
      <c r="V19" s="1889"/>
      <c r="W19" s="1889"/>
      <c r="X19" s="1889"/>
      <c r="Y19" s="1889"/>
      <c r="Z19" s="1889"/>
      <c r="AA19" s="1889"/>
      <c r="AB19" s="1889"/>
      <c r="AC19" s="1889"/>
      <c r="AD19" s="1889"/>
      <c r="AE19" s="1889"/>
      <c r="AF19" s="1889"/>
      <c r="AG19" s="1889"/>
      <c r="AH19" s="1889"/>
      <c r="AI19" s="1889"/>
      <c r="AJ19" s="1887"/>
    </row>
    <row r="20" spans="3:36">
      <c r="C20" s="795"/>
      <c r="F20" s="20"/>
      <c r="G20" s="20"/>
      <c r="H20" s="20"/>
      <c r="I20" s="20"/>
      <c r="J20" s="20"/>
      <c r="K20" s="20"/>
      <c r="L20" s="20"/>
      <c r="AJ20" s="1887"/>
    </row>
    <row r="21" spans="3:36">
      <c r="C21" s="795"/>
      <c r="F21" s="20" t="s">
        <v>758</v>
      </c>
      <c r="G21" s="20" t="s">
        <v>759</v>
      </c>
      <c r="H21" s="20"/>
      <c r="I21" s="20"/>
      <c r="J21" s="20"/>
      <c r="K21" s="20"/>
      <c r="L21" s="20"/>
      <c r="O21" s="183" t="s">
        <v>752</v>
      </c>
      <c r="Q21" s="1889"/>
      <c r="R21" s="1889"/>
      <c r="S21" s="1889"/>
      <c r="T21" s="1889"/>
      <c r="U21" s="1889"/>
      <c r="V21" s="1889"/>
      <c r="W21" s="1889"/>
      <c r="X21" s="1889"/>
      <c r="Y21" s="1889"/>
      <c r="Z21" s="1889"/>
      <c r="AA21" s="1889"/>
      <c r="AB21" s="1889"/>
      <c r="AC21" s="1889"/>
      <c r="AD21" s="1889"/>
      <c r="AE21" s="1889"/>
      <c r="AF21" s="1889"/>
      <c r="AG21" s="1889"/>
      <c r="AH21" s="1889"/>
      <c r="AI21" s="1889"/>
      <c r="AJ21" s="1887"/>
    </row>
    <row r="22" spans="3:36">
      <c r="C22" s="795"/>
      <c r="AJ22" s="1887"/>
    </row>
    <row r="23" spans="3:36">
      <c r="C23" s="795"/>
      <c r="Q23" s="1889"/>
      <c r="R23" s="1889"/>
      <c r="S23" s="1889"/>
      <c r="T23" s="1889"/>
      <c r="U23" s="1889"/>
      <c r="V23" s="1889"/>
      <c r="W23" s="1889"/>
      <c r="X23" s="1889"/>
      <c r="Y23" s="1889"/>
      <c r="Z23" s="1889"/>
      <c r="AA23" s="1889"/>
      <c r="AB23" s="1889"/>
      <c r="AC23" s="1889"/>
      <c r="AD23" s="1889"/>
      <c r="AE23" s="1889"/>
      <c r="AF23" s="1889"/>
      <c r="AG23" s="1889"/>
      <c r="AH23" s="1889"/>
      <c r="AI23" s="1889"/>
      <c r="AJ23" s="1887"/>
    </row>
    <row r="24" spans="3:36">
      <c r="C24" s="795"/>
      <c r="AJ24" s="1887"/>
    </row>
    <row r="25" spans="3:36">
      <c r="C25" s="795"/>
      <c r="Q25" s="1889"/>
      <c r="R25" s="1889"/>
      <c r="S25" s="1889"/>
      <c r="T25" s="1889"/>
      <c r="U25" s="1889"/>
      <c r="V25" s="1889"/>
      <c r="W25" s="1889"/>
      <c r="X25" s="1889"/>
      <c r="Y25" s="1889"/>
      <c r="Z25" s="1889"/>
      <c r="AA25" s="1889"/>
      <c r="AB25" s="1889"/>
      <c r="AC25" s="1889"/>
      <c r="AD25" s="1889"/>
      <c r="AE25" s="1889"/>
      <c r="AF25" s="1889"/>
      <c r="AG25" s="1889"/>
      <c r="AH25" s="1889"/>
      <c r="AI25" s="1889"/>
      <c r="AJ25" s="1887"/>
    </row>
    <row r="26" spans="3:36">
      <c r="C26" s="795"/>
      <c r="AJ26" s="1887"/>
    </row>
    <row r="27" spans="3:36">
      <c r="C27" s="795"/>
      <c r="AJ27" s="1887"/>
    </row>
    <row r="28" spans="3:36">
      <c r="C28" s="1888"/>
      <c r="D28" s="1889"/>
      <c r="E28" s="1889"/>
      <c r="F28" s="1889"/>
      <c r="G28" s="1889"/>
      <c r="H28" s="1889"/>
      <c r="I28" s="1889"/>
      <c r="J28" s="1889"/>
      <c r="K28" s="1889"/>
      <c r="L28" s="1889"/>
      <c r="M28" s="1889"/>
      <c r="N28" s="1889"/>
      <c r="O28" s="1889"/>
      <c r="P28" s="1889"/>
      <c r="Q28" s="1889"/>
      <c r="R28" s="1889"/>
      <c r="S28" s="1889"/>
      <c r="T28" s="1889"/>
      <c r="U28" s="1889"/>
      <c r="V28" s="1889"/>
      <c r="W28" s="1889"/>
      <c r="X28" s="1889"/>
      <c r="Y28" s="1889"/>
      <c r="Z28" s="1889"/>
      <c r="AA28" s="1889"/>
      <c r="AB28" s="1889"/>
      <c r="AC28" s="1889"/>
      <c r="AD28" s="1889"/>
      <c r="AE28" s="1889"/>
      <c r="AF28" s="1889"/>
      <c r="AG28" s="1889"/>
      <c r="AH28" s="1889"/>
      <c r="AI28" s="1889"/>
      <c r="AJ28" s="1890"/>
    </row>
    <row r="29" spans="3:36">
      <c r="C29" s="1891"/>
      <c r="D29" s="1892"/>
      <c r="E29" s="1892"/>
      <c r="F29" s="1892"/>
      <c r="G29" s="1892"/>
      <c r="H29" s="1892"/>
      <c r="I29" s="1892"/>
      <c r="J29" s="1892"/>
      <c r="K29" s="1892"/>
      <c r="L29" s="1892"/>
      <c r="M29" s="1892"/>
      <c r="N29" s="1892"/>
      <c r="O29" s="1892"/>
      <c r="P29" s="1892"/>
      <c r="Q29" s="1892"/>
      <c r="R29" s="1892"/>
      <c r="AJ29" s="1887"/>
    </row>
    <row r="30" spans="3:36" ht="12">
      <c r="C30" s="1891"/>
      <c r="D30" s="1892"/>
      <c r="E30" s="1892"/>
      <c r="F30" s="1893" t="s">
        <v>750</v>
      </c>
      <c r="G30" s="1894" t="s">
        <v>769</v>
      </c>
      <c r="H30" s="1894"/>
      <c r="I30" s="1892"/>
      <c r="J30" s="1892"/>
      <c r="K30" s="1892"/>
      <c r="L30" s="1892"/>
      <c r="M30" s="1892"/>
      <c r="N30" s="1892"/>
      <c r="O30" s="1892"/>
      <c r="P30" s="1892"/>
      <c r="Q30" s="1892"/>
      <c r="R30" s="1892"/>
      <c r="AJ30" s="1887"/>
    </row>
    <row r="31" spans="3:36">
      <c r="C31" s="1891"/>
      <c r="D31" s="1892"/>
      <c r="E31" s="1892"/>
      <c r="F31" s="1892"/>
      <c r="G31" s="1892"/>
      <c r="H31" s="1892"/>
      <c r="I31" s="1892"/>
      <c r="J31" s="1892"/>
      <c r="K31" s="1892"/>
      <c r="L31" s="1892"/>
      <c r="M31" s="1892"/>
      <c r="N31" s="1892"/>
      <c r="O31" s="1892"/>
      <c r="P31" s="1892"/>
      <c r="Q31" s="1892"/>
      <c r="R31" s="1892"/>
      <c r="AJ31" s="1887"/>
    </row>
    <row r="32" spans="3:36" ht="7.5" customHeight="1">
      <c r="C32" s="795"/>
      <c r="AJ32" s="1887"/>
    </row>
    <row r="33" spans="3:36" ht="12.75" customHeight="1">
      <c r="C33" s="795"/>
      <c r="R33" s="4446" t="s">
        <v>761</v>
      </c>
      <c r="S33" s="4446"/>
      <c r="T33" s="4446"/>
      <c r="U33" s="4446"/>
      <c r="V33" s="4446"/>
      <c r="W33" s="4446"/>
      <c r="X33" s="4446"/>
      <c r="Y33" s="4446"/>
      <c r="Z33" s="20"/>
      <c r="AA33" s="4446" t="s">
        <v>762</v>
      </c>
      <c r="AB33" s="4446"/>
      <c r="AC33" s="4446"/>
      <c r="AD33" s="4446"/>
      <c r="AE33" s="20"/>
      <c r="AF33" s="4446" t="s">
        <v>3857</v>
      </c>
      <c r="AG33" s="4446"/>
      <c r="AH33" s="4446"/>
      <c r="AI33" s="4446"/>
      <c r="AJ33" s="1887"/>
    </row>
    <row r="34" spans="3:36">
      <c r="C34" s="795"/>
      <c r="AJ34" s="1887"/>
    </row>
    <row r="35" spans="3:36">
      <c r="C35" s="795"/>
      <c r="F35" s="20" t="s">
        <v>754</v>
      </c>
      <c r="G35" s="20" t="s">
        <v>764</v>
      </c>
      <c r="H35" s="20"/>
      <c r="I35" s="20"/>
      <c r="J35" s="20"/>
      <c r="K35" s="20"/>
      <c r="L35" s="20"/>
      <c r="P35" s="183" t="s">
        <v>752</v>
      </c>
      <c r="R35" s="4574"/>
      <c r="S35" s="4574"/>
      <c r="T35" s="4574"/>
      <c r="U35" s="4574"/>
      <c r="V35" s="4574"/>
      <c r="W35" s="4574"/>
      <c r="X35" s="4574"/>
      <c r="Y35" s="4574"/>
      <c r="AA35" s="4574"/>
      <c r="AB35" s="4574"/>
      <c r="AC35" s="4574"/>
      <c r="AD35" s="4574"/>
      <c r="AF35" s="4574"/>
      <c r="AG35" s="4574"/>
      <c r="AH35" s="4574"/>
      <c r="AI35" s="4574"/>
      <c r="AJ35" s="1887"/>
    </row>
    <row r="36" spans="3:36">
      <c r="C36" s="795"/>
      <c r="F36" s="20"/>
      <c r="G36" s="20"/>
      <c r="H36" s="20"/>
      <c r="I36" s="20"/>
      <c r="J36" s="20"/>
      <c r="K36" s="20"/>
      <c r="L36" s="20"/>
      <c r="AJ36" s="1887"/>
    </row>
    <row r="37" spans="3:36">
      <c r="C37" s="795"/>
      <c r="F37" s="20" t="s">
        <v>756</v>
      </c>
      <c r="G37" s="20" t="s">
        <v>765</v>
      </c>
      <c r="H37" s="20"/>
      <c r="I37" s="20"/>
      <c r="J37" s="20"/>
      <c r="K37" s="20"/>
      <c r="L37" s="20"/>
      <c r="P37" s="183" t="s">
        <v>752</v>
      </c>
      <c r="R37" s="4574"/>
      <c r="S37" s="4574"/>
      <c r="T37" s="4574"/>
      <c r="U37" s="4574"/>
      <c r="V37" s="4574"/>
      <c r="W37" s="4574"/>
      <c r="X37" s="4574"/>
      <c r="Y37" s="4574"/>
      <c r="AA37" s="4574"/>
      <c r="AB37" s="4574"/>
      <c r="AC37" s="4574"/>
      <c r="AD37" s="4574"/>
      <c r="AF37" s="4574"/>
      <c r="AG37" s="4574"/>
      <c r="AH37" s="4574"/>
      <c r="AI37" s="4574"/>
      <c r="AJ37" s="1887"/>
    </row>
    <row r="38" spans="3:36">
      <c r="C38" s="795"/>
      <c r="F38" s="20"/>
      <c r="G38" s="20"/>
      <c r="H38" s="20"/>
      <c r="I38" s="20"/>
      <c r="J38" s="20"/>
      <c r="K38" s="20"/>
      <c r="L38" s="20"/>
      <c r="AJ38" s="1887"/>
    </row>
    <row r="39" spans="3:36">
      <c r="C39" s="795"/>
      <c r="F39" s="20" t="s">
        <v>757</v>
      </c>
      <c r="G39" s="20" t="s">
        <v>766</v>
      </c>
      <c r="H39" s="20"/>
      <c r="I39" s="20"/>
      <c r="J39" s="20"/>
      <c r="K39" s="20"/>
      <c r="L39" s="20"/>
      <c r="P39" s="183" t="s">
        <v>752</v>
      </c>
      <c r="R39" s="4574"/>
      <c r="S39" s="4574"/>
      <c r="T39" s="4574"/>
      <c r="U39" s="4574"/>
      <c r="V39" s="4574"/>
      <c r="W39" s="4574"/>
      <c r="X39" s="4574"/>
      <c r="Y39" s="4574"/>
      <c r="AA39" s="4574"/>
      <c r="AB39" s="4574"/>
      <c r="AC39" s="4574"/>
      <c r="AD39" s="4574"/>
      <c r="AF39" s="4574"/>
      <c r="AG39" s="4574"/>
      <c r="AH39" s="4574"/>
      <c r="AI39" s="4574"/>
      <c r="AJ39" s="1887"/>
    </row>
    <row r="40" spans="3:36">
      <c r="C40" s="795"/>
      <c r="F40" s="20"/>
      <c r="G40" s="20"/>
      <c r="H40" s="20"/>
      <c r="I40" s="20"/>
      <c r="J40" s="20"/>
      <c r="K40" s="20"/>
      <c r="L40" s="20"/>
      <c r="AJ40" s="1887"/>
    </row>
    <row r="41" spans="3:36">
      <c r="C41" s="795"/>
      <c r="F41" s="20" t="s">
        <v>758</v>
      </c>
      <c r="G41" s="20" t="s">
        <v>767</v>
      </c>
      <c r="H41" s="20"/>
      <c r="I41" s="20"/>
      <c r="J41" s="20"/>
      <c r="K41" s="20"/>
      <c r="L41" s="20"/>
      <c r="P41" s="183" t="s">
        <v>752</v>
      </c>
      <c r="R41" s="4574"/>
      <c r="S41" s="4574"/>
      <c r="T41" s="4574"/>
      <c r="U41" s="4574"/>
      <c r="V41" s="4574"/>
      <c r="W41" s="4574"/>
      <c r="X41" s="4574"/>
      <c r="Y41" s="4574"/>
      <c r="AA41" s="4574"/>
      <c r="AB41" s="4574"/>
      <c r="AC41" s="4574"/>
      <c r="AD41" s="4574"/>
      <c r="AF41" s="4574"/>
      <c r="AG41" s="4574"/>
      <c r="AH41" s="4574"/>
      <c r="AI41" s="4574"/>
      <c r="AJ41" s="1887"/>
    </row>
    <row r="42" spans="3:36">
      <c r="C42" s="795"/>
      <c r="F42" s="20"/>
      <c r="G42" s="20"/>
      <c r="H42" s="20"/>
      <c r="I42" s="20"/>
      <c r="J42" s="20"/>
      <c r="K42" s="20"/>
      <c r="L42" s="20"/>
      <c r="AJ42" s="1887"/>
    </row>
    <row r="43" spans="3:36">
      <c r="C43" s="795"/>
      <c r="F43" s="20" t="s">
        <v>763</v>
      </c>
      <c r="G43" s="20" t="s">
        <v>768</v>
      </c>
      <c r="H43" s="20"/>
      <c r="I43" s="20"/>
      <c r="J43" s="20"/>
      <c r="K43" s="20"/>
      <c r="L43" s="20"/>
      <c r="P43" s="183" t="s">
        <v>752</v>
      </c>
      <c r="R43" s="4574"/>
      <c r="S43" s="4574"/>
      <c r="T43" s="4574"/>
      <c r="U43" s="4574"/>
      <c r="V43" s="4574"/>
      <c r="W43" s="4574"/>
      <c r="X43" s="4574"/>
      <c r="Y43" s="4574"/>
      <c r="AA43" s="4574"/>
      <c r="AB43" s="4574"/>
      <c r="AC43" s="4574"/>
      <c r="AD43" s="4574"/>
      <c r="AF43" s="4574"/>
      <c r="AG43" s="4574"/>
      <c r="AH43" s="4574"/>
      <c r="AI43" s="4574"/>
      <c r="AJ43" s="1887"/>
    </row>
    <row r="44" spans="3:36">
      <c r="C44" s="795"/>
      <c r="AJ44" s="1887"/>
    </row>
    <row r="45" spans="3:36">
      <c r="C45" s="795"/>
      <c r="AJ45" s="1887"/>
    </row>
    <row r="46" spans="3:36">
      <c r="C46" s="1888"/>
      <c r="D46" s="1889"/>
      <c r="E46" s="1889"/>
      <c r="F46" s="1889"/>
      <c r="G46" s="1889"/>
      <c r="H46" s="1889"/>
      <c r="I46" s="1889"/>
      <c r="J46" s="1889"/>
      <c r="K46" s="1889"/>
      <c r="L46" s="1889"/>
      <c r="M46" s="1889"/>
      <c r="N46" s="1889"/>
      <c r="O46" s="1889"/>
      <c r="P46" s="1889"/>
      <c r="Q46" s="1889"/>
      <c r="R46" s="1889"/>
      <c r="S46" s="1889"/>
      <c r="T46" s="1889"/>
      <c r="U46" s="1889"/>
      <c r="V46" s="1889"/>
      <c r="W46" s="1889"/>
      <c r="X46" s="1889"/>
      <c r="Y46" s="1889"/>
      <c r="Z46" s="1889"/>
      <c r="AA46" s="1889"/>
      <c r="AB46" s="1889"/>
      <c r="AC46" s="1889"/>
      <c r="AD46" s="1889"/>
      <c r="AE46" s="1889"/>
      <c r="AF46" s="1889"/>
      <c r="AG46" s="1889"/>
      <c r="AH46" s="1889"/>
      <c r="AI46" s="1889"/>
      <c r="AJ46" s="1890"/>
    </row>
    <row r="47" spans="3:36">
      <c r="C47" s="1891"/>
      <c r="D47" s="1892"/>
      <c r="E47" s="1892"/>
      <c r="F47" s="1892"/>
      <c r="G47" s="1892"/>
      <c r="H47" s="1892"/>
      <c r="I47" s="1892"/>
      <c r="J47" s="1892"/>
      <c r="K47" s="1892"/>
      <c r="L47" s="1892"/>
      <c r="M47" s="1892"/>
      <c r="N47" s="1892"/>
      <c r="O47" s="1892"/>
      <c r="P47" s="1892"/>
      <c r="Q47" s="1892"/>
      <c r="R47" s="1892"/>
      <c r="AJ47" s="1887"/>
    </row>
    <row r="48" spans="3:36" ht="12">
      <c r="C48" s="1891"/>
      <c r="D48" s="1892"/>
      <c r="E48" s="1892"/>
      <c r="F48" s="1893" t="s">
        <v>770</v>
      </c>
      <c r="G48" s="1894" t="s">
        <v>979</v>
      </c>
      <c r="H48" s="1894"/>
      <c r="I48" s="1892"/>
      <c r="J48" s="1892"/>
      <c r="K48" s="1892"/>
      <c r="L48" s="1892"/>
      <c r="M48" s="1892"/>
      <c r="N48" s="1892"/>
      <c r="O48" s="1892"/>
      <c r="P48" s="1892"/>
      <c r="Q48" s="1892"/>
      <c r="R48" s="1892"/>
      <c r="AJ48" s="1887"/>
    </row>
    <row r="49" spans="3:36">
      <c r="C49" s="1891"/>
      <c r="D49" s="1892"/>
      <c r="E49" s="1892"/>
      <c r="F49" s="1892"/>
      <c r="G49" s="1892"/>
      <c r="H49" s="1892"/>
      <c r="I49" s="1892"/>
      <c r="J49" s="1892"/>
      <c r="K49" s="1892"/>
      <c r="L49" s="1892"/>
      <c r="M49" s="1892"/>
      <c r="N49" s="1892"/>
      <c r="O49" s="1892"/>
      <c r="P49" s="1892"/>
      <c r="Q49" s="1892"/>
      <c r="R49" s="1892"/>
      <c r="AJ49" s="1887"/>
    </row>
    <row r="50" spans="3:36" ht="7.5" customHeight="1">
      <c r="C50" s="795"/>
      <c r="AJ50" s="1887"/>
    </row>
    <row r="51" spans="3:36" ht="12.75" customHeight="1">
      <c r="C51" s="795"/>
      <c r="R51" s="4446" t="s">
        <v>761</v>
      </c>
      <c r="S51" s="4446"/>
      <c r="T51" s="4446"/>
      <c r="U51" s="4446"/>
      <c r="V51" s="4446"/>
      <c r="W51" s="4446"/>
      <c r="X51" s="4446"/>
      <c r="Y51" s="4446"/>
      <c r="Z51" s="20"/>
      <c r="AA51" s="4446" t="s">
        <v>762</v>
      </c>
      <c r="AB51" s="4446"/>
      <c r="AC51" s="4446"/>
      <c r="AD51" s="4446"/>
      <c r="AE51" s="20"/>
      <c r="AF51" s="4446" t="s">
        <v>3857</v>
      </c>
      <c r="AG51" s="4446"/>
      <c r="AH51" s="4446"/>
      <c r="AI51" s="4446"/>
      <c r="AJ51" s="1887"/>
    </row>
    <row r="52" spans="3:36">
      <c r="C52" s="795"/>
      <c r="F52" s="20" t="s">
        <v>754</v>
      </c>
      <c r="G52" s="4575"/>
      <c r="H52" s="390"/>
      <c r="I52" s="4577" t="s">
        <v>771</v>
      </c>
      <c r="J52" s="4577"/>
      <c r="K52" s="4575"/>
      <c r="M52" s="4577" t="s">
        <v>773</v>
      </c>
      <c r="N52" s="4577"/>
      <c r="O52" s="20"/>
      <c r="AJ52" s="1887"/>
    </row>
    <row r="53" spans="3:36">
      <c r="C53" s="795"/>
      <c r="F53" s="20"/>
      <c r="G53" s="4576"/>
      <c r="H53" s="390"/>
      <c r="I53" s="4577"/>
      <c r="J53" s="4577"/>
      <c r="K53" s="4576"/>
      <c r="M53" s="4577"/>
      <c r="N53" s="4577"/>
      <c r="O53" s="20"/>
      <c r="P53" s="183" t="s">
        <v>752</v>
      </c>
      <c r="R53" s="4574"/>
      <c r="S53" s="4574"/>
      <c r="T53" s="4574"/>
      <c r="U53" s="4574"/>
      <c r="V53" s="4574"/>
      <c r="W53" s="4574"/>
      <c r="X53" s="4574"/>
      <c r="Y53" s="4574"/>
      <c r="AA53" s="4574"/>
      <c r="AB53" s="4574"/>
      <c r="AC53" s="4574"/>
      <c r="AD53" s="4574"/>
      <c r="AF53" s="4574"/>
      <c r="AG53" s="4574"/>
      <c r="AH53" s="4574"/>
      <c r="AI53" s="4574"/>
      <c r="AJ53" s="1887"/>
    </row>
    <row r="54" spans="3:36">
      <c r="C54" s="795"/>
      <c r="F54" s="20"/>
      <c r="G54" s="20"/>
      <c r="H54" s="20"/>
      <c r="I54" s="20"/>
      <c r="AJ54" s="1887"/>
    </row>
    <row r="55" spans="3:36">
      <c r="C55" s="795"/>
      <c r="F55" s="20" t="s">
        <v>756</v>
      </c>
      <c r="G55" s="20" t="s">
        <v>772</v>
      </c>
      <c r="P55" s="183" t="s">
        <v>752</v>
      </c>
      <c r="R55" s="4574"/>
      <c r="S55" s="4574"/>
      <c r="T55" s="4574"/>
      <c r="U55" s="4574"/>
      <c r="V55" s="4574"/>
      <c r="W55" s="4574"/>
      <c r="X55" s="4574"/>
      <c r="Y55" s="4574"/>
      <c r="Z55" s="4574"/>
      <c r="AA55" s="4574"/>
      <c r="AB55" s="4574"/>
      <c r="AC55" s="4574"/>
      <c r="AD55" s="4574"/>
      <c r="AE55" s="4574"/>
      <c r="AF55" s="4574"/>
      <c r="AG55" s="4574"/>
      <c r="AH55" s="4574"/>
      <c r="AI55" s="4574"/>
      <c r="AJ55" s="1887"/>
    </row>
    <row r="56" spans="3:36">
      <c r="C56" s="795"/>
      <c r="AJ56" s="1887"/>
    </row>
    <row r="57" spans="3:36">
      <c r="C57" s="795"/>
      <c r="R57" s="4574"/>
      <c r="S57" s="4574"/>
      <c r="T57" s="4574"/>
      <c r="U57" s="4574"/>
      <c r="V57" s="4574"/>
      <c r="W57" s="4574"/>
      <c r="X57" s="4574"/>
      <c r="Y57" s="4574"/>
      <c r="Z57" s="4574"/>
      <c r="AA57" s="4574"/>
      <c r="AB57" s="4574"/>
      <c r="AC57" s="4574"/>
      <c r="AD57" s="4574"/>
      <c r="AE57" s="4574"/>
      <c r="AF57" s="4574"/>
      <c r="AG57" s="4574"/>
      <c r="AH57" s="4574"/>
      <c r="AI57" s="4574"/>
      <c r="AJ57" s="1887"/>
    </row>
    <row r="58" spans="3:36">
      <c r="C58" s="795"/>
      <c r="AJ58" s="1887"/>
    </row>
    <row r="59" spans="3:36">
      <c r="C59" s="795"/>
      <c r="R59" s="4574"/>
      <c r="S59" s="4574"/>
      <c r="T59" s="4574"/>
      <c r="U59" s="4574"/>
      <c r="V59" s="4574"/>
      <c r="W59" s="4574"/>
      <c r="X59" s="4574"/>
      <c r="Y59" s="4574"/>
      <c r="Z59" s="4574"/>
      <c r="AA59" s="4574"/>
      <c r="AB59" s="4574"/>
      <c r="AC59" s="4574"/>
      <c r="AD59" s="4574"/>
      <c r="AE59" s="4574"/>
      <c r="AF59" s="4574"/>
      <c r="AG59" s="4574"/>
      <c r="AH59" s="4574"/>
      <c r="AI59" s="4574"/>
      <c r="AJ59" s="1887"/>
    </row>
    <row r="60" spans="3:36">
      <c r="C60" s="795"/>
      <c r="AJ60" s="1887"/>
    </row>
    <row r="61" spans="3:36">
      <c r="C61" s="795"/>
      <c r="R61" s="4574"/>
      <c r="S61" s="4574"/>
      <c r="T61" s="4574"/>
      <c r="U61" s="4574"/>
      <c r="V61" s="4574"/>
      <c r="W61" s="4574"/>
      <c r="X61" s="4574"/>
      <c r="Y61" s="4574"/>
      <c r="Z61" s="4574"/>
      <c r="AA61" s="4574"/>
      <c r="AB61" s="4574"/>
      <c r="AC61" s="4574"/>
      <c r="AD61" s="4574"/>
      <c r="AE61" s="4574"/>
      <c r="AF61" s="4574"/>
      <c r="AG61" s="4574"/>
      <c r="AH61" s="4574"/>
      <c r="AI61" s="4574"/>
      <c r="AJ61" s="1887"/>
    </row>
    <row r="62" spans="3:36">
      <c r="C62" s="795"/>
      <c r="AJ62" s="1887"/>
    </row>
    <row r="63" spans="3:36">
      <c r="C63" s="795"/>
      <c r="R63" s="4574"/>
      <c r="S63" s="4574"/>
      <c r="T63" s="4574"/>
      <c r="U63" s="4574"/>
      <c r="V63" s="4574"/>
      <c r="W63" s="4574"/>
      <c r="X63" s="4574"/>
      <c r="Y63" s="4574"/>
      <c r="Z63" s="4574"/>
      <c r="AA63" s="4574"/>
      <c r="AB63" s="4574"/>
      <c r="AC63" s="4574"/>
      <c r="AD63" s="4574"/>
      <c r="AE63" s="4574"/>
      <c r="AF63" s="4574"/>
      <c r="AG63" s="4574"/>
      <c r="AH63" s="4574"/>
      <c r="AI63" s="4574"/>
      <c r="AJ63" s="1887"/>
    </row>
    <row r="64" spans="3:36">
      <c r="C64" s="795"/>
      <c r="AJ64" s="1887"/>
    </row>
    <row r="65" spans="3:36">
      <c r="C65" s="795"/>
      <c r="AJ65" s="1887"/>
    </row>
    <row r="66" spans="3:36">
      <c r="C66" s="1888"/>
      <c r="D66" s="1889"/>
      <c r="E66" s="1889"/>
      <c r="F66" s="1889"/>
      <c r="G66" s="1889"/>
      <c r="H66" s="1889"/>
      <c r="I66" s="1889"/>
      <c r="J66" s="1889"/>
      <c r="K66" s="1889"/>
      <c r="L66" s="1889"/>
      <c r="M66" s="1889"/>
      <c r="N66" s="1889"/>
      <c r="O66" s="1889"/>
      <c r="P66" s="1889"/>
      <c r="Q66" s="1889"/>
      <c r="R66" s="1889"/>
      <c r="S66" s="1889"/>
      <c r="T66" s="1889"/>
      <c r="U66" s="1889"/>
      <c r="V66" s="1889"/>
      <c r="W66" s="1889"/>
      <c r="X66" s="1889"/>
      <c r="Y66" s="1889"/>
      <c r="Z66" s="1889"/>
      <c r="AA66" s="1889"/>
      <c r="AB66" s="1889"/>
      <c r="AC66" s="1889"/>
      <c r="AD66" s="1889"/>
      <c r="AE66" s="1889"/>
      <c r="AF66" s="1889"/>
      <c r="AG66" s="1889"/>
      <c r="AH66" s="1889"/>
      <c r="AI66" s="1889"/>
      <c r="AJ66" s="1890"/>
    </row>
    <row r="67" spans="3:36">
      <c r="C67" s="1891"/>
      <c r="D67" s="1892"/>
      <c r="E67" s="1892"/>
      <c r="F67" s="1892"/>
      <c r="G67" s="1892"/>
      <c r="H67" s="1892"/>
      <c r="I67" s="1892"/>
      <c r="J67" s="1892"/>
      <c r="K67" s="1892"/>
      <c r="L67" s="1892"/>
      <c r="M67" s="1892"/>
      <c r="N67" s="1892"/>
      <c r="O67" s="1892"/>
      <c r="P67" s="1892"/>
      <c r="Q67" s="1892"/>
      <c r="R67" s="1892"/>
      <c r="AJ67" s="1887"/>
    </row>
    <row r="68" spans="3:36" ht="12">
      <c r="C68" s="1891"/>
      <c r="D68" s="1892"/>
      <c r="E68" s="1892"/>
      <c r="F68" s="1893" t="s">
        <v>774</v>
      </c>
      <c r="G68" s="1894" t="s">
        <v>775</v>
      </c>
      <c r="H68" s="1894"/>
      <c r="I68" s="1892"/>
      <c r="J68" s="1892"/>
      <c r="K68" s="1892"/>
      <c r="L68" s="1892"/>
      <c r="M68" s="1892"/>
      <c r="N68" s="1892"/>
      <c r="O68" s="1892"/>
      <c r="P68" s="1892"/>
      <c r="Q68" s="1892"/>
      <c r="R68" s="1892"/>
      <c r="AJ68" s="1887"/>
    </row>
    <row r="69" spans="3:36">
      <c r="C69" s="1891"/>
      <c r="D69" s="1892"/>
      <c r="E69" s="1892"/>
      <c r="F69" s="1892"/>
      <c r="G69" s="1892"/>
      <c r="H69" s="1892"/>
      <c r="I69" s="1892"/>
      <c r="J69" s="1892"/>
      <c r="K69" s="1892"/>
      <c r="L69" s="1892"/>
      <c r="M69" s="1892"/>
      <c r="N69" s="1892"/>
      <c r="O69" s="1892"/>
      <c r="P69" s="1892"/>
      <c r="Q69" s="1892"/>
      <c r="R69" s="1892"/>
      <c r="AJ69" s="1887"/>
    </row>
    <row r="70" spans="3:36" ht="7.5" customHeight="1">
      <c r="C70" s="795"/>
      <c r="AJ70" s="1887"/>
    </row>
    <row r="71" spans="3:36" ht="12.75" customHeight="1">
      <c r="C71" s="795"/>
      <c r="R71" s="4446" t="s">
        <v>761</v>
      </c>
      <c r="S71" s="4446"/>
      <c r="T71" s="4446"/>
      <c r="U71" s="4446"/>
      <c r="V71" s="4446"/>
      <c r="W71" s="4446"/>
      <c r="X71" s="4446"/>
      <c r="Y71" s="4446"/>
      <c r="Z71" s="20"/>
      <c r="AA71" s="4446" t="s">
        <v>762</v>
      </c>
      <c r="AB71" s="4446"/>
      <c r="AC71" s="4446"/>
      <c r="AD71" s="4446"/>
      <c r="AE71" s="20"/>
      <c r="AF71" s="4446" t="s">
        <v>3857</v>
      </c>
      <c r="AG71" s="4446"/>
      <c r="AH71" s="4446"/>
      <c r="AI71" s="4446"/>
      <c r="AJ71" s="1887"/>
    </row>
    <row r="72" spans="3:36">
      <c r="C72" s="795"/>
      <c r="AJ72" s="1887"/>
    </row>
    <row r="73" spans="3:36">
      <c r="C73" s="795"/>
      <c r="F73" s="20" t="s">
        <v>754</v>
      </c>
      <c r="G73" s="20" t="s">
        <v>778</v>
      </c>
      <c r="H73" s="20"/>
      <c r="I73" s="20"/>
      <c r="J73" s="20"/>
      <c r="K73" s="20"/>
      <c r="L73" s="20"/>
      <c r="P73" s="183" t="s">
        <v>752</v>
      </c>
      <c r="R73" s="4574"/>
      <c r="S73" s="4574"/>
      <c r="T73" s="4574"/>
      <c r="U73" s="4574"/>
      <c r="V73" s="4574"/>
      <c r="W73" s="4574"/>
      <c r="X73" s="4574"/>
      <c r="Y73" s="4574"/>
      <c r="AA73" s="4574"/>
      <c r="AB73" s="4574"/>
      <c r="AC73" s="4574"/>
      <c r="AD73" s="4574"/>
      <c r="AF73" s="4574"/>
      <c r="AG73" s="4574"/>
      <c r="AH73" s="4574"/>
      <c r="AI73" s="4574"/>
      <c r="AJ73" s="1887"/>
    </row>
    <row r="74" spans="3:36">
      <c r="C74" s="795"/>
      <c r="F74" s="20"/>
      <c r="G74" s="20"/>
      <c r="H74" s="20"/>
      <c r="I74" s="20"/>
      <c r="J74" s="20"/>
      <c r="K74" s="20"/>
      <c r="L74" s="20"/>
      <c r="AJ74" s="1887"/>
    </row>
    <row r="75" spans="3:36">
      <c r="C75" s="795"/>
      <c r="F75" s="20" t="s">
        <v>756</v>
      </c>
      <c r="G75" s="20" t="s">
        <v>779</v>
      </c>
      <c r="H75" s="20"/>
      <c r="I75" s="20"/>
      <c r="J75" s="20"/>
      <c r="K75" s="20"/>
      <c r="L75" s="20"/>
      <c r="P75" s="183" t="s">
        <v>752</v>
      </c>
      <c r="R75" s="4574"/>
      <c r="S75" s="4574"/>
      <c r="T75" s="4574"/>
      <c r="U75" s="4574"/>
      <c r="V75" s="4574"/>
      <c r="W75" s="4574"/>
      <c r="X75" s="4574"/>
      <c r="Y75" s="4574"/>
      <c r="AA75" s="4574"/>
      <c r="AB75" s="4574"/>
      <c r="AC75" s="4574"/>
      <c r="AD75" s="4574"/>
      <c r="AF75" s="4574"/>
      <c r="AG75" s="4574"/>
      <c r="AH75" s="4574"/>
      <c r="AI75" s="4574"/>
      <c r="AJ75" s="1887"/>
    </row>
    <row r="76" spans="3:36">
      <c r="C76" s="795"/>
      <c r="F76" s="20"/>
      <c r="G76" s="20"/>
      <c r="H76" s="20"/>
      <c r="I76" s="20"/>
      <c r="J76" s="20"/>
      <c r="K76" s="20"/>
      <c r="L76" s="20"/>
      <c r="AJ76" s="1887"/>
    </row>
    <row r="77" spans="3:36">
      <c r="C77" s="795"/>
      <c r="F77" s="20" t="s">
        <v>757</v>
      </c>
      <c r="G77" s="20" t="s">
        <v>780</v>
      </c>
      <c r="H77" s="20"/>
      <c r="I77" s="20"/>
      <c r="J77" s="20"/>
      <c r="K77" s="20"/>
      <c r="L77" s="20"/>
      <c r="P77" s="183" t="s">
        <v>752</v>
      </c>
      <c r="R77" s="4574"/>
      <c r="S77" s="4574"/>
      <c r="T77" s="4574"/>
      <c r="U77" s="4574"/>
      <c r="V77" s="4574"/>
      <c r="W77" s="4574"/>
      <c r="X77" s="4574"/>
      <c r="Y77" s="4574"/>
      <c r="AA77" s="4574"/>
      <c r="AB77" s="4574"/>
      <c r="AC77" s="4574"/>
      <c r="AD77" s="4574"/>
      <c r="AF77" s="4574"/>
      <c r="AG77" s="4574"/>
      <c r="AH77" s="4574"/>
      <c r="AI77" s="4574"/>
      <c r="AJ77" s="1887"/>
    </row>
    <row r="78" spans="3:36">
      <c r="C78" s="795"/>
      <c r="F78" s="20"/>
      <c r="G78" s="20"/>
      <c r="H78" s="20"/>
      <c r="I78" s="20"/>
      <c r="J78" s="20"/>
      <c r="K78" s="20"/>
      <c r="L78" s="20"/>
      <c r="AJ78" s="1887"/>
    </row>
    <row r="79" spans="3:36">
      <c r="C79" s="795"/>
      <c r="F79" s="20" t="s">
        <v>758</v>
      </c>
      <c r="G79" s="20" t="s">
        <v>781</v>
      </c>
      <c r="H79" s="20"/>
      <c r="I79" s="20"/>
      <c r="J79" s="20"/>
      <c r="K79" s="20"/>
      <c r="L79" s="20"/>
      <c r="P79" s="183" t="s">
        <v>752</v>
      </c>
      <c r="R79" s="4574"/>
      <c r="S79" s="4574"/>
      <c r="T79" s="4574"/>
      <c r="U79" s="4574"/>
      <c r="V79" s="4574"/>
      <c r="W79" s="4574"/>
      <c r="X79" s="4574"/>
      <c r="Y79" s="4574"/>
      <c r="AA79" s="4574"/>
      <c r="AB79" s="4574"/>
      <c r="AC79" s="4574"/>
      <c r="AD79" s="4574"/>
      <c r="AF79" s="4574"/>
      <c r="AG79" s="4574"/>
      <c r="AH79" s="4574"/>
      <c r="AI79" s="4574"/>
      <c r="AJ79" s="1887"/>
    </row>
    <row r="80" spans="3:36">
      <c r="C80" s="795"/>
      <c r="F80" s="20"/>
      <c r="G80" s="20"/>
      <c r="H80" s="20"/>
      <c r="I80" s="20"/>
      <c r="J80" s="20"/>
      <c r="K80" s="20"/>
      <c r="L80" s="20"/>
      <c r="AJ80" s="1887"/>
    </row>
    <row r="81" spans="3:36">
      <c r="C81" s="795"/>
      <c r="F81" s="20" t="s">
        <v>763</v>
      </c>
      <c r="G81" s="20" t="s">
        <v>782</v>
      </c>
      <c r="H81" s="20"/>
      <c r="I81" s="20"/>
      <c r="J81" s="20"/>
      <c r="K81" s="20"/>
      <c r="L81" s="20"/>
      <c r="P81" s="183" t="s">
        <v>752</v>
      </c>
      <c r="R81" s="4574"/>
      <c r="S81" s="4574"/>
      <c r="T81" s="4574"/>
      <c r="U81" s="4574"/>
      <c r="V81" s="4574"/>
      <c r="W81" s="4574"/>
      <c r="X81" s="4574"/>
      <c r="Y81" s="4574"/>
      <c r="AA81" s="4574"/>
      <c r="AB81" s="4574"/>
      <c r="AC81" s="4574"/>
      <c r="AD81" s="4574"/>
      <c r="AF81" s="4574"/>
      <c r="AG81" s="4574"/>
      <c r="AH81" s="4574"/>
      <c r="AI81" s="4574"/>
      <c r="AJ81" s="1887"/>
    </row>
    <row r="82" spans="3:36">
      <c r="C82" s="795"/>
      <c r="F82" s="20"/>
      <c r="G82" s="20"/>
      <c r="H82" s="20"/>
      <c r="I82" s="20"/>
      <c r="J82" s="20"/>
      <c r="K82" s="20"/>
      <c r="L82" s="20"/>
      <c r="AJ82" s="1887"/>
    </row>
    <row r="83" spans="3:36">
      <c r="C83" s="795"/>
      <c r="F83" s="20" t="s">
        <v>776</v>
      </c>
      <c r="G83" s="20" t="s">
        <v>783</v>
      </c>
      <c r="H83" s="20"/>
      <c r="I83" s="20"/>
      <c r="J83" s="20"/>
      <c r="K83" s="20"/>
      <c r="L83" s="20"/>
      <c r="P83" s="183" t="s">
        <v>752</v>
      </c>
      <c r="R83" s="4574"/>
      <c r="S83" s="4574"/>
      <c r="T83" s="4574"/>
      <c r="U83" s="4574"/>
      <c r="V83" s="4574"/>
      <c r="W83" s="4574"/>
      <c r="X83" s="4574"/>
      <c r="Y83" s="4574"/>
      <c r="AA83" s="4574"/>
      <c r="AB83" s="4574"/>
      <c r="AC83" s="4574"/>
      <c r="AD83" s="4574"/>
      <c r="AF83" s="4574"/>
      <c r="AG83" s="4574"/>
      <c r="AH83" s="4574"/>
      <c r="AI83" s="4574"/>
      <c r="AJ83" s="1887"/>
    </row>
    <row r="84" spans="3:36">
      <c r="C84" s="795"/>
      <c r="F84" s="20"/>
      <c r="G84" s="20"/>
      <c r="H84" s="20"/>
      <c r="I84" s="20"/>
      <c r="J84" s="20"/>
      <c r="K84" s="20"/>
      <c r="L84" s="20"/>
      <c r="AJ84" s="1887"/>
    </row>
    <row r="85" spans="3:36">
      <c r="C85" s="795"/>
      <c r="F85" s="20" t="s">
        <v>777</v>
      </c>
      <c r="G85" s="20" t="s">
        <v>768</v>
      </c>
      <c r="H85" s="20"/>
      <c r="I85" s="20"/>
      <c r="J85" s="20"/>
      <c r="K85" s="20"/>
      <c r="L85" s="20"/>
      <c r="P85" s="183" t="s">
        <v>752</v>
      </c>
      <c r="R85" s="4574"/>
      <c r="S85" s="4574"/>
      <c r="T85" s="4574"/>
      <c r="U85" s="4574"/>
      <c r="V85" s="4574"/>
      <c r="W85" s="4574"/>
      <c r="X85" s="4574"/>
      <c r="Y85" s="4574"/>
      <c r="AA85" s="4574"/>
      <c r="AB85" s="4574"/>
      <c r="AC85" s="4574"/>
      <c r="AD85" s="4574"/>
      <c r="AF85" s="4574"/>
      <c r="AG85" s="4574"/>
      <c r="AH85" s="4574"/>
      <c r="AI85" s="4574"/>
      <c r="AJ85" s="1887"/>
    </row>
    <row r="86" spans="3:36">
      <c r="C86" s="795"/>
      <c r="F86" s="20"/>
      <c r="G86" s="20"/>
      <c r="H86" s="20"/>
      <c r="I86" s="20"/>
      <c r="J86" s="20"/>
      <c r="K86" s="20"/>
      <c r="L86" s="20"/>
      <c r="AJ86" s="1887"/>
    </row>
    <row r="87" spans="3:36">
      <c r="C87" s="795"/>
      <c r="AJ87" s="1887"/>
    </row>
    <row r="88" spans="3:36">
      <c r="C88" s="795"/>
      <c r="AJ88" s="1887"/>
    </row>
    <row r="89" spans="3:36">
      <c r="C89" s="795"/>
      <c r="AJ89" s="1887"/>
    </row>
    <row r="90" spans="3:36">
      <c r="C90" s="795"/>
      <c r="AJ90" s="1887"/>
    </row>
    <row r="91" spans="3:36">
      <c r="C91" s="795"/>
      <c r="AJ91" s="1887"/>
    </row>
    <row r="92" spans="3:36">
      <c r="C92" s="795"/>
      <c r="AJ92" s="1887"/>
    </row>
    <row r="93" spans="3:36">
      <c r="C93" s="795"/>
      <c r="AJ93" s="1887"/>
    </row>
    <row r="94" spans="3:36">
      <c r="C94" s="795"/>
      <c r="AJ94" s="1887"/>
    </row>
    <row r="95" spans="3:36">
      <c r="C95" s="795"/>
      <c r="AJ95" s="1887"/>
    </row>
    <row r="96" spans="3:36">
      <c r="C96" s="795"/>
      <c r="AJ96" s="1887"/>
    </row>
    <row r="97" spans="3:36" ht="12" thickBot="1">
      <c r="C97" s="1895"/>
      <c r="D97" s="1896"/>
      <c r="E97" s="1896"/>
      <c r="F97" s="1896"/>
      <c r="G97" s="1896"/>
      <c r="H97" s="1896"/>
      <c r="I97" s="1896"/>
      <c r="J97" s="1896"/>
      <c r="K97" s="1896"/>
      <c r="L97" s="1896"/>
      <c r="M97" s="1896"/>
      <c r="N97" s="1896"/>
      <c r="O97" s="1896"/>
      <c r="P97" s="1896"/>
      <c r="Q97" s="1896"/>
      <c r="R97" s="1896"/>
      <c r="S97" s="1896"/>
      <c r="T97" s="1896"/>
      <c r="U97" s="1896"/>
      <c r="V97" s="1896"/>
      <c r="W97" s="1896"/>
      <c r="X97" s="1896"/>
      <c r="Y97" s="1896"/>
      <c r="Z97" s="1896"/>
      <c r="AA97" s="1896"/>
      <c r="AB97" s="1896"/>
      <c r="AC97" s="1896"/>
      <c r="AD97" s="1896"/>
      <c r="AE97" s="1896"/>
      <c r="AF97" s="1896"/>
      <c r="AG97" s="1896"/>
      <c r="AH97" s="1896"/>
      <c r="AI97" s="1896"/>
      <c r="AJ97" s="1897"/>
    </row>
  </sheetData>
  <sheetProtection selectLockedCells="1" selectUnlockedCells="1"/>
  <mergeCells count="58">
    <mergeCell ref="F5:AH6"/>
    <mergeCell ref="R33:Y33"/>
    <mergeCell ref="AA33:AD33"/>
    <mergeCell ref="AF33:AI33"/>
    <mergeCell ref="R35:Y35"/>
    <mergeCell ref="AA35:AD35"/>
    <mergeCell ref="AF35:AI35"/>
    <mergeCell ref="R37:Y37"/>
    <mergeCell ref="AA37:AD37"/>
    <mergeCell ref="AF37:AI37"/>
    <mergeCell ref="R39:Y39"/>
    <mergeCell ref="AA39:AD39"/>
    <mergeCell ref="AF39:AI39"/>
    <mergeCell ref="R41:Y41"/>
    <mergeCell ref="AA41:AD41"/>
    <mergeCell ref="AF41:AI41"/>
    <mergeCell ref="R43:Y43"/>
    <mergeCell ref="AA43:AD43"/>
    <mergeCell ref="AF43:AI43"/>
    <mergeCell ref="G52:G53"/>
    <mergeCell ref="I52:J53"/>
    <mergeCell ref="K52:K53"/>
    <mergeCell ref="M52:N53"/>
    <mergeCell ref="R53:Y53"/>
    <mergeCell ref="R71:Y71"/>
    <mergeCell ref="AA71:AD71"/>
    <mergeCell ref="AF71:AI71"/>
    <mergeCell ref="R51:Y51"/>
    <mergeCell ref="AA51:AD51"/>
    <mergeCell ref="AF51:AI51"/>
    <mergeCell ref="AA53:AD53"/>
    <mergeCell ref="AF53:AI53"/>
    <mergeCell ref="R55:AI55"/>
    <mergeCell ref="R57:AI57"/>
    <mergeCell ref="R59:AI59"/>
    <mergeCell ref="R61:AI61"/>
    <mergeCell ref="R63:AI63"/>
    <mergeCell ref="R73:Y73"/>
    <mergeCell ref="AA73:AD73"/>
    <mergeCell ref="AF73:AI73"/>
    <mergeCell ref="R75:Y75"/>
    <mergeCell ref="AA75:AD75"/>
    <mergeCell ref="AF75:AI75"/>
    <mergeCell ref="R77:Y77"/>
    <mergeCell ref="AA77:AD77"/>
    <mergeCell ref="AF77:AI77"/>
    <mergeCell ref="R79:Y79"/>
    <mergeCell ref="AA79:AD79"/>
    <mergeCell ref="AF79:AI79"/>
    <mergeCell ref="R85:Y85"/>
    <mergeCell ref="AA85:AD85"/>
    <mergeCell ref="AF85:AI85"/>
    <mergeCell ref="R81:Y81"/>
    <mergeCell ref="AA81:AD81"/>
    <mergeCell ref="AF81:AI81"/>
    <mergeCell ref="R83:Y83"/>
    <mergeCell ref="AA83:AD83"/>
    <mergeCell ref="AF83:AI83"/>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2060"/>
  </sheetPr>
  <dimension ref="A1:BSS8"/>
  <sheetViews>
    <sheetView zoomScale="120" zoomScaleNormal="120" workbookViewId="0">
      <selection activeCell="A2" sqref="A2"/>
    </sheetView>
  </sheetViews>
  <sheetFormatPr defaultColWidth="9.140625" defaultRowHeight="12.75"/>
  <cols>
    <col min="1" max="1" width="20.42578125" style="924" customWidth="1"/>
    <col min="2" max="2" width="14.140625" style="924" bestFit="1" customWidth="1"/>
    <col min="3" max="3" width="13.140625" style="924" bestFit="1" customWidth="1"/>
    <col min="4" max="4" width="19.140625" style="924" customWidth="1"/>
    <col min="5" max="5" width="16.7109375" style="924" customWidth="1"/>
    <col min="6" max="224" width="9.140625" style="924"/>
    <col min="225" max="225" width="12.42578125" style="924" customWidth="1"/>
    <col min="226" max="494" width="9.140625" style="924"/>
    <col min="495" max="495" width="11.140625" style="924" customWidth="1"/>
    <col min="496" max="496" width="9.140625" style="924"/>
    <col min="497" max="497" width="11.5703125" style="924" customWidth="1"/>
    <col min="498" max="585" width="9.140625" style="924"/>
    <col min="586" max="586" width="10.5703125" style="924" customWidth="1"/>
    <col min="587" max="850" width="9.140625" style="924"/>
    <col min="851" max="851" width="11.28515625" style="924" customWidth="1"/>
    <col min="852" max="1416" width="9.140625" style="924"/>
    <col min="1417" max="1417" width="10.28515625" style="924" customWidth="1"/>
    <col min="1418" max="16384" width="9.140625" style="924"/>
  </cols>
  <sheetData>
    <row r="1" spans="1:1865">
      <c r="A1" s="923" t="s">
        <v>1429</v>
      </c>
      <c r="B1" s="932" t="s">
        <v>1440</v>
      </c>
      <c r="C1" s="932" t="s">
        <v>1441</v>
      </c>
      <c r="D1" s="932" t="s">
        <v>1442</v>
      </c>
      <c r="E1" s="932" t="s">
        <v>1443</v>
      </c>
      <c r="F1" s="932" t="s">
        <v>1444</v>
      </c>
      <c r="G1" s="932" t="s">
        <v>1445</v>
      </c>
      <c r="H1" s="932" t="s">
        <v>1446</v>
      </c>
      <c r="I1" s="932" t="s">
        <v>1447</v>
      </c>
      <c r="J1" s="932" t="s">
        <v>1448</v>
      </c>
      <c r="K1" s="932" t="s">
        <v>1449</v>
      </c>
      <c r="L1" s="932" t="s">
        <v>1450</v>
      </c>
      <c r="M1" s="932" t="s">
        <v>1451</v>
      </c>
      <c r="N1" s="932" t="s">
        <v>1452</v>
      </c>
      <c r="O1" s="932" t="s">
        <v>1453</v>
      </c>
      <c r="P1" s="932" t="s">
        <v>1454</v>
      </c>
      <c r="Q1" s="932" t="s">
        <v>1455</v>
      </c>
      <c r="R1" s="932" t="s">
        <v>1456</v>
      </c>
      <c r="S1" s="932" t="s">
        <v>1457</v>
      </c>
      <c r="T1" s="932" t="s">
        <v>1458</v>
      </c>
      <c r="U1" s="932" t="s">
        <v>1459</v>
      </c>
      <c r="V1" s="932" t="s">
        <v>1460</v>
      </c>
      <c r="W1" s="932" t="s">
        <v>1461</v>
      </c>
      <c r="X1" s="932" t="s">
        <v>1462</v>
      </c>
      <c r="Y1" s="932" t="s">
        <v>1463</v>
      </c>
      <c r="Z1" s="932" t="s">
        <v>1464</v>
      </c>
      <c r="AA1" s="932" t="s">
        <v>1465</v>
      </c>
      <c r="AB1" s="932" t="s">
        <v>1466</v>
      </c>
      <c r="AC1" s="932" t="s">
        <v>1467</v>
      </c>
      <c r="AD1" s="932" t="s">
        <v>1468</v>
      </c>
      <c r="AE1" s="932" t="s">
        <v>1469</v>
      </c>
      <c r="AF1" s="932" t="s">
        <v>1470</v>
      </c>
      <c r="AG1" s="932" t="s">
        <v>1471</v>
      </c>
      <c r="AH1" s="932" t="s">
        <v>1472</v>
      </c>
      <c r="AI1" s="932" t="s">
        <v>1473</v>
      </c>
      <c r="AJ1" s="932" t="s">
        <v>1474</v>
      </c>
      <c r="AK1" s="932" t="s">
        <v>1475</v>
      </c>
      <c r="AL1" s="932" t="s">
        <v>1476</v>
      </c>
      <c r="AM1" s="932" t="s">
        <v>1477</v>
      </c>
      <c r="AN1" s="932" t="s">
        <v>1478</v>
      </c>
      <c r="AO1" s="932" t="s">
        <v>1479</v>
      </c>
      <c r="AP1" s="932" t="s">
        <v>1480</v>
      </c>
      <c r="AQ1" s="932" t="s">
        <v>1481</v>
      </c>
      <c r="AR1" s="932" t="s">
        <v>1482</v>
      </c>
      <c r="AS1" s="932" t="s">
        <v>1483</v>
      </c>
      <c r="AT1" s="932" t="s">
        <v>1484</v>
      </c>
      <c r="AU1" s="932" t="s">
        <v>1485</v>
      </c>
      <c r="AV1" s="932" t="s">
        <v>1486</v>
      </c>
      <c r="AW1" s="932" t="s">
        <v>1487</v>
      </c>
      <c r="AX1" s="932" t="s">
        <v>1488</v>
      </c>
      <c r="AY1" s="932" t="s">
        <v>1489</v>
      </c>
      <c r="AZ1" s="932" t="s">
        <v>1490</v>
      </c>
      <c r="BA1" s="932" t="s">
        <v>1491</v>
      </c>
      <c r="BB1" s="932" t="s">
        <v>1492</v>
      </c>
      <c r="BC1" s="932" t="s">
        <v>1493</v>
      </c>
      <c r="BD1" s="932" t="s">
        <v>1494</v>
      </c>
      <c r="BE1" s="932" t="s">
        <v>1495</v>
      </c>
      <c r="BF1" s="932" t="s">
        <v>1496</v>
      </c>
      <c r="BG1" s="932" t="s">
        <v>1497</v>
      </c>
      <c r="BH1" s="932" t="s">
        <v>1498</v>
      </c>
      <c r="BI1" s="932" t="s">
        <v>1499</v>
      </c>
      <c r="BJ1" s="932" t="s">
        <v>1500</v>
      </c>
      <c r="BK1" s="932" t="s">
        <v>1501</v>
      </c>
      <c r="BL1" s="932" t="s">
        <v>1502</v>
      </c>
      <c r="BM1" s="932" t="s">
        <v>1503</v>
      </c>
      <c r="BN1" s="932" t="s">
        <v>1504</v>
      </c>
      <c r="BO1" s="932" t="s">
        <v>1505</v>
      </c>
      <c r="BP1" s="932" t="s">
        <v>1506</v>
      </c>
      <c r="BQ1" s="932" t="s">
        <v>1507</v>
      </c>
      <c r="BR1" s="932" t="s">
        <v>1508</v>
      </c>
      <c r="BS1" s="932" t="s">
        <v>1509</v>
      </c>
      <c r="BT1" s="932" t="s">
        <v>1510</v>
      </c>
      <c r="BU1" s="932" t="s">
        <v>1511</v>
      </c>
      <c r="BV1" s="932" t="s">
        <v>1512</v>
      </c>
      <c r="BW1" s="932" t="s">
        <v>1513</v>
      </c>
      <c r="BX1" s="932" t="s">
        <v>1514</v>
      </c>
      <c r="BY1" s="932" t="s">
        <v>1515</v>
      </c>
      <c r="BZ1" s="932" t="s">
        <v>1516</v>
      </c>
      <c r="CA1" s="932" t="s">
        <v>1517</v>
      </c>
      <c r="CB1" s="932" t="s">
        <v>1518</v>
      </c>
      <c r="CC1" s="932" t="s">
        <v>1519</v>
      </c>
      <c r="CD1" s="932" t="s">
        <v>1520</v>
      </c>
      <c r="CE1" s="932" t="s">
        <v>1521</v>
      </c>
      <c r="CF1" s="932" t="s">
        <v>1522</v>
      </c>
      <c r="CG1" s="932" t="s">
        <v>1523</v>
      </c>
      <c r="CH1" s="932" t="s">
        <v>1524</v>
      </c>
      <c r="CI1" s="932" t="s">
        <v>1525</v>
      </c>
      <c r="CJ1" s="932" t="s">
        <v>1526</v>
      </c>
      <c r="CK1" s="932" t="s">
        <v>1527</v>
      </c>
      <c r="CL1" s="932" t="s">
        <v>1528</v>
      </c>
      <c r="CM1" s="932" t="s">
        <v>1529</v>
      </c>
      <c r="CN1" s="932" t="s">
        <v>1530</v>
      </c>
      <c r="CO1" s="932" t="s">
        <v>1531</v>
      </c>
      <c r="CP1" s="932" t="s">
        <v>1532</v>
      </c>
      <c r="CQ1" s="932" t="s">
        <v>1533</v>
      </c>
      <c r="CR1" s="932" t="s">
        <v>1534</v>
      </c>
      <c r="CS1" s="932" t="s">
        <v>1535</v>
      </c>
      <c r="CT1" s="932" t="s">
        <v>1536</v>
      </c>
      <c r="CU1" s="932" t="s">
        <v>1537</v>
      </c>
      <c r="CV1" s="932" t="s">
        <v>1538</v>
      </c>
      <c r="CW1" s="932" t="s">
        <v>1539</v>
      </c>
      <c r="CX1" s="932" t="s">
        <v>1540</v>
      </c>
      <c r="CY1" s="932" t="s">
        <v>1541</v>
      </c>
      <c r="CZ1" s="932" t="s">
        <v>1542</v>
      </c>
      <c r="DA1" s="932" t="s">
        <v>1543</v>
      </c>
      <c r="DB1" s="932" t="s">
        <v>1544</v>
      </c>
      <c r="DC1" s="932" t="s">
        <v>1545</v>
      </c>
      <c r="DD1" s="932" t="s">
        <v>1546</v>
      </c>
      <c r="DE1" s="932" t="s">
        <v>1547</v>
      </c>
      <c r="DF1" s="932" t="s">
        <v>1548</v>
      </c>
      <c r="DG1" s="932" t="s">
        <v>1549</v>
      </c>
      <c r="DH1" s="932" t="s">
        <v>1550</v>
      </c>
      <c r="DI1" s="932" t="s">
        <v>1551</v>
      </c>
      <c r="DJ1" s="932" t="s">
        <v>1552</v>
      </c>
      <c r="DK1" s="932" t="s">
        <v>1553</v>
      </c>
      <c r="DL1" s="932" t="s">
        <v>1554</v>
      </c>
      <c r="DM1" s="932" t="s">
        <v>1555</v>
      </c>
      <c r="DN1" s="932" t="s">
        <v>1556</v>
      </c>
      <c r="DO1" s="932" t="s">
        <v>1557</v>
      </c>
      <c r="DP1" s="932" t="s">
        <v>1558</v>
      </c>
      <c r="DQ1" s="932" t="s">
        <v>1559</v>
      </c>
      <c r="DR1" s="932" t="s">
        <v>1560</v>
      </c>
      <c r="DS1" s="932" t="s">
        <v>1561</v>
      </c>
      <c r="DT1" s="932" t="s">
        <v>1562</v>
      </c>
      <c r="DU1" s="932" t="s">
        <v>1563</v>
      </c>
      <c r="DV1" s="932" t="s">
        <v>1564</v>
      </c>
      <c r="DW1" s="932" t="s">
        <v>1565</v>
      </c>
      <c r="DX1" s="932" t="s">
        <v>1566</v>
      </c>
      <c r="DY1" s="932" t="s">
        <v>1567</v>
      </c>
      <c r="DZ1" s="932" t="s">
        <v>1568</v>
      </c>
      <c r="EA1" s="932" t="s">
        <v>1569</v>
      </c>
      <c r="EB1" s="932" t="s">
        <v>1570</v>
      </c>
      <c r="EC1" s="932" t="s">
        <v>1571</v>
      </c>
      <c r="ED1" s="932" t="s">
        <v>1572</v>
      </c>
      <c r="EE1" s="932" t="s">
        <v>1573</v>
      </c>
      <c r="EF1" s="932" t="s">
        <v>1574</v>
      </c>
      <c r="EG1" s="932" t="s">
        <v>1575</v>
      </c>
      <c r="EH1" s="932" t="s">
        <v>1576</v>
      </c>
      <c r="EI1" s="932" t="s">
        <v>1577</v>
      </c>
      <c r="EJ1" s="932" t="s">
        <v>1578</v>
      </c>
      <c r="EK1" s="932" t="s">
        <v>1579</v>
      </c>
      <c r="EL1" s="932" t="s">
        <v>1580</v>
      </c>
      <c r="EM1" s="932" t="s">
        <v>1581</v>
      </c>
      <c r="EN1" s="932" t="s">
        <v>1582</v>
      </c>
      <c r="EO1" s="932" t="s">
        <v>1583</v>
      </c>
      <c r="EP1" s="932" t="s">
        <v>1584</v>
      </c>
      <c r="EQ1" s="932" t="s">
        <v>1585</v>
      </c>
      <c r="ER1" s="932" t="s">
        <v>1586</v>
      </c>
      <c r="ES1" s="932" t="s">
        <v>1587</v>
      </c>
      <c r="ET1" s="932" t="s">
        <v>1588</v>
      </c>
      <c r="EU1" s="932" t="s">
        <v>1589</v>
      </c>
      <c r="EV1" s="932" t="s">
        <v>1590</v>
      </c>
      <c r="EW1" s="932" t="s">
        <v>1591</v>
      </c>
      <c r="EX1" s="932" t="s">
        <v>1592</v>
      </c>
      <c r="EY1" s="932" t="s">
        <v>1593</v>
      </c>
      <c r="EZ1" s="932" t="s">
        <v>1594</v>
      </c>
      <c r="FA1" s="932" t="s">
        <v>1595</v>
      </c>
      <c r="FB1" s="932" t="s">
        <v>1596</v>
      </c>
      <c r="FC1" s="932" t="s">
        <v>1597</v>
      </c>
      <c r="FD1" s="932" t="s">
        <v>1598</v>
      </c>
      <c r="FE1" s="932" t="s">
        <v>1599</v>
      </c>
      <c r="FF1" s="932" t="s">
        <v>1600</v>
      </c>
      <c r="FG1" s="932" t="s">
        <v>1601</v>
      </c>
      <c r="FH1" s="932" t="s">
        <v>1602</v>
      </c>
      <c r="FI1" s="932" t="s">
        <v>1603</v>
      </c>
      <c r="FJ1" s="932" t="s">
        <v>1604</v>
      </c>
      <c r="FK1" s="932" t="s">
        <v>1605</v>
      </c>
      <c r="FL1" s="932" t="s">
        <v>1606</v>
      </c>
      <c r="FM1" s="932" t="s">
        <v>1607</v>
      </c>
      <c r="FN1" s="932" t="s">
        <v>1608</v>
      </c>
      <c r="FO1" s="932" t="s">
        <v>1609</v>
      </c>
      <c r="FP1" s="932" t="s">
        <v>1610</v>
      </c>
      <c r="FQ1" s="932" t="s">
        <v>1611</v>
      </c>
      <c r="FR1" s="932" t="s">
        <v>1612</v>
      </c>
      <c r="FS1" s="932" t="s">
        <v>1613</v>
      </c>
      <c r="FT1" s="932" t="s">
        <v>1614</v>
      </c>
      <c r="FU1" s="932" t="s">
        <v>1615</v>
      </c>
      <c r="FV1" s="932" t="s">
        <v>1616</v>
      </c>
      <c r="FW1" s="932" t="s">
        <v>1617</v>
      </c>
      <c r="FX1" s="932" t="s">
        <v>1618</v>
      </c>
      <c r="FY1" s="932" t="s">
        <v>1619</v>
      </c>
      <c r="FZ1" s="932" t="s">
        <v>1620</v>
      </c>
      <c r="GA1" s="932" t="s">
        <v>1621</v>
      </c>
      <c r="GB1" s="932" t="s">
        <v>1622</v>
      </c>
      <c r="GC1" s="932" t="s">
        <v>1623</v>
      </c>
      <c r="GD1" s="932" t="s">
        <v>1624</v>
      </c>
      <c r="GE1" s="932" t="s">
        <v>1625</v>
      </c>
      <c r="GF1" s="932" t="s">
        <v>1626</v>
      </c>
      <c r="GG1" s="932" t="s">
        <v>1627</v>
      </c>
      <c r="GH1" s="932" t="s">
        <v>1628</v>
      </c>
      <c r="GI1" s="932" t="s">
        <v>1629</v>
      </c>
      <c r="GJ1" s="932" t="s">
        <v>1630</v>
      </c>
      <c r="GK1" s="932" t="s">
        <v>1631</v>
      </c>
      <c r="GL1" s="932" t="s">
        <v>1632</v>
      </c>
      <c r="GM1" s="932" t="s">
        <v>1633</v>
      </c>
      <c r="GN1" s="932" t="s">
        <v>1634</v>
      </c>
      <c r="GO1" s="932" t="s">
        <v>1635</v>
      </c>
      <c r="GP1" s="932" t="s">
        <v>1636</v>
      </c>
      <c r="GQ1" s="932" t="s">
        <v>1637</v>
      </c>
      <c r="GR1" s="932" t="s">
        <v>1638</v>
      </c>
      <c r="GS1" s="932" t="s">
        <v>1639</v>
      </c>
      <c r="GT1" s="932" t="s">
        <v>1640</v>
      </c>
      <c r="GU1" s="932" t="s">
        <v>1641</v>
      </c>
      <c r="GV1" s="932" t="s">
        <v>1642</v>
      </c>
      <c r="GW1" s="932" t="s">
        <v>1643</v>
      </c>
      <c r="GX1" s="932" t="s">
        <v>1644</v>
      </c>
      <c r="GY1" s="932" t="s">
        <v>1645</v>
      </c>
      <c r="GZ1" s="932" t="s">
        <v>1646</v>
      </c>
      <c r="HA1" s="932" t="s">
        <v>1647</v>
      </c>
      <c r="HB1" s="932" t="s">
        <v>1648</v>
      </c>
      <c r="HC1" s="932" t="s">
        <v>1649</v>
      </c>
      <c r="HD1" s="932" t="s">
        <v>1650</v>
      </c>
      <c r="HE1" s="932" t="s">
        <v>1651</v>
      </c>
      <c r="HF1" s="932" t="s">
        <v>1652</v>
      </c>
      <c r="HG1" s="932" t="s">
        <v>1653</v>
      </c>
      <c r="HH1" s="932" t="s">
        <v>1654</v>
      </c>
      <c r="HI1" s="932" t="s">
        <v>1655</v>
      </c>
      <c r="HJ1" s="932" t="s">
        <v>1656</v>
      </c>
      <c r="HK1" s="932" t="s">
        <v>1657</v>
      </c>
      <c r="HL1" s="932" t="s">
        <v>1658</v>
      </c>
      <c r="HM1" s="932" t="s">
        <v>1659</v>
      </c>
      <c r="HN1" s="932" t="s">
        <v>1660</v>
      </c>
      <c r="HO1" s="932" t="s">
        <v>1661</v>
      </c>
      <c r="HP1" s="932" t="s">
        <v>1662</v>
      </c>
      <c r="HQ1" s="932" t="s">
        <v>1663</v>
      </c>
      <c r="HR1" s="932" t="s">
        <v>1664</v>
      </c>
      <c r="HS1" s="932" t="s">
        <v>1665</v>
      </c>
      <c r="HT1" s="932" t="s">
        <v>1666</v>
      </c>
      <c r="HU1" s="932" t="s">
        <v>1667</v>
      </c>
      <c r="HV1" s="932" t="s">
        <v>1668</v>
      </c>
      <c r="HW1" s="932" t="s">
        <v>1669</v>
      </c>
      <c r="HX1" s="932" t="s">
        <v>1670</v>
      </c>
      <c r="HY1" s="932" t="s">
        <v>1671</v>
      </c>
      <c r="HZ1" s="932" t="s">
        <v>1672</v>
      </c>
      <c r="IA1" s="932" t="s">
        <v>1673</v>
      </c>
      <c r="IB1" s="932" t="s">
        <v>1674</v>
      </c>
      <c r="IC1" s="932" t="s">
        <v>1675</v>
      </c>
      <c r="ID1" s="932" t="s">
        <v>1676</v>
      </c>
      <c r="IE1" s="932" t="s">
        <v>1677</v>
      </c>
      <c r="IF1" s="932" t="s">
        <v>1678</v>
      </c>
      <c r="IG1" s="932" t="s">
        <v>1679</v>
      </c>
      <c r="IH1" s="932" t="s">
        <v>1680</v>
      </c>
      <c r="II1" s="932" t="s">
        <v>1681</v>
      </c>
      <c r="IJ1" s="932" t="s">
        <v>1682</v>
      </c>
      <c r="IK1" s="932" t="s">
        <v>1683</v>
      </c>
      <c r="IL1" s="932" t="s">
        <v>1684</v>
      </c>
      <c r="IM1" s="932" t="s">
        <v>1685</v>
      </c>
      <c r="IN1" s="932" t="s">
        <v>1686</v>
      </c>
      <c r="IO1" s="932" t="s">
        <v>1687</v>
      </c>
      <c r="IP1" s="932" t="s">
        <v>1688</v>
      </c>
      <c r="IQ1" s="932" t="s">
        <v>1689</v>
      </c>
      <c r="IR1" s="932" t="s">
        <v>1690</v>
      </c>
      <c r="IS1" s="932" t="s">
        <v>1691</v>
      </c>
      <c r="IT1" s="932" t="s">
        <v>1692</v>
      </c>
      <c r="IU1" s="932" t="s">
        <v>1693</v>
      </c>
      <c r="IV1" s="932" t="s">
        <v>1694</v>
      </c>
      <c r="IW1" s="932" t="s">
        <v>1695</v>
      </c>
      <c r="IX1" s="932" t="s">
        <v>1696</v>
      </c>
      <c r="IY1" s="932" t="s">
        <v>1697</v>
      </c>
      <c r="IZ1" s="932" t="s">
        <v>1698</v>
      </c>
      <c r="JA1" s="932" t="s">
        <v>1699</v>
      </c>
      <c r="JB1" s="932" t="s">
        <v>1700</v>
      </c>
      <c r="JC1" s="932" t="s">
        <v>1701</v>
      </c>
      <c r="JD1" s="932" t="s">
        <v>1702</v>
      </c>
      <c r="JE1" s="932" t="s">
        <v>1703</v>
      </c>
      <c r="JF1" s="932" t="s">
        <v>1704</v>
      </c>
      <c r="JG1" s="932" t="s">
        <v>1705</v>
      </c>
      <c r="JH1" s="932" t="s">
        <v>1706</v>
      </c>
      <c r="JI1" s="932" t="s">
        <v>1707</v>
      </c>
      <c r="JJ1" s="932" t="s">
        <v>1708</v>
      </c>
      <c r="JK1" s="932" t="s">
        <v>1709</v>
      </c>
      <c r="JL1" s="932" t="s">
        <v>1710</v>
      </c>
      <c r="JM1" s="932" t="s">
        <v>1711</v>
      </c>
      <c r="JN1" s="932" t="s">
        <v>1712</v>
      </c>
      <c r="JO1" s="932" t="s">
        <v>1713</v>
      </c>
      <c r="JP1" s="932" t="s">
        <v>1714</v>
      </c>
      <c r="JQ1" s="932" t="s">
        <v>1715</v>
      </c>
      <c r="JR1" s="932" t="s">
        <v>1716</v>
      </c>
      <c r="JS1" s="932" t="s">
        <v>1717</v>
      </c>
      <c r="JT1" s="932" t="s">
        <v>1718</v>
      </c>
      <c r="JU1" s="932" t="s">
        <v>1719</v>
      </c>
      <c r="JV1" s="932" t="s">
        <v>1720</v>
      </c>
      <c r="JW1" s="932" t="s">
        <v>1721</v>
      </c>
      <c r="JX1" s="932" t="s">
        <v>1722</v>
      </c>
      <c r="JY1" s="932" t="s">
        <v>1723</v>
      </c>
      <c r="JZ1" s="932" t="s">
        <v>1724</v>
      </c>
      <c r="KA1" s="932" t="s">
        <v>1725</v>
      </c>
      <c r="KB1" s="932" t="s">
        <v>1726</v>
      </c>
      <c r="KC1" s="932" t="s">
        <v>1727</v>
      </c>
      <c r="KD1" s="932" t="s">
        <v>1728</v>
      </c>
      <c r="KE1" s="932" t="s">
        <v>1729</v>
      </c>
      <c r="KF1" s="932" t="s">
        <v>1730</v>
      </c>
      <c r="KG1" s="932" t="s">
        <v>1731</v>
      </c>
      <c r="KH1" s="932" t="s">
        <v>1732</v>
      </c>
      <c r="KI1" s="932" t="s">
        <v>1733</v>
      </c>
      <c r="KJ1" s="932" t="s">
        <v>1734</v>
      </c>
      <c r="KK1" s="932" t="s">
        <v>1735</v>
      </c>
      <c r="KL1" s="932" t="s">
        <v>1736</v>
      </c>
      <c r="KM1" s="932" t="s">
        <v>1737</v>
      </c>
      <c r="KN1" s="932" t="s">
        <v>1738</v>
      </c>
      <c r="KO1" s="932" t="s">
        <v>1739</v>
      </c>
      <c r="KP1" s="932" t="s">
        <v>1740</v>
      </c>
      <c r="KQ1" s="932" t="s">
        <v>1741</v>
      </c>
      <c r="KR1" s="932" t="s">
        <v>1742</v>
      </c>
      <c r="KS1" s="932" t="s">
        <v>1743</v>
      </c>
      <c r="KT1" s="932" t="s">
        <v>1744</v>
      </c>
      <c r="KU1" s="932" t="s">
        <v>1745</v>
      </c>
      <c r="KV1" s="932" t="s">
        <v>1746</v>
      </c>
      <c r="KW1" s="932" t="s">
        <v>1747</v>
      </c>
      <c r="KX1" s="932" t="s">
        <v>1748</v>
      </c>
      <c r="KY1" s="932" t="s">
        <v>1749</v>
      </c>
      <c r="KZ1" s="932" t="s">
        <v>1750</v>
      </c>
      <c r="LA1" s="932" t="s">
        <v>1751</v>
      </c>
      <c r="LB1" s="932" t="s">
        <v>1752</v>
      </c>
      <c r="LC1" s="932" t="s">
        <v>1753</v>
      </c>
      <c r="LD1" s="932" t="s">
        <v>1754</v>
      </c>
      <c r="LE1" s="932" t="s">
        <v>1755</v>
      </c>
      <c r="LF1" s="932" t="s">
        <v>1756</v>
      </c>
      <c r="LG1" s="932" t="s">
        <v>1757</v>
      </c>
      <c r="LH1" s="932" t="s">
        <v>1758</v>
      </c>
      <c r="LI1" s="932" t="s">
        <v>1759</v>
      </c>
      <c r="LJ1" s="932" t="s">
        <v>1760</v>
      </c>
      <c r="LK1" s="932" t="s">
        <v>1761</v>
      </c>
      <c r="LL1" s="932" t="s">
        <v>1762</v>
      </c>
      <c r="LM1" s="932" t="s">
        <v>1763</v>
      </c>
      <c r="LN1" s="932" t="s">
        <v>1764</v>
      </c>
      <c r="LO1" s="932" t="s">
        <v>1765</v>
      </c>
      <c r="LP1" s="932" t="s">
        <v>1766</v>
      </c>
      <c r="LQ1" s="932" t="s">
        <v>1767</v>
      </c>
      <c r="LR1" s="932" t="s">
        <v>1768</v>
      </c>
      <c r="LS1" s="932" t="s">
        <v>1769</v>
      </c>
      <c r="LT1" s="932" t="s">
        <v>1770</v>
      </c>
      <c r="LU1" s="932" t="s">
        <v>1771</v>
      </c>
      <c r="LV1" s="932" t="s">
        <v>1772</v>
      </c>
      <c r="LW1" s="932" t="s">
        <v>1773</v>
      </c>
      <c r="LX1" s="932" t="s">
        <v>1774</v>
      </c>
      <c r="LY1" s="932" t="s">
        <v>1775</v>
      </c>
      <c r="LZ1" s="932" t="s">
        <v>1776</v>
      </c>
      <c r="MA1" s="932" t="s">
        <v>1777</v>
      </c>
      <c r="MB1" s="932" t="s">
        <v>1778</v>
      </c>
      <c r="MC1" s="932" t="s">
        <v>1779</v>
      </c>
      <c r="MD1" s="932" t="s">
        <v>1780</v>
      </c>
      <c r="ME1" s="932" t="s">
        <v>1781</v>
      </c>
      <c r="MF1" s="932" t="s">
        <v>1782</v>
      </c>
      <c r="MG1" s="932" t="s">
        <v>1783</v>
      </c>
      <c r="MH1" s="932" t="s">
        <v>1784</v>
      </c>
      <c r="MI1" s="932" t="s">
        <v>1785</v>
      </c>
      <c r="MJ1" s="932" t="s">
        <v>1786</v>
      </c>
      <c r="MK1" s="932" t="s">
        <v>1787</v>
      </c>
      <c r="ML1" s="932" t="s">
        <v>1788</v>
      </c>
      <c r="MM1" s="932" t="s">
        <v>1789</v>
      </c>
      <c r="MN1" s="932" t="s">
        <v>1790</v>
      </c>
      <c r="MO1" s="932" t="s">
        <v>1791</v>
      </c>
      <c r="MP1" s="932" t="s">
        <v>1792</v>
      </c>
      <c r="MQ1" s="932" t="s">
        <v>1793</v>
      </c>
      <c r="MR1" s="932" t="s">
        <v>1794</v>
      </c>
      <c r="MS1" s="932" t="s">
        <v>1795</v>
      </c>
      <c r="MT1" s="932" t="s">
        <v>1796</v>
      </c>
      <c r="MU1" s="932" t="s">
        <v>1797</v>
      </c>
      <c r="MV1" s="932" t="s">
        <v>1798</v>
      </c>
      <c r="MW1" s="932" t="s">
        <v>1799</v>
      </c>
      <c r="MX1" s="932" t="s">
        <v>1800</v>
      </c>
      <c r="MY1" s="932" t="s">
        <v>1801</v>
      </c>
      <c r="MZ1" s="932" t="s">
        <v>1802</v>
      </c>
      <c r="NA1" s="932" t="s">
        <v>1803</v>
      </c>
      <c r="NB1" s="932" t="s">
        <v>1804</v>
      </c>
      <c r="NC1" s="932" t="s">
        <v>1805</v>
      </c>
      <c r="ND1" s="932" t="s">
        <v>1806</v>
      </c>
      <c r="NE1" s="932" t="s">
        <v>1807</v>
      </c>
      <c r="NF1" s="932" t="s">
        <v>1808</v>
      </c>
      <c r="NG1" s="932" t="s">
        <v>1809</v>
      </c>
      <c r="NH1" s="932" t="s">
        <v>1810</v>
      </c>
      <c r="NI1" s="932" t="s">
        <v>1811</v>
      </c>
      <c r="NJ1" s="932" t="s">
        <v>1812</v>
      </c>
      <c r="NK1" s="932" t="s">
        <v>1813</v>
      </c>
      <c r="NL1" s="932" t="s">
        <v>1814</v>
      </c>
      <c r="NM1" s="932" t="s">
        <v>1815</v>
      </c>
      <c r="NN1" s="932" t="s">
        <v>1816</v>
      </c>
      <c r="NO1" s="932" t="s">
        <v>1817</v>
      </c>
      <c r="NP1" s="932" t="s">
        <v>1818</v>
      </c>
      <c r="NQ1" s="932" t="s">
        <v>1819</v>
      </c>
      <c r="NR1" s="932" t="s">
        <v>1820</v>
      </c>
      <c r="NS1" s="932" t="s">
        <v>1821</v>
      </c>
      <c r="NT1" s="932" t="s">
        <v>1822</v>
      </c>
      <c r="NU1" s="932" t="s">
        <v>1823</v>
      </c>
      <c r="NV1" s="932" t="s">
        <v>1824</v>
      </c>
      <c r="NW1" s="932" t="s">
        <v>1825</v>
      </c>
      <c r="NX1" s="932" t="s">
        <v>1826</v>
      </c>
      <c r="NY1" s="932" t="s">
        <v>1827</v>
      </c>
      <c r="NZ1" s="932" t="s">
        <v>1828</v>
      </c>
      <c r="OA1" s="932" t="s">
        <v>1829</v>
      </c>
      <c r="OB1" s="932" t="s">
        <v>1830</v>
      </c>
      <c r="OC1" s="932" t="s">
        <v>1831</v>
      </c>
      <c r="OD1" s="932" t="s">
        <v>1832</v>
      </c>
      <c r="OE1" s="932" t="s">
        <v>1833</v>
      </c>
      <c r="OF1" s="932" t="s">
        <v>1834</v>
      </c>
      <c r="OG1" s="932" t="s">
        <v>1835</v>
      </c>
      <c r="OH1" s="932" t="s">
        <v>1836</v>
      </c>
      <c r="OI1" s="932" t="s">
        <v>1837</v>
      </c>
      <c r="OJ1" s="932" t="s">
        <v>1838</v>
      </c>
      <c r="OK1" s="932" t="s">
        <v>1839</v>
      </c>
      <c r="OL1" s="932" t="s">
        <v>1840</v>
      </c>
      <c r="OM1" s="932" t="s">
        <v>1841</v>
      </c>
      <c r="ON1" s="932" t="s">
        <v>1842</v>
      </c>
      <c r="OO1" s="932" t="s">
        <v>1843</v>
      </c>
      <c r="OP1" s="932" t="s">
        <v>1844</v>
      </c>
      <c r="OQ1" s="932" t="s">
        <v>1845</v>
      </c>
      <c r="OR1" s="932" t="s">
        <v>1846</v>
      </c>
      <c r="OS1" s="932" t="s">
        <v>1847</v>
      </c>
      <c r="OT1" s="932" t="s">
        <v>1848</v>
      </c>
      <c r="OU1" s="932" t="s">
        <v>1849</v>
      </c>
      <c r="OV1" s="932" t="s">
        <v>1850</v>
      </c>
      <c r="OW1" s="932" t="s">
        <v>1851</v>
      </c>
      <c r="OX1" s="932" t="s">
        <v>1852</v>
      </c>
      <c r="OY1" s="932" t="s">
        <v>1853</v>
      </c>
      <c r="OZ1" s="932" t="s">
        <v>1854</v>
      </c>
      <c r="PA1" s="932" t="s">
        <v>1855</v>
      </c>
      <c r="PB1" s="932" t="s">
        <v>1856</v>
      </c>
      <c r="PC1" s="932" t="s">
        <v>1857</v>
      </c>
      <c r="PD1" s="932" t="s">
        <v>1858</v>
      </c>
      <c r="PE1" s="932" t="s">
        <v>1859</v>
      </c>
      <c r="PF1" s="932" t="s">
        <v>1860</v>
      </c>
      <c r="PG1" s="932" t="s">
        <v>1861</v>
      </c>
      <c r="PH1" s="932" t="s">
        <v>1862</v>
      </c>
      <c r="PI1" s="932" t="s">
        <v>1863</v>
      </c>
      <c r="PJ1" s="932" t="s">
        <v>1864</v>
      </c>
      <c r="PK1" s="932" t="s">
        <v>1865</v>
      </c>
      <c r="PL1" s="932" t="s">
        <v>1866</v>
      </c>
      <c r="PM1" s="932" t="s">
        <v>1867</v>
      </c>
      <c r="PN1" s="932" t="s">
        <v>1868</v>
      </c>
      <c r="PO1" s="932" t="s">
        <v>1869</v>
      </c>
      <c r="PP1" s="932" t="s">
        <v>1870</v>
      </c>
      <c r="PQ1" s="932" t="s">
        <v>1871</v>
      </c>
      <c r="PR1" s="932" t="s">
        <v>1872</v>
      </c>
      <c r="PS1" s="932" t="s">
        <v>1873</v>
      </c>
      <c r="PT1" s="932" t="s">
        <v>1874</v>
      </c>
      <c r="PU1" s="932" t="s">
        <v>1875</v>
      </c>
      <c r="PV1" s="932" t="s">
        <v>1876</v>
      </c>
      <c r="PW1" s="932" t="s">
        <v>1877</v>
      </c>
      <c r="PX1" s="932" t="s">
        <v>1878</v>
      </c>
      <c r="PY1" s="932" t="s">
        <v>1879</v>
      </c>
      <c r="PZ1" s="932" t="s">
        <v>1880</v>
      </c>
      <c r="QA1" s="932" t="s">
        <v>1881</v>
      </c>
      <c r="QB1" s="932" t="s">
        <v>1882</v>
      </c>
      <c r="QC1" s="932" t="s">
        <v>1883</v>
      </c>
      <c r="QD1" s="932" t="s">
        <v>1884</v>
      </c>
      <c r="QE1" s="932" t="s">
        <v>1885</v>
      </c>
      <c r="QF1" s="932" t="s">
        <v>1886</v>
      </c>
      <c r="QG1" s="932" t="s">
        <v>1887</v>
      </c>
      <c r="QH1" s="932" t="s">
        <v>1888</v>
      </c>
      <c r="QI1" s="932" t="s">
        <v>1889</v>
      </c>
      <c r="QJ1" s="932" t="s">
        <v>1890</v>
      </c>
      <c r="QK1" s="932" t="s">
        <v>1891</v>
      </c>
      <c r="QL1" s="932" t="s">
        <v>1892</v>
      </c>
      <c r="QM1" s="932" t="s">
        <v>1893</v>
      </c>
      <c r="QN1" s="932" t="s">
        <v>1894</v>
      </c>
      <c r="QO1" s="932" t="s">
        <v>1895</v>
      </c>
      <c r="QP1" s="932" t="s">
        <v>1896</v>
      </c>
      <c r="QQ1" s="932" t="s">
        <v>1897</v>
      </c>
      <c r="QR1" s="932" t="s">
        <v>1898</v>
      </c>
      <c r="QS1" s="932" t="s">
        <v>1899</v>
      </c>
      <c r="QT1" s="932" t="s">
        <v>1900</v>
      </c>
      <c r="QU1" s="932" t="s">
        <v>1901</v>
      </c>
      <c r="QV1" s="932" t="s">
        <v>1902</v>
      </c>
      <c r="QW1" s="932" t="s">
        <v>1903</v>
      </c>
      <c r="QX1" s="932" t="s">
        <v>1904</v>
      </c>
      <c r="QY1" s="932" t="s">
        <v>1905</v>
      </c>
      <c r="QZ1" s="932" t="s">
        <v>1906</v>
      </c>
      <c r="RA1" s="932" t="s">
        <v>1907</v>
      </c>
      <c r="RB1" s="932" t="s">
        <v>1908</v>
      </c>
      <c r="RC1" s="932" t="s">
        <v>1909</v>
      </c>
      <c r="RD1" s="932" t="s">
        <v>1910</v>
      </c>
      <c r="RE1" s="932" t="s">
        <v>1911</v>
      </c>
      <c r="RF1" s="932" t="s">
        <v>1912</v>
      </c>
      <c r="RG1" s="932" t="s">
        <v>1913</v>
      </c>
      <c r="RH1" s="932" t="s">
        <v>1914</v>
      </c>
      <c r="RI1" s="932" t="s">
        <v>1915</v>
      </c>
      <c r="RJ1" s="932" t="s">
        <v>1916</v>
      </c>
      <c r="RK1" s="932" t="s">
        <v>1917</v>
      </c>
      <c r="RL1" s="932" t="s">
        <v>1918</v>
      </c>
      <c r="RM1" s="932" t="s">
        <v>1919</v>
      </c>
      <c r="RN1" s="932" t="s">
        <v>1920</v>
      </c>
      <c r="RO1" s="932" t="s">
        <v>1921</v>
      </c>
      <c r="RP1" s="932" t="s">
        <v>1922</v>
      </c>
      <c r="RQ1" s="932" t="s">
        <v>1923</v>
      </c>
      <c r="RR1" s="932" t="s">
        <v>1924</v>
      </c>
      <c r="RS1" s="932" t="s">
        <v>1925</v>
      </c>
      <c r="RT1" s="932" t="s">
        <v>1926</v>
      </c>
      <c r="RU1" s="932" t="s">
        <v>1927</v>
      </c>
      <c r="RV1" s="932" t="s">
        <v>1928</v>
      </c>
      <c r="RW1" s="932" t="s">
        <v>1929</v>
      </c>
      <c r="RX1" s="932" t="s">
        <v>1930</v>
      </c>
      <c r="RY1" s="932" t="s">
        <v>1931</v>
      </c>
      <c r="RZ1" s="932" t="s">
        <v>1932</v>
      </c>
      <c r="SA1" s="932" t="s">
        <v>1933</v>
      </c>
      <c r="SB1" s="932" t="s">
        <v>1934</v>
      </c>
      <c r="SC1" s="932" t="s">
        <v>1935</v>
      </c>
      <c r="SD1" s="932" t="s">
        <v>1936</v>
      </c>
      <c r="SE1" s="932" t="s">
        <v>1937</v>
      </c>
      <c r="SF1" s="932" t="s">
        <v>1938</v>
      </c>
      <c r="SG1" s="932" t="s">
        <v>1939</v>
      </c>
      <c r="SH1" s="932" t="s">
        <v>1940</v>
      </c>
      <c r="SI1" s="932" t="s">
        <v>1941</v>
      </c>
      <c r="SJ1" s="932" t="s">
        <v>1942</v>
      </c>
      <c r="SK1" s="932" t="s">
        <v>1943</v>
      </c>
      <c r="SL1" s="932" t="s">
        <v>1944</v>
      </c>
      <c r="SM1" s="932" t="s">
        <v>1945</v>
      </c>
      <c r="SN1" s="932" t="s">
        <v>1946</v>
      </c>
      <c r="SO1" s="932" t="s">
        <v>1947</v>
      </c>
      <c r="SP1" s="932" t="s">
        <v>1948</v>
      </c>
      <c r="SQ1" s="932" t="s">
        <v>1949</v>
      </c>
      <c r="SR1" s="932" t="s">
        <v>1950</v>
      </c>
      <c r="SS1" s="932" t="s">
        <v>1951</v>
      </c>
      <c r="ST1" s="932" t="s">
        <v>1952</v>
      </c>
      <c r="SU1" s="932" t="s">
        <v>1953</v>
      </c>
      <c r="SV1" s="932" t="s">
        <v>1954</v>
      </c>
      <c r="SW1" s="932" t="s">
        <v>1955</v>
      </c>
      <c r="SX1" s="932" t="s">
        <v>1956</v>
      </c>
      <c r="SY1" s="932" t="s">
        <v>1957</v>
      </c>
      <c r="SZ1" s="932" t="s">
        <v>1958</v>
      </c>
      <c r="TA1" s="932" t="s">
        <v>1959</v>
      </c>
      <c r="TB1" s="932" t="s">
        <v>1960</v>
      </c>
      <c r="TC1" s="932" t="s">
        <v>1961</v>
      </c>
      <c r="TD1" s="932" t="s">
        <v>1962</v>
      </c>
      <c r="TE1" s="932" t="s">
        <v>1963</v>
      </c>
      <c r="TF1" s="932" t="s">
        <v>1964</v>
      </c>
      <c r="TG1" s="932" t="s">
        <v>1965</v>
      </c>
      <c r="TH1" s="932" t="s">
        <v>1966</v>
      </c>
      <c r="TI1" s="932" t="s">
        <v>1967</v>
      </c>
      <c r="TJ1" s="932" t="s">
        <v>1968</v>
      </c>
      <c r="TK1" s="932" t="s">
        <v>1969</v>
      </c>
      <c r="TL1" s="932" t="s">
        <v>1970</v>
      </c>
      <c r="TM1" s="932" t="s">
        <v>1971</v>
      </c>
      <c r="TN1" s="932" t="s">
        <v>1972</v>
      </c>
      <c r="TO1" s="932" t="s">
        <v>1973</v>
      </c>
      <c r="TP1" s="932" t="s">
        <v>1974</v>
      </c>
      <c r="TQ1" s="932" t="s">
        <v>1975</v>
      </c>
      <c r="TR1" s="932" t="s">
        <v>1976</v>
      </c>
      <c r="TS1" s="932" t="s">
        <v>1977</v>
      </c>
      <c r="TT1" s="932" t="s">
        <v>1978</v>
      </c>
      <c r="TU1" s="932" t="s">
        <v>1979</v>
      </c>
      <c r="TV1" s="932" t="s">
        <v>1980</v>
      </c>
      <c r="TW1" s="932" t="s">
        <v>1981</v>
      </c>
      <c r="TX1" s="932" t="s">
        <v>1982</v>
      </c>
      <c r="TY1" s="932" t="s">
        <v>1983</v>
      </c>
      <c r="TZ1" s="932" t="s">
        <v>1984</v>
      </c>
      <c r="UA1" s="932" t="s">
        <v>1985</v>
      </c>
      <c r="UB1" s="932" t="s">
        <v>1986</v>
      </c>
      <c r="UC1" s="932" t="s">
        <v>1987</v>
      </c>
      <c r="UD1" s="932" t="s">
        <v>1988</v>
      </c>
      <c r="UE1" s="932" t="s">
        <v>1989</v>
      </c>
      <c r="UF1" s="932" t="s">
        <v>1990</v>
      </c>
      <c r="UG1" s="932" t="s">
        <v>1991</v>
      </c>
      <c r="UH1" s="932" t="s">
        <v>1992</v>
      </c>
      <c r="UI1" s="932" t="s">
        <v>1993</v>
      </c>
      <c r="UJ1" s="932" t="s">
        <v>1994</v>
      </c>
      <c r="UK1" s="932" t="s">
        <v>1995</v>
      </c>
      <c r="UL1" s="932" t="s">
        <v>1996</v>
      </c>
      <c r="UM1" s="932" t="s">
        <v>1997</v>
      </c>
      <c r="UN1" s="932" t="s">
        <v>1998</v>
      </c>
      <c r="UO1" s="932" t="s">
        <v>1999</v>
      </c>
      <c r="UP1" s="932" t="s">
        <v>2000</v>
      </c>
      <c r="UQ1" s="932" t="s">
        <v>2001</v>
      </c>
      <c r="UR1" s="932" t="s">
        <v>2002</v>
      </c>
      <c r="US1" s="932" t="s">
        <v>2003</v>
      </c>
      <c r="UT1" s="932" t="s">
        <v>2004</v>
      </c>
      <c r="UU1" s="932" t="s">
        <v>2005</v>
      </c>
      <c r="UV1" s="932" t="s">
        <v>2006</v>
      </c>
      <c r="UW1" s="932" t="s">
        <v>2007</v>
      </c>
      <c r="UX1" s="932" t="s">
        <v>2008</v>
      </c>
      <c r="UY1" s="932" t="s">
        <v>2009</v>
      </c>
      <c r="UZ1" s="932" t="s">
        <v>2010</v>
      </c>
      <c r="VA1" s="932" t="s">
        <v>2011</v>
      </c>
      <c r="VB1" s="932" t="s">
        <v>2012</v>
      </c>
      <c r="VC1" s="932" t="s">
        <v>2013</v>
      </c>
      <c r="VD1" s="932" t="s">
        <v>2014</v>
      </c>
      <c r="VE1" s="932" t="s">
        <v>2015</v>
      </c>
      <c r="VF1" s="932" t="s">
        <v>2016</v>
      </c>
      <c r="VG1" s="932" t="s">
        <v>2017</v>
      </c>
      <c r="VH1" s="932" t="s">
        <v>2018</v>
      </c>
      <c r="VI1" s="932" t="s">
        <v>2019</v>
      </c>
      <c r="VJ1" s="932" t="s">
        <v>2020</v>
      </c>
      <c r="VK1" s="932" t="s">
        <v>2021</v>
      </c>
      <c r="VL1" s="932" t="s">
        <v>2022</v>
      </c>
      <c r="VM1" s="932" t="s">
        <v>2023</v>
      </c>
      <c r="VN1" s="932" t="s">
        <v>2024</v>
      </c>
      <c r="VO1" s="932" t="s">
        <v>2025</v>
      </c>
      <c r="VP1" s="932" t="s">
        <v>2026</v>
      </c>
      <c r="VQ1" s="932" t="s">
        <v>2027</v>
      </c>
      <c r="VR1" s="932" t="s">
        <v>2028</v>
      </c>
      <c r="VS1" s="932" t="s">
        <v>2029</v>
      </c>
      <c r="VT1" s="932" t="s">
        <v>2030</v>
      </c>
      <c r="VU1" s="932" t="s">
        <v>2031</v>
      </c>
      <c r="VV1" s="932" t="s">
        <v>2032</v>
      </c>
      <c r="VW1" s="932" t="s">
        <v>2033</v>
      </c>
      <c r="VX1" s="932" t="s">
        <v>2034</v>
      </c>
      <c r="VY1" s="932" t="s">
        <v>2035</v>
      </c>
      <c r="VZ1" s="932" t="s">
        <v>2036</v>
      </c>
      <c r="WA1" s="932" t="s">
        <v>2037</v>
      </c>
      <c r="WB1" s="932" t="s">
        <v>2038</v>
      </c>
      <c r="WC1" s="932" t="s">
        <v>2039</v>
      </c>
      <c r="WD1" s="932" t="s">
        <v>2040</v>
      </c>
      <c r="WE1" s="932" t="s">
        <v>2041</v>
      </c>
      <c r="WF1" s="932" t="s">
        <v>2042</v>
      </c>
      <c r="WG1" s="932" t="s">
        <v>2043</v>
      </c>
      <c r="WH1" s="932" t="s">
        <v>2044</v>
      </c>
      <c r="WI1" s="932" t="s">
        <v>2045</v>
      </c>
      <c r="WJ1" s="932" t="s">
        <v>2046</v>
      </c>
      <c r="WK1" s="932" t="s">
        <v>2047</v>
      </c>
      <c r="WL1" s="932" t="s">
        <v>2048</v>
      </c>
      <c r="WM1" s="932" t="s">
        <v>2049</v>
      </c>
      <c r="WN1" s="932" t="s">
        <v>2050</v>
      </c>
      <c r="WO1" s="932" t="s">
        <v>2051</v>
      </c>
      <c r="WP1" s="932" t="s">
        <v>2052</v>
      </c>
      <c r="WQ1" s="932" t="s">
        <v>2053</v>
      </c>
      <c r="WR1" s="932" t="s">
        <v>2054</v>
      </c>
      <c r="WS1" s="932" t="s">
        <v>2055</v>
      </c>
      <c r="WT1" s="932" t="s">
        <v>2056</v>
      </c>
      <c r="WU1" s="932" t="s">
        <v>2057</v>
      </c>
      <c r="WV1" s="932" t="s">
        <v>2058</v>
      </c>
      <c r="WW1" s="932" t="s">
        <v>2059</v>
      </c>
      <c r="WX1" s="932" t="s">
        <v>2060</v>
      </c>
      <c r="WY1" s="932" t="s">
        <v>2061</v>
      </c>
      <c r="WZ1" s="932" t="s">
        <v>2062</v>
      </c>
      <c r="XA1" s="932" t="s">
        <v>2063</v>
      </c>
      <c r="XB1" s="932" t="s">
        <v>2064</v>
      </c>
      <c r="XC1" s="932" t="s">
        <v>2065</v>
      </c>
      <c r="XD1" s="932" t="s">
        <v>2066</v>
      </c>
      <c r="XE1" s="932" t="s">
        <v>2067</v>
      </c>
      <c r="XF1" s="932" t="s">
        <v>2068</v>
      </c>
      <c r="XG1" s="932" t="s">
        <v>2069</v>
      </c>
      <c r="XH1" s="932" t="s">
        <v>2070</v>
      </c>
      <c r="XI1" s="932" t="s">
        <v>2071</v>
      </c>
      <c r="XJ1" s="932" t="s">
        <v>2072</v>
      </c>
      <c r="XK1" s="932" t="s">
        <v>2073</v>
      </c>
      <c r="XL1" s="932" t="s">
        <v>2074</v>
      </c>
      <c r="XM1" s="932" t="s">
        <v>2075</v>
      </c>
      <c r="XN1" s="932" t="s">
        <v>2076</v>
      </c>
      <c r="XO1" s="932" t="s">
        <v>2077</v>
      </c>
      <c r="XP1" s="932" t="s">
        <v>2078</v>
      </c>
      <c r="XQ1" s="932" t="s">
        <v>2079</v>
      </c>
      <c r="XR1" s="932" t="s">
        <v>2080</v>
      </c>
      <c r="XS1" s="932" t="s">
        <v>2081</v>
      </c>
      <c r="XT1" s="932" t="s">
        <v>2082</v>
      </c>
      <c r="XU1" s="932" t="s">
        <v>2083</v>
      </c>
      <c r="XV1" s="932" t="s">
        <v>2084</v>
      </c>
      <c r="XW1" s="932" t="s">
        <v>2085</v>
      </c>
      <c r="XX1" s="932" t="s">
        <v>2086</v>
      </c>
      <c r="XY1" s="932" t="s">
        <v>2087</v>
      </c>
      <c r="XZ1" s="932" t="s">
        <v>2088</v>
      </c>
      <c r="YA1" s="932" t="s">
        <v>2089</v>
      </c>
      <c r="YB1" s="932" t="s">
        <v>2090</v>
      </c>
      <c r="YC1" s="932" t="s">
        <v>2091</v>
      </c>
      <c r="YD1" s="932" t="s">
        <v>2092</v>
      </c>
      <c r="YE1" s="932" t="s">
        <v>2093</v>
      </c>
      <c r="YF1" s="932" t="s">
        <v>2094</v>
      </c>
      <c r="YG1" s="932" t="s">
        <v>2095</v>
      </c>
      <c r="YH1" s="932" t="s">
        <v>2096</v>
      </c>
      <c r="YI1" s="932" t="s">
        <v>2097</v>
      </c>
      <c r="YJ1" s="932" t="s">
        <v>2098</v>
      </c>
      <c r="YK1" s="932" t="s">
        <v>2099</v>
      </c>
      <c r="YL1" s="932" t="s">
        <v>2100</v>
      </c>
      <c r="YM1" s="932" t="s">
        <v>2101</v>
      </c>
      <c r="YN1" s="932" t="s">
        <v>2102</v>
      </c>
      <c r="YO1" s="932" t="s">
        <v>2103</v>
      </c>
      <c r="YP1" s="932" t="s">
        <v>2104</v>
      </c>
      <c r="YQ1" s="932" t="s">
        <v>2105</v>
      </c>
      <c r="YR1" s="932" t="s">
        <v>2106</v>
      </c>
      <c r="YS1" s="932" t="s">
        <v>2107</v>
      </c>
      <c r="YT1" s="932" t="s">
        <v>2108</v>
      </c>
      <c r="YU1" s="932" t="s">
        <v>2109</v>
      </c>
      <c r="YV1" s="932" t="s">
        <v>2110</v>
      </c>
      <c r="YW1" s="932" t="s">
        <v>2111</v>
      </c>
      <c r="YX1" s="932" t="s">
        <v>2112</v>
      </c>
      <c r="YY1" s="932" t="s">
        <v>2113</v>
      </c>
      <c r="YZ1" s="932" t="s">
        <v>2114</v>
      </c>
      <c r="ZA1" s="932" t="s">
        <v>2115</v>
      </c>
      <c r="ZB1" s="932" t="s">
        <v>2116</v>
      </c>
      <c r="ZC1" s="932" t="s">
        <v>2117</v>
      </c>
      <c r="ZD1" s="932" t="s">
        <v>2118</v>
      </c>
      <c r="ZE1" s="932" t="s">
        <v>2119</v>
      </c>
      <c r="ZF1" s="932" t="s">
        <v>2120</v>
      </c>
      <c r="ZG1" s="932" t="s">
        <v>2121</v>
      </c>
      <c r="ZH1" s="932" t="s">
        <v>2122</v>
      </c>
      <c r="ZI1" s="932" t="s">
        <v>2123</v>
      </c>
      <c r="ZJ1" s="932" t="s">
        <v>2124</v>
      </c>
      <c r="ZK1" s="932" t="s">
        <v>2125</v>
      </c>
      <c r="ZL1" s="932" t="s">
        <v>2126</v>
      </c>
      <c r="ZM1" s="932" t="s">
        <v>2127</v>
      </c>
      <c r="ZN1" s="932" t="s">
        <v>2128</v>
      </c>
      <c r="ZO1" s="932" t="s">
        <v>2129</v>
      </c>
      <c r="ZP1" s="932" t="s">
        <v>2130</v>
      </c>
      <c r="ZQ1" s="932" t="s">
        <v>2131</v>
      </c>
      <c r="ZR1" s="932" t="s">
        <v>2132</v>
      </c>
      <c r="ZS1" s="932" t="s">
        <v>2133</v>
      </c>
      <c r="ZT1" s="932" t="s">
        <v>2134</v>
      </c>
      <c r="ZU1" s="932" t="s">
        <v>2135</v>
      </c>
      <c r="ZV1" s="932" t="s">
        <v>2136</v>
      </c>
      <c r="ZW1" s="932" t="s">
        <v>2137</v>
      </c>
      <c r="ZX1" s="932" t="s">
        <v>2138</v>
      </c>
      <c r="ZY1" s="932" t="s">
        <v>2139</v>
      </c>
      <c r="ZZ1" s="932" t="s">
        <v>2140</v>
      </c>
      <c r="AAA1" s="932" t="s">
        <v>2141</v>
      </c>
      <c r="AAB1" s="932" t="s">
        <v>2142</v>
      </c>
      <c r="AAC1" s="932" t="s">
        <v>2143</v>
      </c>
      <c r="AAD1" s="932" t="s">
        <v>2144</v>
      </c>
      <c r="AAE1" s="932" t="s">
        <v>2145</v>
      </c>
      <c r="AAF1" s="932" t="s">
        <v>2146</v>
      </c>
      <c r="AAG1" s="932" t="s">
        <v>2147</v>
      </c>
      <c r="AAH1" s="932" t="s">
        <v>2148</v>
      </c>
      <c r="AAI1" s="932" t="s">
        <v>2149</v>
      </c>
      <c r="AAJ1" s="932" t="s">
        <v>2150</v>
      </c>
      <c r="AAK1" s="932" t="s">
        <v>2151</v>
      </c>
      <c r="AAL1" s="932" t="s">
        <v>2152</v>
      </c>
      <c r="AAM1" s="932" t="s">
        <v>2153</v>
      </c>
      <c r="AAN1" s="932" t="s">
        <v>2154</v>
      </c>
      <c r="AAO1" s="932" t="s">
        <v>2155</v>
      </c>
      <c r="AAP1" s="932" t="s">
        <v>2156</v>
      </c>
      <c r="AAQ1" s="932" t="s">
        <v>2157</v>
      </c>
      <c r="AAR1" s="932" t="s">
        <v>2158</v>
      </c>
      <c r="AAS1" s="932" t="s">
        <v>2159</v>
      </c>
      <c r="AAT1" s="932" t="s">
        <v>2160</v>
      </c>
      <c r="AAU1" s="932" t="s">
        <v>2161</v>
      </c>
      <c r="AAV1" s="932" t="s">
        <v>2162</v>
      </c>
      <c r="AAW1" s="932" t="s">
        <v>2163</v>
      </c>
      <c r="AAX1" s="932" t="s">
        <v>2164</v>
      </c>
      <c r="AAY1" s="932" t="s">
        <v>2165</v>
      </c>
      <c r="AAZ1" s="932" t="s">
        <v>2166</v>
      </c>
      <c r="ABA1" s="932" t="s">
        <v>2167</v>
      </c>
      <c r="ABB1" s="932" t="s">
        <v>2168</v>
      </c>
      <c r="ABC1" s="932" t="s">
        <v>2169</v>
      </c>
      <c r="ABD1" s="932" t="s">
        <v>2170</v>
      </c>
      <c r="ABE1" s="932" t="s">
        <v>2171</v>
      </c>
      <c r="ABF1" s="932" t="s">
        <v>2172</v>
      </c>
      <c r="ABG1" s="932" t="s">
        <v>2173</v>
      </c>
      <c r="ABH1" s="932" t="s">
        <v>2174</v>
      </c>
      <c r="ABI1" s="932" t="s">
        <v>2175</v>
      </c>
      <c r="ABJ1" s="932" t="s">
        <v>2176</v>
      </c>
      <c r="ABK1" s="932" t="s">
        <v>2177</v>
      </c>
      <c r="ABL1" s="932" t="s">
        <v>2178</v>
      </c>
      <c r="ABM1" s="932" t="s">
        <v>2179</v>
      </c>
      <c r="ABN1" s="932" t="s">
        <v>2180</v>
      </c>
      <c r="ABO1" s="932" t="s">
        <v>2181</v>
      </c>
      <c r="ABP1" s="932" t="s">
        <v>2182</v>
      </c>
      <c r="ABQ1" s="932" t="s">
        <v>2183</v>
      </c>
      <c r="ABR1" s="932" t="s">
        <v>2184</v>
      </c>
      <c r="ABS1" s="932" t="s">
        <v>2185</v>
      </c>
      <c r="ABT1" s="932" t="s">
        <v>2186</v>
      </c>
      <c r="ABU1" s="932" t="s">
        <v>2187</v>
      </c>
      <c r="ABV1" s="932" t="s">
        <v>2188</v>
      </c>
      <c r="ABW1" s="932" t="s">
        <v>2189</v>
      </c>
      <c r="ABX1" s="932" t="s">
        <v>2190</v>
      </c>
      <c r="ABY1" s="932" t="s">
        <v>2191</v>
      </c>
      <c r="ABZ1" s="932" t="s">
        <v>2192</v>
      </c>
      <c r="ACA1" s="932" t="s">
        <v>2193</v>
      </c>
      <c r="ACB1" s="932" t="s">
        <v>2194</v>
      </c>
      <c r="ACC1" s="932" t="s">
        <v>2195</v>
      </c>
      <c r="ACD1" s="932" t="s">
        <v>2196</v>
      </c>
      <c r="ACE1" s="932" t="s">
        <v>2197</v>
      </c>
      <c r="ACF1" s="932" t="s">
        <v>2198</v>
      </c>
      <c r="ACG1" s="932" t="s">
        <v>2199</v>
      </c>
      <c r="ACH1" s="932" t="s">
        <v>2200</v>
      </c>
      <c r="ACI1" s="932" t="s">
        <v>2201</v>
      </c>
      <c r="ACJ1" s="932" t="s">
        <v>2202</v>
      </c>
      <c r="ACK1" s="932" t="s">
        <v>2203</v>
      </c>
      <c r="ACL1" s="932" t="s">
        <v>2204</v>
      </c>
      <c r="ACM1" s="932" t="s">
        <v>2205</v>
      </c>
      <c r="ACN1" s="932" t="s">
        <v>2206</v>
      </c>
      <c r="ACO1" s="932" t="s">
        <v>2207</v>
      </c>
      <c r="ACP1" s="932" t="s">
        <v>2208</v>
      </c>
      <c r="ACQ1" s="932" t="s">
        <v>2209</v>
      </c>
      <c r="ACR1" s="932" t="s">
        <v>2210</v>
      </c>
      <c r="ACS1" s="932" t="s">
        <v>2211</v>
      </c>
      <c r="ACT1" s="932" t="s">
        <v>2212</v>
      </c>
      <c r="ACU1" s="932" t="s">
        <v>2213</v>
      </c>
      <c r="ACV1" s="932" t="s">
        <v>2214</v>
      </c>
      <c r="ACW1" s="932" t="s">
        <v>2215</v>
      </c>
      <c r="ACX1" s="932" t="s">
        <v>2216</v>
      </c>
      <c r="ACY1" s="932" t="s">
        <v>2217</v>
      </c>
      <c r="ACZ1" s="932" t="s">
        <v>2218</v>
      </c>
      <c r="ADA1" s="932" t="s">
        <v>2219</v>
      </c>
      <c r="ADB1" s="932" t="s">
        <v>2220</v>
      </c>
      <c r="ADC1" s="932" t="s">
        <v>2221</v>
      </c>
      <c r="ADD1" s="932" t="s">
        <v>2222</v>
      </c>
      <c r="ADE1" s="932" t="s">
        <v>2223</v>
      </c>
      <c r="ADF1" s="932" t="s">
        <v>2224</v>
      </c>
      <c r="ADG1" s="932" t="s">
        <v>2225</v>
      </c>
      <c r="ADH1" s="932" t="s">
        <v>2226</v>
      </c>
      <c r="ADI1" s="932" t="s">
        <v>2227</v>
      </c>
      <c r="ADJ1" s="932" t="s">
        <v>2228</v>
      </c>
      <c r="ADK1" s="932" t="s">
        <v>2229</v>
      </c>
      <c r="ADL1" s="932" t="s">
        <v>2230</v>
      </c>
      <c r="ADM1" s="932" t="s">
        <v>2231</v>
      </c>
      <c r="ADN1" s="932" t="s">
        <v>2232</v>
      </c>
      <c r="ADO1" s="932" t="s">
        <v>2233</v>
      </c>
      <c r="ADP1" s="932" t="s">
        <v>2234</v>
      </c>
      <c r="ADQ1" s="932" t="s">
        <v>2235</v>
      </c>
      <c r="ADR1" s="932" t="s">
        <v>2236</v>
      </c>
      <c r="ADS1" s="932" t="s">
        <v>2237</v>
      </c>
      <c r="ADT1" s="932" t="s">
        <v>2238</v>
      </c>
      <c r="ADU1" s="932" t="s">
        <v>2239</v>
      </c>
      <c r="ADV1" s="932" t="s">
        <v>2240</v>
      </c>
      <c r="ADW1" s="932" t="s">
        <v>2241</v>
      </c>
      <c r="ADX1" s="932" t="s">
        <v>2242</v>
      </c>
      <c r="ADY1" s="932" t="s">
        <v>2243</v>
      </c>
      <c r="ADZ1" s="932" t="s">
        <v>2244</v>
      </c>
      <c r="AEA1" s="932" t="s">
        <v>2245</v>
      </c>
      <c r="AEB1" s="932" t="s">
        <v>2246</v>
      </c>
      <c r="AEC1" s="932" t="s">
        <v>2247</v>
      </c>
      <c r="AED1" s="932" t="s">
        <v>2248</v>
      </c>
      <c r="AEE1" s="932" t="s">
        <v>2249</v>
      </c>
      <c r="AEF1" s="932" t="s">
        <v>2250</v>
      </c>
      <c r="AEG1" s="932" t="s">
        <v>2251</v>
      </c>
      <c r="AEH1" s="932" t="s">
        <v>2252</v>
      </c>
      <c r="AEI1" s="932" t="s">
        <v>2253</v>
      </c>
      <c r="AEJ1" s="932" t="s">
        <v>2254</v>
      </c>
      <c r="AEK1" s="932" t="s">
        <v>2255</v>
      </c>
      <c r="AEL1" s="932" t="s">
        <v>2256</v>
      </c>
      <c r="AEM1" s="932" t="s">
        <v>2257</v>
      </c>
      <c r="AEN1" s="932" t="s">
        <v>2258</v>
      </c>
      <c r="AEO1" s="932" t="s">
        <v>2259</v>
      </c>
      <c r="AEP1" s="932" t="s">
        <v>2260</v>
      </c>
      <c r="AEQ1" s="932" t="s">
        <v>2261</v>
      </c>
      <c r="AER1" s="932" t="s">
        <v>2262</v>
      </c>
      <c r="AES1" s="932" t="s">
        <v>2263</v>
      </c>
      <c r="AET1" s="932" t="s">
        <v>2264</v>
      </c>
      <c r="AEU1" s="932" t="s">
        <v>2265</v>
      </c>
      <c r="AEV1" s="932" t="s">
        <v>2266</v>
      </c>
      <c r="AEW1" s="932" t="s">
        <v>2267</v>
      </c>
      <c r="AEX1" s="932" t="s">
        <v>2268</v>
      </c>
      <c r="AEY1" s="932" t="s">
        <v>2269</v>
      </c>
      <c r="AEZ1" s="932" t="s">
        <v>2270</v>
      </c>
      <c r="AFA1" s="932" t="s">
        <v>2271</v>
      </c>
      <c r="AFB1" s="932" t="s">
        <v>2272</v>
      </c>
      <c r="AFC1" s="932" t="s">
        <v>2273</v>
      </c>
      <c r="AFD1" s="932" t="s">
        <v>2274</v>
      </c>
      <c r="AFE1" s="932" t="s">
        <v>2275</v>
      </c>
      <c r="AFF1" s="932" t="s">
        <v>2276</v>
      </c>
      <c r="AFG1" s="932" t="s">
        <v>2277</v>
      </c>
      <c r="AFH1" s="932" t="s">
        <v>2278</v>
      </c>
      <c r="AFI1" s="932" t="s">
        <v>2279</v>
      </c>
      <c r="AFJ1" s="932" t="s">
        <v>2280</v>
      </c>
      <c r="AFK1" s="932" t="s">
        <v>2281</v>
      </c>
      <c r="AFL1" s="932" t="s">
        <v>2282</v>
      </c>
      <c r="AFM1" s="932" t="s">
        <v>2283</v>
      </c>
      <c r="AFN1" s="932" t="s">
        <v>2284</v>
      </c>
      <c r="AFO1" s="932" t="s">
        <v>2285</v>
      </c>
      <c r="AFP1" s="932" t="s">
        <v>2286</v>
      </c>
      <c r="AFQ1" s="932" t="s">
        <v>2287</v>
      </c>
      <c r="AFR1" s="932" t="s">
        <v>2288</v>
      </c>
      <c r="AFS1" s="932" t="s">
        <v>2289</v>
      </c>
      <c r="AFT1" s="932" t="s">
        <v>2290</v>
      </c>
      <c r="AFU1" s="932" t="s">
        <v>2291</v>
      </c>
      <c r="AFV1" s="932" t="s">
        <v>2292</v>
      </c>
      <c r="AFW1" s="932" t="s">
        <v>2293</v>
      </c>
      <c r="AFX1" s="932" t="s">
        <v>2294</v>
      </c>
      <c r="AFY1" s="932" t="s">
        <v>2295</v>
      </c>
      <c r="AFZ1" s="932" t="s">
        <v>2296</v>
      </c>
      <c r="AGA1" s="932" t="s">
        <v>2297</v>
      </c>
      <c r="AGB1" s="932" t="s">
        <v>2298</v>
      </c>
      <c r="AGC1" s="932" t="s">
        <v>2299</v>
      </c>
      <c r="AGD1" s="932" t="s">
        <v>2300</v>
      </c>
      <c r="AGE1" s="932" t="s">
        <v>2301</v>
      </c>
      <c r="AGF1" s="932" t="s">
        <v>2302</v>
      </c>
      <c r="AGG1" s="932" t="s">
        <v>2303</v>
      </c>
      <c r="AGH1" s="932" t="s">
        <v>2304</v>
      </c>
      <c r="AGI1" s="932" t="s">
        <v>2305</v>
      </c>
      <c r="AGJ1" s="932" t="s">
        <v>2306</v>
      </c>
      <c r="AGK1" s="932" t="s">
        <v>2307</v>
      </c>
      <c r="AGL1" s="932" t="s">
        <v>2308</v>
      </c>
      <c r="AGM1" s="932" t="s">
        <v>2309</v>
      </c>
      <c r="AGN1" s="932" t="s">
        <v>2310</v>
      </c>
      <c r="AGO1" s="932" t="s">
        <v>2311</v>
      </c>
      <c r="AGP1" s="932" t="s">
        <v>2312</v>
      </c>
      <c r="AGQ1" s="932" t="s">
        <v>2313</v>
      </c>
      <c r="AGR1" s="932" t="s">
        <v>2314</v>
      </c>
      <c r="AGS1" s="932" t="s">
        <v>2315</v>
      </c>
      <c r="AGT1" s="932" t="s">
        <v>2316</v>
      </c>
      <c r="AGU1" s="932" t="s">
        <v>2317</v>
      </c>
      <c r="AGV1" s="932" t="s">
        <v>2318</v>
      </c>
      <c r="AGW1" s="932" t="s">
        <v>2319</v>
      </c>
      <c r="AGX1" s="932" t="s">
        <v>2320</v>
      </c>
      <c r="AGY1" s="932" t="s">
        <v>2321</v>
      </c>
      <c r="AGZ1" s="932" t="s">
        <v>2322</v>
      </c>
      <c r="AHA1" s="932" t="s">
        <v>2323</v>
      </c>
      <c r="AHB1" s="932" t="s">
        <v>2324</v>
      </c>
      <c r="AHC1" s="932" t="s">
        <v>2325</v>
      </c>
      <c r="AHD1" s="932" t="s">
        <v>2326</v>
      </c>
      <c r="AHE1" s="932" t="s">
        <v>2327</v>
      </c>
      <c r="AHF1" s="932" t="s">
        <v>2328</v>
      </c>
      <c r="AHG1" s="932" t="s">
        <v>2329</v>
      </c>
      <c r="AHH1" s="932" t="s">
        <v>2330</v>
      </c>
      <c r="AHI1" s="932" t="s">
        <v>2331</v>
      </c>
      <c r="AHJ1" s="932" t="s">
        <v>2332</v>
      </c>
      <c r="AHK1" s="932" t="s">
        <v>2333</v>
      </c>
      <c r="AHL1" s="932" t="s">
        <v>2334</v>
      </c>
      <c r="AHM1" s="932" t="s">
        <v>2335</v>
      </c>
      <c r="AHN1" s="932" t="s">
        <v>2336</v>
      </c>
      <c r="AHO1" s="932" t="s">
        <v>2337</v>
      </c>
      <c r="AHP1" s="932" t="s">
        <v>2338</v>
      </c>
      <c r="AHQ1" s="932" t="s">
        <v>2339</v>
      </c>
      <c r="AHR1" s="932" t="s">
        <v>2340</v>
      </c>
      <c r="AHS1" s="932" t="s">
        <v>2341</v>
      </c>
      <c r="AHT1" s="932" t="s">
        <v>2342</v>
      </c>
      <c r="AHU1" s="932" t="s">
        <v>2343</v>
      </c>
      <c r="AHV1" s="932" t="s">
        <v>2344</v>
      </c>
      <c r="AHW1" s="932" t="s">
        <v>2345</v>
      </c>
      <c r="AHX1" s="932" t="s">
        <v>2346</v>
      </c>
      <c r="AHY1" s="932" t="s">
        <v>2347</v>
      </c>
      <c r="AHZ1" s="932" t="s">
        <v>2348</v>
      </c>
      <c r="AIA1" s="932" t="s">
        <v>2349</v>
      </c>
      <c r="AIB1" s="932" t="s">
        <v>2350</v>
      </c>
      <c r="AIC1" s="932" t="s">
        <v>2351</v>
      </c>
      <c r="AID1" s="932" t="s">
        <v>2352</v>
      </c>
      <c r="AIE1" s="932" t="s">
        <v>2353</v>
      </c>
      <c r="AIF1" s="932" t="s">
        <v>2354</v>
      </c>
      <c r="AIG1" s="932" t="s">
        <v>2355</v>
      </c>
      <c r="AIH1" s="932" t="s">
        <v>2356</v>
      </c>
      <c r="AII1" s="932" t="s">
        <v>2357</v>
      </c>
      <c r="AIJ1" s="932" t="s">
        <v>2358</v>
      </c>
      <c r="AIK1" s="932" t="s">
        <v>2359</v>
      </c>
      <c r="AIL1" s="932" t="s">
        <v>2360</v>
      </c>
      <c r="AIM1" s="932" t="s">
        <v>2361</v>
      </c>
      <c r="AIN1" s="932" t="s">
        <v>2362</v>
      </c>
      <c r="AIO1" s="932" t="s">
        <v>2363</v>
      </c>
      <c r="AIP1" s="932" t="s">
        <v>2364</v>
      </c>
      <c r="AIQ1" s="932" t="s">
        <v>2365</v>
      </c>
      <c r="AIR1" s="932" t="s">
        <v>2366</v>
      </c>
      <c r="AIS1" s="932" t="s">
        <v>2367</v>
      </c>
      <c r="AIT1" s="932" t="s">
        <v>2368</v>
      </c>
      <c r="AIU1" s="932" t="s">
        <v>2369</v>
      </c>
      <c r="AIV1" s="932" t="s">
        <v>2370</v>
      </c>
      <c r="AIW1" s="932" t="s">
        <v>2371</v>
      </c>
      <c r="AIX1" s="932" t="s">
        <v>2372</v>
      </c>
      <c r="AIY1" s="932" t="s">
        <v>2373</v>
      </c>
      <c r="AIZ1" s="932" t="s">
        <v>2374</v>
      </c>
      <c r="AJA1" s="932" t="s">
        <v>2375</v>
      </c>
      <c r="AJB1" s="932" t="s">
        <v>2376</v>
      </c>
      <c r="AJC1" s="932" t="s">
        <v>2377</v>
      </c>
      <c r="AJD1" s="932" t="s">
        <v>2378</v>
      </c>
      <c r="AJE1" s="932" t="s">
        <v>2379</v>
      </c>
      <c r="AJF1" s="932" t="s">
        <v>2380</v>
      </c>
      <c r="AJG1" s="932" t="s">
        <v>2381</v>
      </c>
      <c r="AJH1" s="932" t="s">
        <v>2382</v>
      </c>
      <c r="AJI1" s="932" t="s">
        <v>2383</v>
      </c>
      <c r="AJJ1" s="932" t="s">
        <v>2384</v>
      </c>
      <c r="AJK1" s="932" t="s">
        <v>2385</v>
      </c>
      <c r="AJL1" s="932" t="s">
        <v>2386</v>
      </c>
      <c r="AJM1" s="932" t="s">
        <v>2387</v>
      </c>
      <c r="AJN1" s="932" t="s">
        <v>2388</v>
      </c>
      <c r="AJO1" s="932" t="s">
        <v>2389</v>
      </c>
      <c r="AJP1" s="932" t="s">
        <v>2390</v>
      </c>
      <c r="AJQ1" s="932" t="s">
        <v>2391</v>
      </c>
      <c r="AJR1" s="932" t="s">
        <v>2392</v>
      </c>
      <c r="AJS1" s="932" t="s">
        <v>2393</v>
      </c>
      <c r="AJT1" s="932" t="s">
        <v>2394</v>
      </c>
      <c r="AJU1" s="932" t="s">
        <v>2395</v>
      </c>
      <c r="AJV1" s="932" t="s">
        <v>2396</v>
      </c>
      <c r="AJW1" s="932" t="s">
        <v>2397</v>
      </c>
      <c r="AJX1" s="932" t="s">
        <v>2398</v>
      </c>
      <c r="AJY1" s="932" t="s">
        <v>2399</v>
      </c>
      <c r="AJZ1" s="932" t="s">
        <v>2400</v>
      </c>
      <c r="AKA1" s="932" t="s">
        <v>2401</v>
      </c>
      <c r="AKB1" s="932" t="s">
        <v>2402</v>
      </c>
      <c r="AKC1" s="932" t="s">
        <v>2403</v>
      </c>
      <c r="AKD1" s="932" t="s">
        <v>2404</v>
      </c>
      <c r="AKE1" s="932" t="s">
        <v>2405</v>
      </c>
      <c r="AKF1" s="932" t="s">
        <v>2406</v>
      </c>
      <c r="AKG1" s="932" t="s">
        <v>2407</v>
      </c>
      <c r="AKH1" s="932" t="s">
        <v>2408</v>
      </c>
      <c r="AKI1" s="932" t="s">
        <v>2409</v>
      </c>
      <c r="AKJ1" s="932" t="s">
        <v>2410</v>
      </c>
      <c r="AKK1" s="932" t="s">
        <v>2411</v>
      </c>
      <c r="AKL1" s="932" t="s">
        <v>2412</v>
      </c>
      <c r="AKM1" s="932" t="s">
        <v>2413</v>
      </c>
      <c r="AKN1" s="932" t="s">
        <v>2414</v>
      </c>
      <c r="AKO1" s="932" t="s">
        <v>2415</v>
      </c>
      <c r="AKP1" s="932" t="s">
        <v>2416</v>
      </c>
      <c r="AKQ1" s="932" t="s">
        <v>2417</v>
      </c>
      <c r="AKR1" s="932" t="s">
        <v>2418</v>
      </c>
      <c r="AKS1" s="932" t="s">
        <v>2419</v>
      </c>
      <c r="AKT1" s="932" t="s">
        <v>2420</v>
      </c>
      <c r="AKU1" s="932" t="s">
        <v>2421</v>
      </c>
      <c r="AKV1" s="932" t="s">
        <v>2422</v>
      </c>
      <c r="AKW1" s="932" t="s">
        <v>2423</v>
      </c>
      <c r="AKX1" s="932" t="s">
        <v>2424</v>
      </c>
      <c r="AKY1" s="932" t="s">
        <v>2425</v>
      </c>
      <c r="AKZ1" s="932" t="s">
        <v>2426</v>
      </c>
      <c r="ALA1" s="932" t="s">
        <v>2427</v>
      </c>
      <c r="ALB1" s="932" t="s">
        <v>2428</v>
      </c>
      <c r="ALC1" s="932" t="s">
        <v>2429</v>
      </c>
      <c r="ALD1" s="932" t="s">
        <v>2430</v>
      </c>
      <c r="ALE1" s="932" t="s">
        <v>2431</v>
      </c>
      <c r="ALF1" s="932" t="s">
        <v>2432</v>
      </c>
      <c r="ALG1" s="932" t="s">
        <v>2433</v>
      </c>
      <c r="ALH1" s="932" t="s">
        <v>2434</v>
      </c>
      <c r="ALI1" s="932" t="s">
        <v>2435</v>
      </c>
      <c r="ALJ1" s="932" t="s">
        <v>2436</v>
      </c>
      <c r="ALK1" s="932" t="s">
        <v>2437</v>
      </c>
      <c r="ALL1" s="932" t="s">
        <v>2438</v>
      </c>
      <c r="ALM1" s="932" t="s">
        <v>2439</v>
      </c>
      <c r="ALN1" s="932" t="s">
        <v>2440</v>
      </c>
      <c r="ALO1" s="932" t="s">
        <v>2441</v>
      </c>
      <c r="ALP1" s="932" t="s">
        <v>2442</v>
      </c>
      <c r="ALQ1" s="932" t="s">
        <v>2443</v>
      </c>
      <c r="ALR1" s="932" t="s">
        <v>2444</v>
      </c>
      <c r="ALS1" s="932" t="s">
        <v>2445</v>
      </c>
      <c r="ALT1" s="932" t="s">
        <v>2446</v>
      </c>
      <c r="ALU1" s="932" t="s">
        <v>2447</v>
      </c>
      <c r="ALV1" s="932" t="s">
        <v>2448</v>
      </c>
      <c r="ALW1" s="932" t="s">
        <v>2449</v>
      </c>
      <c r="ALX1" s="932" t="s">
        <v>2450</v>
      </c>
      <c r="ALY1" s="932" t="s">
        <v>2451</v>
      </c>
      <c r="ALZ1" s="932" t="s">
        <v>2452</v>
      </c>
      <c r="AMA1" s="932" t="s">
        <v>2453</v>
      </c>
      <c r="AMB1" s="932" t="s">
        <v>2454</v>
      </c>
      <c r="AMC1" s="932" t="s">
        <v>2455</v>
      </c>
      <c r="AMD1" s="932" t="s">
        <v>2456</v>
      </c>
      <c r="AME1" s="932" t="s">
        <v>2457</v>
      </c>
      <c r="AMF1" s="932" t="s">
        <v>2458</v>
      </c>
      <c r="AMG1" s="932" t="s">
        <v>2459</v>
      </c>
      <c r="AMH1" s="932" t="s">
        <v>2460</v>
      </c>
      <c r="AMI1" s="932" t="s">
        <v>2461</v>
      </c>
      <c r="AMJ1" s="932" t="s">
        <v>2462</v>
      </c>
      <c r="AMK1" s="932" t="s">
        <v>2463</v>
      </c>
      <c r="AML1" s="932" t="s">
        <v>2464</v>
      </c>
      <c r="AMM1" s="932" t="s">
        <v>2465</v>
      </c>
      <c r="AMN1" s="932" t="s">
        <v>2466</v>
      </c>
      <c r="AMO1" s="932" t="s">
        <v>2467</v>
      </c>
      <c r="AMP1" s="932" t="s">
        <v>2468</v>
      </c>
      <c r="AMQ1" s="932" t="s">
        <v>2469</v>
      </c>
      <c r="AMR1" s="932" t="s">
        <v>2470</v>
      </c>
      <c r="AMS1" s="932" t="s">
        <v>2471</v>
      </c>
      <c r="AMT1" s="932" t="s">
        <v>2472</v>
      </c>
      <c r="AMU1" s="932" t="s">
        <v>2473</v>
      </c>
      <c r="AMV1" s="932" t="s">
        <v>2474</v>
      </c>
      <c r="AMW1" s="932" t="s">
        <v>2475</v>
      </c>
      <c r="AMX1" s="932" t="s">
        <v>2476</v>
      </c>
      <c r="AMY1" s="932" t="s">
        <v>2477</v>
      </c>
      <c r="AMZ1" s="932" t="s">
        <v>2478</v>
      </c>
      <c r="ANA1" s="932" t="s">
        <v>2479</v>
      </c>
      <c r="ANB1" s="932" t="s">
        <v>2480</v>
      </c>
      <c r="ANC1" s="932" t="s">
        <v>2481</v>
      </c>
      <c r="AND1" s="932" t="s">
        <v>2482</v>
      </c>
      <c r="ANE1" s="932" t="s">
        <v>2483</v>
      </c>
      <c r="ANF1" s="932" t="s">
        <v>2484</v>
      </c>
      <c r="ANG1" s="932" t="s">
        <v>2485</v>
      </c>
      <c r="ANH1" s="932" t="s">
        <v>2486</v>
      </c>
      <c r="ANI1" s="932" t="s">
        <v>2487</v>
      </c>
      <c r="ANJ1" s="932" t="s">
        <v>2488</v>
      </c>
      <c r="ANK1" s="932" t="s">
        <v>2489</v>
      </c>
      <c r="ANL1" s="932" t="s">
        <v>2490</v>
      </c>
      <c r="ANM1" s="932" t="s">
        <v>2491</v>
      </c>
      <c r="ANN1" s="932" t="s">
        <v>2492</v>
      </c>
      <c r="ANO1" s="932" t="s">
        <v>2493</v>
      </c>
      <c r="ANP1" s="932" t="s">
        <v>2494</v>
      </c>
      <c r="ANQ1" s="932" t="s">
        <v>2495</v>
      </c>
      <c r="ANR1" s="932" t="s">
        <v>2496</v>
      </c>
      <c r="ANS1" s="932" t="s">
        <v>2497</v>
      </c>
      <c r="ANT1" s="932" t="s">
        <v>2498</v>
      </c>
      <c r="ANU1" s="932" t="s">
        <v>2499</v>
      </c>
      <c r="ANV1" s="932" t="s">
        <v>2500</v>
      </c>
      <c r="ANW1" s="932" t="s">
        <v>2501</v>
      </c>
      <c r="ANX1" s="932" t="s">
        <v>2502</v>
      </c>
      <c r="ANY1" s="932" t="s">
        <v>2503</v>
      </c>
      <c r="ANZ1" s="932" t="s">
        <v>2504</v>
      </c>
      <c r="AOA1" s="932" t="s">
        <v>2505</v>
      </c>
      <c r="AOB1" s="932" t="s">
        <v>2506</v>
      </c>
      <c r="AOC1" s="932" t="s">
        <v>2507</v>
      </c>
      <c r="AOD1" s="932" t="s">
        <v>2508</v>
      </c>
      <c r="AOE1" s="932" t="s">
        <v>2509</v>
      </c>
      <c r="AOF1" s="932" t="s">
        <v>2510</v>
      </c>
      <c r="AOG1" s="932" t="s">
        <v>2511</v>
      </c>
      <c r="AOH1" s="932" t="s">
        <v>2512</v>
      </c>
      <c r="AOI1" s="932" t="s">
        <v>2513</v>
      </c>
      <c r="AOJ1" s="932" t="s">
        <v>2514</v>
      </c>
      <c r="AOK1" s="932" t="s">
        <v>2515</v>
      </c>
      <c r="AOL1" s="932" t="s">
        <v>2516</v>
      </c>
      <c r="AOM1" s="932" t="s">
        <v>2517</v>
      </c>
      <c r="AON1" s="932" t="s">
        <v>2518</v>
      </c>
      <c r="AOO1" s="932" t="s">
        <v>2519</v>
      </c>
      <c r="AOP1" s="932" t="s">
        <v>2520</v>
      </c>
      <c r="AOQ1" s="932" t="s">
        <v>2521</v>
      </c>
      <c r="AOR1" s="932" t="s">
        <v>2522</v>
      </c>
      <c r="AOS1" s="932" t="s">
        <v>2523</v>
      </c>
      <c r="AOT1" s="932" t="s">
        <v>2524</v>
      </c>
      <c r="AOU1" s="932" t="s">
        <v>2525</v>
      </c>
      <c r="AOV1" s="932" t="s">
        <v>2526</v>
      </c>
      <c r="AOW1" s="932" t="s">
        <v>2527</v>
      </c>
      <c r="AOX1" s="932" t="s">
        <v>2528</v>
      </c>
      <c r="AOY1" s="932" t="s">
        <v>2529</v>
      </c>
      <c r="AOZ1" s="932" t="s">
        <v>2530</v>
      </c>
      <c r="APA1" s="932" t="s">
        <v>2531</v>
      </c>
      <c r="APB1" s="932" t="s">
        <v>2532</v>
      </c>
      <c r="APC1" s="932" t="s">
        <v>2533</v>
      </c>
      <c r="APD1" s="932" t="s">
        <v>2534</v>
      </c>
      <c r="APE1" s="932" t="s">
        <v>2535</v>
      </c>
      <c r="APF1" s="932" t="s">
        <v>2536</v>
      </c>
      <c r="APG1" s="932" t="s">
        <v>2537</v>
      </c>
      <c r="APH1" s="932" t="s">
        <v>2538</v>
      </c>
      <c r="API1" s="932" t="s">
        <v>2539</v>
      </c>
      <c r="APJ1" s="932" t="s">
        <v>2540</v>
      </c>
      <c r="APK1" s="932" t="s">
        <v>2541</v>
      </c>
      <c r="APL1" s="932" t="s">
        <v>2542</v>
      </c>
      <c r="APM1" s="932" t="s">
        <v>2543</v>
      </c>
      <c r="APN1" s="932" t="s">
        <v>2544</v>
      </c>
      <c r="APO1" s="932" t="s">
        <v>2545</v>
      </c>
      <c r="APP1" s="932" t="s">
        <v>2546</v>
      </c>
      <c r="APQ1" s="932" t="s">
        <v>2547</v>
      </c>
      <c r="APR1" s="932" t="s">
        <v>2548</v>
      </c>
      <c r="APS1" s="932" t="s">
        <v>2549</v>
      </c>
      <c r="APT1" s="932" t="s">
        <v>2550</v>
      </c>
      <c r="APU1" s="932" t="s">
        <v>2551</v>
      </c>
      <c r="APV1" s="932" t="s">
        <v>2552</v>
      </c>
      <c r="APW1" s="932" t="s">
        <v>2553</v>
      </c>
      <c r="APX1" s="932" t="s">
        <v>2554</v>
      </c>
      <c r="APY1" s="932" t="s">
        <v>2555</v>
      </c>
      <c r="APZ1" s="932" t="s">
        <v>2556</v>
      </c>
      <c r="AQA1" s="932" t="s">
        <v>2557</v>
      </c>
      <c r="AQB1" s="932" t="s">
        <v>2558</v>
      </c>
      <c r="AQC1" s="932" t="s">
        <v>2559</v>
      </c>
      <c r="AQD1" s="932" t="s">
        <v>2560</v>
      </c>
      <c r="AQE1" s="932" t="s">
        <v>2561</v>
      </c>
      <c r="AQF1" s="932" t="s">
        <v>2562</v>
      </c>
      <c r="AQG1" s="932" t="s">
        <v>2563</v>
      </c>
      <c r="AQH1" s="932" t="s">
        <v>2564</v>
      </c>
      <c r="AQI1" s="932" t="s">
        <v>2565</v>
      </c>
      <c r="AQJ1" s="932" t="s">
        <v>2566</v>
      </c>
      <c r="AQK1" s="932" t="s">
        <v>2567</v>
      </c>
      <c r="AQL1" s="932" t="s">
        <v>2568</v>
      </c>
      <c r="AQM1" s="932" t="s">
        <v>2569</v>
      </c>
      <c r="AQN1" s="932" t="s">
        <v>2570</v>
      </c>
      <c r="AQO1" s="932" t="s">
        <v>2571</v>
      </c>
      <c r="AQP1" s="932" t="s">
        <v>2572</v>
      </c>
      <c r="AQQ1" s="932" t="s">
        <v>2573</v>
      </c>
      <c r="AQR1" s="932" t="s">
        <v>2574</v>
      </c>
      <c r="AQS1" s="932" t="s">
        <v>2575</v>
      </c>
      <c r="AQT1" s="932" t="s">
        <v>2576</v>
      </c>
      <c r="AQU1" s="932" t="s">
        <v>2577</v>
      </c>
      <c r="AQV1" s="932" t="s">
        <v>2578</v>
      </c>
      <c r="AQW1" s="932" t="s">
        <v>2579</v>
      </c>
      <c r="AQX1" s="932" t="s">
        <v>2580</v>
      </c>
      <c r="AQY1" s="932" t="s">
        <v>2581</v>
      </c>
      <c r="AQZ1" s="932" t="s">
        <v>2582</v>
      </c>
      <c r="ARA1" s="932" t="s">
        <v>2583</v>
      </c>
      <c r="ARB1" s="932" t="s">
        <v>2584</v>
      </c>
      <c r="ARC1" s="932" t="s">
        <v>2585</v>
      </c>
      <c r="ARD1" s="932" t="s">
        <v>2586</v>
      </c>
      <c r="ARE1" s="932" t="s">
        <v>2587</v>
      </c>
      <c r="ARF1" s="932" t="s">
        <v>2588</v>
      </c>
      <c r="ARG1" s="932" t="s">
        <v>2589</v>
      </c>
      <c r="ARH1" s="932" t="s">
        <v>2590</v>
      </c>
      <c r="ARI1" s="932" t="s">
        <v>2591</v>
      </c>
      <c r="ARJ1" s="932" t="s">
        <v>2592</v>
      </c>
      <c r="ARK1" s="932" t="s">
        <v>2593</v>
      </c>
      <c r="ARL1" s="932" t="s">
        <v>2594</v>
      </c>
      <c r="ARM1" s="932" t="s">
        <v>2595</v>
      </c>
      <c r="ARN1" s="932" t="s">
        <v>2596</v>
      </c>
      <c r="ARO1" s="932" t="s">
        <v>2597</v>
      </c>
      <c r="ARP1" s="932" t="s">
        <v>2598</v>
      </c>
      <c r="ARQ1" s="932" t="s">
        <v>2599</v>
      </c>
      <c r="ARR1" s="932" t="s">
        <v>2600</v>
      </c>
      <c r="ARS1" s="932" t="s">
        <v>2601</v>
      </c>
      <c r="ART1" s="932" t="s">
        <v>2602</v>
      </c>
      <c r="ARU1" s="932" t="s">
        <v>2603</v>
      </c>
      <c r="ARV1" s="932" t="s">
        <v>2604</v>
      </c>
      <c r="ARW1" s="932" t="s">
        <v>2605</v>
      </c>
      <c r="ARX1" s="932" t="s">
        <v>2606</v>
      </c>
      <c r="ARY1" s="932" t="s">
        <v>2607</v>
      </c>
      <c r="ARZ1" s="932" t="s">
        <v>2608</v>
      </c>
      <c r="ASA1" s="932" t="s">
        <v>2609</v>
      </c>
      <c r="ASB1" s="932" t="s">
        <v>2610</v>
      </c>
      <c r="ASC1" s="932" t="s">
        <v>2611</v>
      </c>
      <c r="ASD1" s="932" t="s">
        <v>2612</v>
      </c>
      <c r="ASE1" s="932" t="s">
        <v>2613</v>
      </c>
      <c r="ASF1" s="932" t="s">
        <v>2614</v>
      </c>
      <c r="ASG1" s="932" t="s">
        <v>2615</v>
      </c>
      <c r="ASH1" s="932" t="s">
        <v>2616</v>
      </c>
      <c r="ASI1" s="932" t="s">
        <v>2617</v>
      </c>
      <c r="ASJ1" s="932" t="s">
        <v>2618</v>
      </c>
      <c r="ASK1" s="932" t="s">
        <v>2619</v>
      </c>
      <c r="ASL1" s="932" t="s">
        <v>2620</v>
      </c>
      <c r="ASM1" s="932" t="s">
        <v>2621</v>
      </c>
      <c r="ASN1" s="932" t="s">
        <v>2622</v>
      </c>
      <c r="ASO1" s="932" t="s">
        <v>2623</v>
      </c>
      <c r="ASP1" s="932" t="s">
        <v>2624</v>
      </c>
      <c r="ASQ1" s="932" t="s">
        <v>2625</v>
      </c>
      <c r="ASR1" s="932" t="s">
        <v>2626</v>
      </c>
      <c r="ASS1" s="932" t="s">
        <v>2627</v>
      </c>
      <c r="AST1" s="932" t="s">
        <v>2628</v>
      </c>
      <c r="ASU1" s="932" t="s">
        <v>2629</v>
      </c>
      <c r="ASV1" s="932" t="s">
        <v>2630</v>
      </c>
      <c r="ASW1" s="932" t="s">
        <v>2631</v>
      </c>
      <c r="ASX1" s="932" t="s">
        <v>2632</v>
      </c>
      <c r="ASY1" s="932" t="s">
        <v>2633</v>
      </c>
      <c r="ASZ1" s="932" t="s">
        <v>2634</v>
      </c>
      <c r="ATA1" s="932" t="s">
        <v>2635</v>
      </c>
      <c r="ATB1" s="932" t="s">
        <v>2636</v>
      </c>
      <c r="ATC1" s="932" t="s">
        <v>2637</v>
      </c>
      <c r="ATD1" s="932" t="s">
        <v>2638</v>
      </c>
      <c r="ATE1" s="932" t="s">
        <v>2639</v>
      </c>
      <c r="ATF1" s="932" t="s">
        <v>2640</v>
      </c>
      <c r="ATG1" s="932" t="s">
        <v>2641</v>
      </c>
      <c r="ATH1" s="932" t="s">
        <v>2642</v>
      </c>
      <c r="ATI1" s="932" t="s">
        <v>2643</v>
      </c>
      <c r="ATJ1" s="932" t="s">
        <v>2644</v>
      </c>
      <c r="ATK1" s="932" t="s">
        <v>2645</v>
      </c>
      <c r="ATL1" s="932" t="s">
        <v>2646</v>
      </c>
      <c r="ATM1" s="932" t="s">
        <v>2647</v>
      </c>
      <c r="ATN1" s="932" t="s">
        <v>2648</v>
      </c>
      <c r="ATO1" s="932" t="s">
        <v>2649</v>
      </c>
      <c r="ATP1" s="932" t="s">
        <v>2650</v>
      </c>
      <c r="ATQ1" s="932" t="s">
        <v>2651</v>
      </c>
      <c r="ATR1" s="932" t="s">
        <v>2652</v>
      </c>
      <c r="ATS1" s="932" t="s">
        <v>2653</v>
      </c>
      <c r="ATT1" s="932" t="s">
        <v>2654</v>
      </c>
      <c r="ATU1" s="932" t="s">
        <v>2655</v>
      </c>
      <c r="ATV1" s="932" t="s">
        <v>2656</v>
      </c>
      <c r="ATW1" s="932" t="s">
        <v>2657</v>
      </c>
      <c r="ATX1" s="932" t="s">
        <v>2658</v>
      </c>
      <c r="ATY1" s="932" t="s">
        <v>2659</v>
      </c>
      <c r="ATZ1" s="932" t="s">
        <v>2660</v>
      </c>
      <c r="AUA1" s="932" t="s">
        <v>2661</v>
      </c>
      <c r="AUB1" s="932" t="s">
        <v>2662</v>
      </c>
      <c r="AUC1" s="932" t="s">
        <v>2663</v>
      </c>
      <c r="AUD1" s="932" t="s">
        <v>2664</v>
      </c>
      <c r="AUE1" s="932" t="s">
        <v>2665</v>
      </c>
      <c r="AUF1" s="932" t="s">
        <v>2666</v>
      </c>
      <c r="AUG1" s="932" t="s">
        <v>2667</v>
      </c>
      <c r="AUH1" s="932" t="s">
        <v>2668</v>
      </c>
      <c r="AUI1" s="932" t="s">
        <v>2669</v>
      </c>
      <c r="AUJ1" s="932" t="s">
        <v>2670</v>
      </c>
      <c r="AUK1" s="932" t="s">
        <v>2671</v>
      </c>
      <c r="AUL1" s="932" t="s">
        <v>2672</v>
      </c>
      <c r="AUM1" s="932" t="s">
        <v>2673</v>
      </c>
      <c r="AUN1" s="932" t="s">
        <v>2674</v>
      </c>
      <c r="AUO1" s="932" t="s">
        <v>2675</v>
      </c>
      <c r="AUP1" s="932" t="s">
        <v>2676</v>
      </c>
      <c r="AUQ1" s="932" t="s">
        <v>2677</v>
      </c>
      <c r="AUR1" s="932" t="s">
        <v>2678</v>
      </c>
      <c r="AUS1" s="932" t="s">
        <v>2679</v>
      </c>
      <c r="AUT1" s="932" t="s">
        <v>2680</v>
      </c>
      <c r="AUU1" s="932" t="s">
        <v>2681</v>
      </c>
      <c r="AUV1" s="932" t="s">
        <v>2682</v>
      </c>
      <c r="AUW1" s="932" t="s">
        <v>2683</v>
      </c>
      <c r="AUX1" s="932" t="s">
        <v>2684</v>
      </c>
      <c r="AUY1" s="932" t="s">
        <v>2685</v>
      </c>
      <c r="AUZ1" s="932" t="s">
        <v>2686</v>
      </c>
      <c r="AVA1" s="932" t="s">
        <v>2687</v>
      </c>
      <c r="AVB1" s="932" t="s">
        <v>2688</v>
      </c>
      <c r="AVC1" s="932" t="s">
        <v>2689</v>
      </c>
      <c r="AVD1" s="932" t="s">
        <v>2690</v>
      </c>
      <c r="AVE1" s="932" t="s">
        <v>2691</v>
      </c>
      <c r="AVF1" s="932" t="s">
        <v>2692</v>
      </c>
      <c r="AVG1" s="932" t="s">
        <v>2693</v>
      </c>
      <c r="AVH1" s="932" t="s">
        <v>2694</v>
      </c>
      <c r="AVI1" s="932" t="s">
        <v>2695</v>
      </c>
      <c r="AVJ1" s="932" t="s">
        <v>2696</v>
      </c>
      <c r="AVK1" s="932" t="s">
        <v>2697</v>
      </c>
      <c r="AVL1" s="932" t="s">
        <v>2698</v>
      </c>
      <c r="AVM1" s="932" t="s">
        <v>2699</v>
      </c>
      <c r="AVN1" s="932" t="s">
        <v>2700</v>
      </c>
      <c r="AVO1" s="932" t="s">
        <v>2701</v>
      </c>
      <c r="AVP1" s="932" t="s">
        <v>2702</v>
      </c>
      <c r="AVQ1" s="932" t="s">
        <v>2703</v>
      </c>
      <c r="AVR1" s="932" t="s">
        <v>2704</v>
      </c>
      <c r="AVS1" s="932" t="s">
        <v>2705</v>
      </c>
      <c r="AVT1" s="932" t="s">
        <v>2706</v>
      </c>
      <c r="AVU1" s="932" t="s">
        <v>2707</v>
      </c>
      <c r="AVV1" s="932" t="s">
        <v>2708</v>
      </c>
      <c r="AVW1" s="932" t="s">
        <v>2709</v>
      </c>
      <c r="AVX1" s="932" t="s">
        <v>2710</v>
      </c>
      <c r="AVY1" s="932" t="s">
        <v>2711</v>
      </c>
      <c r="AVZ1" s="932" t="s">
        <v>2712</v>
      </c>
      <c r="AWA1" s="932" t="s">
        <v>2713</v>
      </c>
      <c r="AWB1" s="932" t="s">
        <v>2714</v>
      </c>
      <c r="AWC1" s="932" t="s">
        <v>2715</v>
      </c>
      <c r="AWD1" s="932" t="s">
        <v>2716</v>
      </c>
      <c r="AWE1" s="932" t="s">
        <v>2717</v>
      </c>
      <c r="AWF1" s="932" t="s">
        <v>2718</v>
      </c>
      <c r="AWG1" s="932" t="s">
        <v>2719</v>
      </c>
      <c r="AWH1" s="932" t="s">
        <v>2720</v>
      </c>
      <c r="AWI1" s="932" t="s">
        <v>2721</v>
      </c>
      <c r="AWJ1" s="932" t="s">
        <v>2722</v>
      </c>
      <c r="AWK1" s="932" t="s">
        <v>2723</v>
      </c>
      <c r="AWL1" s="932" t="s">
        <v>2724</v>
      </c>
      <c r="AWM1" s="932" t="s">
        <v>2725</v>
      </c>
      <c r="AWN1" s="932" t="s">
        <v>2726</v>
      </c>
      <c r="AWO1" s="932" t="s">
        <v>2727</v>
      </c>
      <c r="AWP1" s="932" t="s">
        <v>2728</v>
      </c>
      <c r="AWQ1" s="932" t="s">
        <v>2729</v>
      </c>
      <c r="AWR1" s="932" t="s">
        <v>2730</v>
      </c>
      <c r="AWS1" s="932" t="s">
        <v>2731</v>
      </c>
      <c r="AWT1" s="932" t="s">
        <v>2732</v>
      </c>
      <c r="AWU1" s="932" t="s">
        <v>2733</v>
      </c>
      <c r="AWV1" s="932" t="s">
        <v>2734</v>
      </c>
      <c r="AWW1" s="932" t="s">
        <v>2735</v>
      </c>
      <c r="AWX1" s="932" t="s">
        <v>2736</v>
      </c>
      <c r="AWY1" s="932" t="s">
        <v>2737</v>
      </c>
      <c r="AWZ1" s="932" t="s">
        <v>2738</v>
      </c>
      <c r="AXA1" s="932" t="s">
        <v>2739</v>
      </c>
      <c r="AXB1" s="932" t="s">
        <v>2740</v>
      </c>
      <c r="AXC1" s="932" t="s">
        <v>2741</v>
      </c>
      <c r="AXD1" s="932" t="s">
        <v>2742</v>
      </c>
      <c r="AXE1" s="932" t="s">
        <v>2743</v>
      </c>
      <c r="AXF1" s="932" t="s">
        <v>2744</v>
      </c>
      <c r="AXG1" s="932" t="s">
        <v>2745</v>
      </c>
      <c r="AXH1" s="932" t="s">
        <v>2746</v>
      </c>
      <c r="AXI1" s="932" t="s">
        <v>2747</v>
      </c>
      <c r="AXJ1" s="932" t="s">
        <v>2748</v>
      </c>
      <c r="AXK1" s="932" t="s">
        <v>2749</v>
      </c>
      <c r="AXL1" s="932" t="s">
        <v>2750</v>
      </c>
      <c r="AXM1" s="932" t="s">
        <v>2751</v>
      </c>
      <c r="AXN1" s="932" t="s">
        <v>2752</v>
      </c>
      <c r="AXO1" s="932" t="s">
        <v>2753</v>
      </c>
      <c r="AXP1" s="932" t="s">
        <v>2754</v>
      </c>
      <c r="AXQ1" s="932" t="s">
        <v>2755</v>
      </c>
      <c r="AXR1" s="932" t="s">
        <v>2756</v>
      </c>
      <c r="AXS1" s="932" t="s">
        <v>2757</v>
      </c>
      <c r="AXT1" s="932" t="s">
        <v>2758</v>
      </c>
      <c r="AXU1" s="932" t="s">
        <v>2759</v>
      </c>
      <c r="AXV1" s="932" t="s">
        <v>2760</v>
      </c>
      <c r="AXW1" s="932" t="s">
        <v>2761</v>
      </c>
      <c r="AXX1" s="932" t="s">
        <v>2762</v>
      </c>
      <c r="AXY1" s="932" t="s">
        <v>2763</v>
      </c>
      <c r="AXZ1" s="932" t="s">
        <v>2764</v>
      </c>
      <c r="AYA1" s="932" t="s">
        <v>2765</v>
      </c>
      <c r="AYB1" s="932" t="s">
        <v>2766</v>
      </c>
      <c r="AYC1" s="932" t="s">
        <v>2767</v>
      </c>
      <c r="AYD1" s="932" t="s">
        <v>2768</v>
      </c>
      <c r="AYE1" s="932" t="s">
        <v>2769</v>
      </c>
      <c r="AYF1" s="932" t="s">
        <v>2770</v>
      </c>
      <c r="AYG1" s="932" t="s">
        <v>2771</v>
      </c>
      <c r="AYH1" s="932" t="s">
        <v>2772</v>
      </c>
      <c r="AYI1" s="932" t="s">
        <v>2773</v>
      </c>
      <c r="AYJ1" s="932" t="s">
        <v>2774</v>
      </c>
      <c r="AYK1" s="932" t="s">
        <v>2775</v>
      </c>
      <c r="AYL1" s="932" t="s">
        <v>2776</v>
      </c>
      <c r="AYM1" s="932" t="s">
        <v>2777</v>
      </c>
      <c r="AYN1" s="932" t="s">
        <v>2778</v>
      </c>
      <c r="AYO1" s="932" t="s">
        <v>2779</v>
      </c>
      <c r="AYP1" s="932" t="s">
        <v>2780</v>
      </c>
      <c r="AYQ1" s="932" t="s">
        <v>2781</v>
      </c>
      <c r="AYR1" s="932" t="s">
        <v>2782</v>
      </c>
      <c r="AYS1" s="932" t="s">
        <v>2783</v>
      </c>
      <c r="AYT1" s="932" t="s">
        <v>2784</v>
      </c>
      <c r="AYU1" s="932" t="s">
        <v>2785</v>
      </c>
      <c r="AYV1" s="932" t="s">
        <v>2786</v>
      </c>
      <c r="AYW1" s="932" t="s">
        <v>2787</v>
      </c>
      <c r="AYX1" s="932" t="s">
        <v>2788</v>
      </c>
      <c r="AYY1" s="932" t="s">
        <v>2789</v>
      </c>
      <c r="AYZ1" s="932" t="s">
        <v>2790</v>
      </c>
      <c r="AZA1" s="932" t="s">
        <v>2791</v>
      </c>
      <c r="AZB1" s="932" t="s">
        <v>2792</v>
      </c>
      <c r="AZC1" s="932" t="s">
        <v>2793</v>
      </c>
      <c r="AZD1" s="932" t="s">
        <v>2794</v>
      </c>
      <c r="AZE1" s="932" t="s">
        <v>2795</v>
      </c>
      <c r="AZF1" s="932" t="s">
        <v>2796</v>
      </c>
      <c r="AZG1" s="932" t="s">
        <v>2797</v>
      </c>
      <c r="AZH1" s="932" t="s">
        <v>2798</v>
      </c>
      <c r="AZI1" s="932" t="s">
        <v>2799</v>
      </c>
      <c r="AZJ1" s="932" t="s">
        <v>2800</v>
      </c>
      <c r="AZK1" s="932" t="s">
        <v>2801</v>
      </c>
      <c r="AZL1" s="932" t="s">
        <v>2802</v>
      </c>
      <c r="AZM1" s="932" t="s">
        <v>2803</v>
      </c>
      <c r="AZN1" s="932" t="s">
        <v>2804</v>
      </c>
      <c r="AZO1" s="932" t="s">
        <v>2805</v>
      </c>
      <c r="AZP1" s="932" t="s">
        <v>2806</v>
      </c>
      <c r="AZQ1" s="932" t="s">
        <v>2807</v>
      </c>
      <c r="AZR1" s="932" t="s">
        <v>2808</v>
      </c>
      <c r="AZS1" s="932" t="s">
        <v>2809</v>
      </c>
      <c r="AZT1" s="932" t="s">
        <v>2810</v>
      </c>
      <c r="AZU1" s="932" t="s">
        <v>2811</v>
      </c>
      <c r="AZV1" s="932" t="s">
        <v>2812</v>
      </c>
      <c r="AZW1" s="932" t="s">
        <v>2813</v>
      </c>
      <c r="AZX1" s="932" t="s">
        <v>2814</v>
      </c>
      <c r="AZY1" s="932" t="s">
        <v>2815</v>
      </c>
      <c r="AZZ1" s="932" t="s">
        <v>2816</v>
      </c>
      <c r="BAA1" s="932" t="s">
        <v>2817</v>
      </c>
      <c r="BAB1" s="932" t="s">
        <v>2818</v>
      </c>
      <c r="BAC1" s="932" t="s">
        <v>2819</v>
      </c>
      <c r="BAD1" s="932" t="s">
        <v>2820</v>
      </c>
      <c r="BAE1" s="932" t="s">
        <v>2821</v>
      </c>
      <c r="BAF1" s="932" t="s">
        <v>2822</v>
      </c>
      <c r="BAG1" s="932" t="s">
        <v>2823</v>
      </c>
      <c r="BAH1" s="932" t="s">
        <v>2824</v>
      </c>
      <c r="BAI1" s="932" t="s">
        <v>2825</v>
      </c>
      <c r="BAJ1" s="932" t="s">
        <v>2826</v>
      </c>
      <c r="BAK1" s="932" t="s">
        <v>2827</v>
      </c>
      <c r="BAL1" s="932" t="s">
        <v>2828</v>
      </c>
      <c r="BAM1" s="932" t="s">
        <v>2829</v>
      </c>
      <c r="BAN1" s="932" t="s">
        <v>2830</v>
      </c>
      <c r="BAO1" s="932" t="s">
        <v>2831</v>
      </c>
      <c r="BAP1" s="932" t="s">
        <v>2832</v>
      </c>
      <c r="BAQ1" s="932" t="s">
        <v>2833</v>
      </c>
      <c r="BAR1" s="932" t="s">
        <v>2834</v>
      </c>
      <c r="BAS1" s="932" t="s">
        <v>2835</v>
      </c>
      <c r="BAT1" s="932" t="s">
        <v>2836</v>
      </c>
      <c r="BAU1" s="932" t="s">
        <v>2837</v>
      </c>
      <c r="BAV1" s="932" t="s">
        <v>2838</v>
      </c>
      <c r="BAW1" s="932" t="s">
        <v>2839</v>
      </c>
      <c r="BAX1" s="932" t="s">
        <v>2840</v>
      </c>
      <c r="BAY1" s="932" t="s">
        <v>2841</v>
      </c>
      <c r="BAZ1" s="932" t="s">
        <v>2842</v>
      </c>
      <c r="BBA1" s="932" t="s">
        <v>2843</v>
      </c>
      <c r="BBB1" s="932" t="s">
        <v>2844</v>
      </c>
      <c r="BBC1" s="932" t="s">
        <v>2845</v>
      </c>
      <c r="BBD1" s="932" t="s">
        <v>2846</v>
      </c>
      <c r="BBE1" s="932" t="s">
        <v>2847</v>
      </c>
      <c r="BBF1" s="932" t="s">
        <v>2848</v>
      </c>
      <c r="BBG1" s="932" t="s">
        <v>2849</v>
      </c>
      <c r="BBH1" s="932" t="s">
        <v>2850</v>
      </c>
      <c r="BBI1" s="932" t="s">
        <v>2851</v>
      </c>
      <c r="BBJ1" s="932" t="s">
        <v>2852</v>
      </c>
      <c r="BBK1" s="932" t="s">
        <v>2853</v>
      </c>
      <c r="BBL1" s="932" t="s">
        <v>2854</v>
      </c>
      <c r="BBM1" s="932" t="s">
        <v>2855</v>
      </c>
      <c r="BBN1" s="932" t="s">
        <v>2856</v>
      </c>
      <c r="BBO1" s="932" t="s">
        <v>2857</v>
      </c>
      <c r="BBP1" s="932" t="s">
        <v>2858</v>
      </c>
      <c r="BBQ1" s="932" t="s">
        <v>2859</v>
      </c>
      <c r="BBR1" s="932" t="s">
        <v>2860</v>
      </c>
      <c r="BBS1" s="932" t="s">
        <v>2861</v>
      </c>
      <c r="BBT1" s="932" t="s">
        <v>2862</v>
      </c>
      <c r="BBU1" s="932" t="s">
        <v>2863</v>
      </c>
      <c r="BBV1" s="932" t="s">
        <v>2864</v>
      </c>
      <c r="BBW1" s="932" t="s">
        <v>2865</v>
      </c>
      <c r="BBX1" s="932" t="s">
        <v>2866</v>
      </c>
      <c r="BBY1" s="932" t="s">
        <v>2867</v>
      </c>
      <c r="BBZ1" s="932" t="s">
        <v>2868</v>
      </c>
      <c r="BCA1" s="932" t="s">
        <v>2869</v>
      </c>
      <c r="BCB1" s="932" t="s">
        <v>2870</v>
      </c>
      <c r="BCC1" s="932" t="s">
        <v>2871</v>
      </c>
      <c r="BCD1" s="932" t="s">
        <v>2872</v>
      </c>
      <c r="BCE1" s="932" t="s">
        <v>2873</v>
      </c>
      <c r="BCF1" s="932" t="s">
        <v>2874</v>
      </c>
      <c r="BCG1" s="932" t="s">
        <v>2875</v>
      </c>
      <c r="BCH1" s="932" t="s">
        <v>2876</v>
      </c>
      <c r="BCI1" s="932" t="s">
        <v>2877</v>
      </c>
      <c r="BCJ1" s="932" t="s">
        <v>2878</v>
      </c>
      <c r="BCK1" s="932" t="s">
        <v>2879</v>
      </c>
      <c r="BCL1" s="932" t="s">
        <v>2880</v>
      </c>
      <c r="BCM1" s="932" t="s">
        <v>2881</v>
      </c>
      <c r="BCN1" s="932" t="s">
        <v>2882</v>
      </c>
      <c r="BCO1" s="932" t="s">
        <v>2883</v>
      </c>
      <c r="BCP1" s="932" t="s">
        <v>2884</v>
      </c>
      <c r="BCQ1" s="932" t="s">
        <v>2885</v>
      </c>
      <c r="BCR1" s="932" t="s">
        <v>2886</v>
      </c>
      <c r="BCS1" s="932" t="s">
        <v>2887</v>
      </c>
      <c r="BCT1" s="932" t="s">
        <v>2888</v>
      </c>
      <c r="BCU1" s="932" t="s">
        <v>2889</v>
      </c>
      <c r="BCV1" s="932" t="s">
        <v>2890</v>
      </c>
      <c r="BCW1" s="932" t="s">
        <v>2891</v>
      </c>
      <c r="BCX1" s="932" t="s">
        <v>2892</v>
      </c>
      <c r="BCY1" s="932" t="s">
        <v>2893</v>
      </c>
      <c r="BCZ1" s="932" t="s">
        <v>2894</v>
      </c>
      <c r="BDA1" s="932" t="s">
        <v>2895</v>
      </c>
      <c r="BDB1" s="932" t="s">
        <v>2896</v>
      </c>
      <c r="BDC1" s="932" t="s">
        <v>2897</v>
      </c>
      <c r="BDD1" s="932" t="s">
        <v>2898</v>
      </c>
      <c r="BDE1" s="932" t="s">
        <v>2899</v>
      </c>
      <c r="BDF1" s="932" t="s">
        <v>2900</v>
      </c>
      <c r="BDG1" s="932" t="s">
        <v>2901</v>
      </c>
      <c r="BDH1" s="932" t="s">
        <v>2902</v>
      </c>
      <c r="BDI1" s="932" t="s">
        <v>2903</v>
      </c>
      <c r="BDJ1" s="932" t="s">
        <v>2904</v>
      </c>
      <c r="BDK1" s="932" t="s">
        <v>2905</v>
      </c>
      <c r="BDL1" s="932" t="s">
        <v>2906</v>
      </c>
      <c r="BDM1" s="932" t="s">
        <v>2907</v>
      </c>
      <c r="BDN1" s="932" t="s">
        <v>2908</v>
      </c>
      <c r="BDO1" s="932" t="s">
        <v>2909</v>
      </c>
      <c r="BDP1" s="932" t="s">
        <v>2910</v>
      </c>
      <c r="BDQ1" s="932" t="s">
        <v>2911</v>
      </c>
      <c r="BDR1" s="932" t="s">
        <v>2912</v>
      </c>
      <c r="BDS1" s="932" t="s">
        <v>2913</v>
      </c>
      <c r="BDT1" s="932" t="s">
        <v>2914</v>
      </c>
      <c r="BDU1" s="932" t="s">
        <v>2915</v>
      </c>
      <c r="BDV1" s="932" t="s">
        <v>2916</v>
      </c>
      <c r="BDW1" s="932" t="s">
        <v>2917</v>
      </c>
      <c r="BDX1" s="932" t="s">
        <v>2918</v>
      </c>
      <c r="BDY1" s="932" t="s">
        <v>2919</v>
      </c>
      <c r="BDZ1" s="932" t="s">
        <v>2920</v>
      </c>
      <c r="BEA1" s="932" t="s">
        <v>2921</v>
      </c>
      <c r="BEB1" s="932" t="s">
        <v>2922</v>
      </c>
      <c r="BEC1" s="932" t="s">
        <v>2923</v>
      </c>
      <c r="BED1" s="932" t="s">
        <v>2924</v>
      </c>
      <c r="BEE1" s="932" t="s">
        <v>2925</v>
      </c>
      <c r="BEF1" s="932" t="s">
        <v>2926</v>
      </c>
      <c r="BEG1" s="932" t="s">
        <v>2927</v>
      </c>
      <c r="BEH1" s="932" t="s">
        <v>2928</v>
      </c>
      <c r="BEI1" s="932" t="s">
        <v>2929</v>
      </c>
      <c r="BEJ1" s="932" t="s">
        <v>2930</v>
      </c>
      <c r="BEK1" s="932" t="s">
        <v>2931</v>
      </c>
      <c r="BEL1" s="932" t="s">
        <v>2932</v>
      </c>
      <c r="BEM1" s="932" t="s">
        <v>2933</v>
      </c>
      <c r="BEN1" s="932" t="s">
        <v>2934</v>
      </c>
      <c r="BEO1" s="932" t="s">
        <v>2935</v>
      </c>
      <c r="BEP1" s="932" t="s">
        <v>2936</v>
      </c>
      <c r="BEQ1" s="932" t="s">
        <v>2937</v>
      </c>
      <c r="BER1" s="932" t="s">
        <v>2938</v>
      </c>
      <c r="BES1" s="932" t="s">
        <v>2939</v>
      </c>
      <c r="BET1" s="932" t="s">
        <v>2940</v>
      </c>
      <c r="BEU1" s="932" t="s">
        <v>2941</v>
      </c>
      <c r="BEV1" s="932" t="s">
        <v>2942</v>
      </c>
      <c r="BEW1" s="932" t="s">
        <v>2943</v>
      </c>
      <c r="BEX1" s="932" t="s">
        <v>2944</v>
      </c>
      <c r="BEY1" s="932" t="s">
        <v>2945</v>
      </c>
      <c r="BEZ1" s="932" t="s">
        <v>2946</v>
      </c>
      <c r="BFA1" s="932" t="s">
        <v>2947</v>
      </c>
      <c r="BFB1" s="932" t="s">
        <v>2948</v>
      </c>
      <c r="BFC1" s="932" t="s">
        <v>2949</v>
      </c>
      <c r="BFD1" s="932" t="s">
        <v>2950</v>
      </c>
      <c r="BFE1" s="932" t="s">
        <v>2951</v>
      </c>
      <c r="BFF1" s="932" t="s">
        <v>2952</v>
      </c>
      <c r="BFG1" s="932" t="s">
        <v>2953</v>
      </c>
      <c r="BFH1" s="932" t="s">
        <v>2954</v>
      </c>
      <c r="BFI1" s="932" t="s">
        <v>2955</v>
      </c>
      <c r="BFJ1" s="932" t="s">
        <v>2956</v>
      </c>
      <c r="BFK1" s="932" t="s">
        <v>2957</v>
      </c>
      <c r="BFL1" s="932" t="s">
        <v>2958</v>
      </c>
      <c r="BFM1" s="932" t="s">
        <v>2959</v>
      </c>
      <c r="BFN1" s="932" t="s">
        <v>2960</v>
      </c>
      <c r="BFO1" s="932" t="s">
        <v>2961</v>
      </c>
      <c r="BFP1" s="932" t="s">
        <v>2962</v>
      </c>
      <c r="BFQ1" s="932" t="s">
        <v>2963</v>
      </c>
      <c r="BFR1" s="932" t="s">
        <v>2964</v>
      </c>
      <c r="BFS1" s="932" t="s">
        <v>2965</v>
      </c>
      <c r="BFT1" s="932" t="s">
        <v>2966</v>
      </c>
      <c r="BFU1" s="932" t="s">
        <v>2967</v>
      </c>
      <c r="BFV1" s="932" t="s">
        <v>2968</v>
      </c>
      <c r="BFW1" s="932" t="s">
        <v>2969</v>
      </c>
      <c r="BFX1" s="932" t="s">
        <v>2970</v>
      </c>
      <c r="BFY1" s="932" t="s">
        <v>2971</v>
      </c>
      <c r="BFZ1" s="932" t="s">
        <v>2972</v>
      </c>
      <c r="BGA1" s="932" t="s">
        <v>2973</v>
      </c>
      <c r="BGB1" s="932" t="s">
        <v>2974</v>
      </c>
      <c r="BGC1" s="932" t="s">
        <v>2975</v>
      </c>
      <c r="BGD1" s="932" t="s">
        <v>2976</v>
      </c>
      <c r="BGE1" s="932" t="s">
        <v>2977</v>
      </c>
      <c r="BGF1" s="932" t="s">
        <v>2978</v>
      </c>
      <c r="BGG1" s="932" t="s">
        <v>2979</v>
      </c>
      <c r="BGH1" s="932" t="s">
        <v>2980</v>
      </c>
      <c r="BGI1" s="932" t="s">
        <v>2981</v>
      </c>
      <c r="BGJ1" s="932" t="s">
        <v>2982</v>
      </c>
      <c r="BGK1" s="932" t="s">
        <v>2983</v>
      </c>
      <c r="BGL1" s="932" t="s">
        <v>2984</v>
      </c>
      <c r="BGM1" s="932" t="s">
        <v>2985</v>
      </c>
      <c r="BGN1" s="932" t="s">
        <v>2986</v>
      </c>
      <c r="BGO1" s="932" t="s">
        <v>2987</v>
      </c>
      <c r="BGP1" s="932" t="s">
        <v>2988</v>
      </c>
      <c r="BGQ1" s="932" t="s">
        <v>2989</v>
      </c>
      <c r="BGR1" s="932" t="s">
        <v>2990</v>
      </c>
      <c r="BGS1" s="932" t="s">
        <v>2991</v>
      </c>
      <c r="BGT1" s="932" t="s">
        <v>2992</v>
      </c>
      <c r="BGU1" s="932" t="s">
        <v>2993</v>
      </c>
      <c r="BGV1" s="932" t="s">
        <v>2994</v>
      </c>
      <c r="BGW1" s="932" t="s">
        <v>2995</v>
      </c>
      <c r="BGX1" s="932" t="s">
        <v>2996</v>
      </c>
      <c r="BGY1" s="932" t="s">
        <v>2997</v>
      </c>
      <c r="BGZ1" s="932" t="s">
        <v>2998</v>
      </c>
      <c r="BHA1" s="932" t="s">
        <v>2999</v>
      </c>
      <c r="BHB1" s="932" t="s">
        <v>3000</v>
      </c>
      <c r="BHC1" s="932" t="s">
        <v>3001</v>
      </c>
      <c r="BHD1" s="932" t="s">
        <v>3002</v>
      </c>
      <c r="BHE1" s="932" t="s">
        <v>3003</v>
      </c>
      <c r="BHF1" s="932" t="s">
        <v>3004</v>
      </c>
      <c r="BHG1" s="932" t="s">
        <v>3005</v>
      </c>
      <c r="BHH1" s="932" t="s">
        <v>3006</v>
      </c>
      <c r="BHI1" s="932" t="s">
        <v>3007</v>
      </c>
      <c r="BHJ1" s="932" t="s">
        <v>3008</v>
      </c>
      <c r="BHK1" s="932" t="s">
        <v>3009</v>
      </c>
      <c r="BHL1" s="932" t="s">
        <v>3010</v>
      </c>
      <c r="BHM1" s="932" t="s">
        <v>3011</v>
      </c>
      <c r="BHN1" s="932" t="s">
        <v>3012</v>
      </c>
      <c r="BHO1" s="932" t="s">
        <v>3013</v>
      </c>
      <c r="BHP1" s="932" t="s">
        <v>3014</v>
      </c>
      <c r="BHQ1" s="932" t="s">
        <v>3015</v>
      </c>
      <c r="BHR1" s="932" t="s">
        <v>3016</v>
      </c>
      <c r="BHS1" s="932" t="s">
        <v>3017</v>
      </c>
      <c r="BHT1" s="932" t="s">
        <v>3018</v>
      </c>
      <c r="BHU1" s="932" t="s">
        <v>3019</v>
      </c>
      <c r="BHV1" s="932" t="s">
        <v>3020</v>
      </c>
      <c r="BHW1" s="932" t="s">
        <v>3021</v>
      </c>
      <c r="BHX1" s="932" t="s">
        <v>3022</v>
      </c>
      <c r="BHY1" s="932" t="s">
        <v>3023</v>
      </c>
      <c r="BHZ1" s="932" t="s">
        <v>3024</v>
      </c>
      <c r="BIA1" s="932" t="s">
        <v>3025</v>
      </c>
      <c r="BIB1" s="932" t="s">
        <v>3026</v>
      </c>
      <c r="BIC1" s="932" t="s">
        <v>3027</v>
      </c>
      <c r="BID1" s="932" t="s">
        <v>3028</v>
      </c>
      <c r="BIE1" s="932" t="s">
        <v>3029</v>
      </c>
      <c r="BIF1" s="932" t="s">
        <v>3030</v>
      </c>
      <c r="BIG1" s="932" t="s">
        <v>3031</v>
      </c>
      <c r="BIH1" s="932" t="s">
        <v>3032</v>
      </c>
      <c r="BII1" s="932" t="s">
        <v>3033</v>
      </c>
      <c r="BIJ1" s="932" t="s">
        <v>3034</v>
      </c>
      <c r="BIK1" s="932" t="s">
        <v>3035</v>
      </c>
      <c r="BIL1" s="932" t="s">
        <v>3036</v>
      </c>
      <c r="BIM1" s="932" t="s">
        <v>3037</v>
      </c>
      <c r="BIN1" s="932" t="s">
        <v>3038</v>
      </c>
      <c r="BIO1" s="932" t="s">
        <v>3039</v>
      </c>
      <c r="BIP1" s="932" t="s">
        <v>3040</v>
      </c>
      <c r="BIQ1" s="932" t="s">
        <v>3041</v>
      </c>
      <c r="BIR1" s="932" t="s">
        <v>3042</v>
      </c>
      <c r="BIS1" s="932" t="s">
        <v>3043</v>
      </c>
      <c r="BIT1" s="932" t="s">
        <v>3044</v>
      </c>
      <c r="BIU1" s="932" t="s">
        <v>3045</v>
      </c>
      <c r="BIV1" s="932" t="s">
        <v>3046</v>
      </c>
      <c r="BIW1" s="932" t="s">
        <v>3047</v>
      </c>
      <c r="BIX1" s="932" t="s">
        <v>3048</v>
      </c>
      <c r="BIY1" s="932" t="s">
        <v>3049</v>
      </c>
      <c r="BIZ1" s="932" t="s">
        <v>3050</v>
      </c>
      <c r="BJA1" s="932" t="s">
        <v>3051</v>
      </c>
      <c r="BJB1" s="932" t="s">
        <v>3052</v>
      </c>
      <c r="BJC1" s="932" t="s">
        <v>3053</v>
      </c>
      <c r="BJD1" s="932" t="s">
        <v>3054</v>
      </c>
      <c r="BJE1" s="932" t="s">
        <v>3055</v>
      </c>
      <c r="BJF1" s="932" t="s">
        <v>3056</v>
      </c>
      <c r="BJG1" s="932" t="s">
        <v>3057</v>
      </c>
      <c r="BJH1" s="932" t="s">
        <v>3058</v>
      </c>
      <c r="BJI1" s="932" t="s">
        <v>3059</v>
      </c>
      <c r="BJJ1" s="932" t="s">
        <v>3060</v>
      </c>
      <c r="BJK1" s="932" t="s">
        <v>3061</v>
      </c>
      <c r="BJL1" s="932" t="s">
        <v>3062</v>
      </c>
      <c r="BJM1" s="932" t="s">
        <v>3063</v>
      </c>
      <c r="BJN1" s="932" t="s">
        <v>3064</v>
      </c>
      <c r="BJO1" s="932" t="s">
        <v>3065</v>
      </c>
      <c r="BJP1" s="932" t="s">
        <v>3066</v>
      </c>
      <c r="BJQ1" s="932" t="s">
        <v>3067</v>
      </c>
      <c r="BJR1" s="932" t="s">
        <v>3068</v>
      </c>
      <c r="BJS1" s="932" t="s">
        <v>3069</v>
      </c>
      <c r="BJT1" s="932" t="s">
        <v>3070</v>
      </c>
      <c r="BJU1" s="932" t="s">
        <v>3071</v>
      </c>
      <c r="BJV1" s="932" t="s">
        <v>3072</v>
      </c>
      <c r="BJW1" s="932" t="s">
        <v>3073</v>
      </c>
      <c r="BJX1" s="932" t="s">
        <v>3074</v>
      </c>
      <c r="BJY1" s="932" t="s">
        <v>3075</v>
      </c>
      <c r="BJZ1" s="932" t="s">
        <v>3076</v>
      </c>
      <c r="BKA1" s="932" t="s">
        <v>3077</v>
      </c>
      <c r="BKB1" s="932" t="s">
        <v>3078</v>
      </c>
      <c r="BKC1" s="932" t="s">
        <v>3079</v>
      </c>
      <c r="BKD1" s="932" t="s">
        <v>3080</v>
      </c>
      <c r="BKE1" s="932" t="s">
        <v>3081</v>
      </c>
      <c r="BKF1" s="932" t="s">
        <v>3082</v>
      </c>
      <c r="BKG1" s="932" t="s">
        <v>3083</v>
      </c>
      <c r="BKH1" s="932" t="s">
        <v>3084</v>
      </c>
      <c r="BKI1" s="932" t="s">
        <v>3085</v>
      </c>
      <c r="BKJ1" s="932" t="s">
        <v>3086</v>
      </c>
      <c r="BKK1" s="932" t="s">
        <v>3087</v>
      </c>
      <c r="BKL1" s="932" t="s">
        <v>3088</v>
      </c>
      <c r="BKM1" s="932" t="s">
        <v>3089</v>
      </c>
      <c r="BKN1" s="932" t="s">
        <v>3090</v>
      </c>
      <c r="BKO1" s="932" t="s">
        <v>3091</v>
      </c>
      <c r="BKP1" s="932" t="s">
        <v>3092</v>
      </c>
      <c r="BKQ1" s="932" t="s">
        <v>3093</v>
      </c>
      <c r="BKR1" s="932" t="s">
        <v>3094</v>
      </c>
      <c r="BKS1" s="932" t="s">
        <v>3095</v>
      </c>
      <c r="BKT1" s="932" t="s">
        <v>3096</v>
      </c>
      <c r="BKU1" s="932" t="s">
        <v>3097</v>
      </c>
      <c r="BKV1" s="932" t="s">
        <v>3098</v>
      </c>
      <c r="BKW1" s="932" t="s">
        <v>3099</v>
      </c>
      <c r="BKX1" s="932" t="s">
        <v>3100</v>
      </c>
      <c r="BKY1" s="932" t="s">
        <v>3101</v>
      </c>
      <c r="BKZ1" s="932" t="s">
        <v>3102</v>
      </c>
      <c r="BLA1" s="932" t="s">
        <v>3103</v>
      </c>
      <c r="BLB1" s="932" t="s">
        <v>3104</v>
      </c>
      <c r="BLC1" s="932" t="s">
        <v>3105</v>
      </c>
      <c r="BLD1" s="932" t="s">
        <v>3106</v>
      </c>
      <c r="BLE1" s="932" t="s">
        <v>3107</v>
      </c>
      <c r="BLF1" s="932" t="s">
        <v>3108</v>
      </c>
      <c r="BLG1" s="932" t="s">
        <v>3109</v>
      </c>
      <c r="BLH1" s="932" t="s">
        <v>3110</v>
      </c>
      <c r="BLI1" s="932" t="s">
        <v>3111</v>
      </c>
      <c r="BLJ1" s="932" t="s">
        <v>3112</v>
      </c>
      <c r="BLK1" s="932" t="s">
        <v>3113</v>
      </c>
      <c r="BLL1" s="932" t="s">
        <v>3114</v>
      </c>
      <c r="BLM1" s="932" t="s">
        <v>3115</v>
      </c>
      <c r="BLN1" s="932" t="s">
        <v>3116</v>
      </c>
      <c r="BLO1" s="932" t="s">
        <v>3117</v>
      </c>
      <c r="BLP1" s="932" t="s">
        <v>3118</v>
      </c>
      <c r="BLQ1" s="932" t="s">
        <v>3119</v>
      </c>
      <c r="BLR1" s="932" t="s">
        <v>3120</v>
      </c>
      <c r="BLS1" s="932" t="s">
        <v>3121</v>
      </c>
      <c r="BLT1" s="932" t="s">
        <v>3122</v>
      </c>
      <c r="BLU1" s="932" t="s">
        <v>3123</v>
      </c>
      <c r="BLV1" s="932" t="s">
        <v>3124</v>
      </c>
      <c r="BLW1" s="932" t="s">
        <v>3125</v>
      </c>
      <c r="BLX1" s="932" t="s">
        <v>3126</v>
      </c>
      <c r="BLY1" s="932" t="s">
        <v>3127</v>
      </c>
      <c r="BLZ1" s="932" t="s">
        <v>3128</v>
      </c>
      <c r="BMA1" s="932" t="s">
        <v>3129</v>
      </c>
      <c r="BMB1" s="932" t="s">
        <v>3130</v>
      </c>
      <c r="BMC1" s="932" t="s">
        <v>3131</v>
      </c>
      <c r="BMD1" s="932" t="s">
        <v>3132</v>
      </c>
      <c r="BME1" s="932" t="s">
        <v>3133</v>
      </c>
      <c r="BMF1" s="932" t="s">
        <v>3134</v>
      </c>
      <c r="BMG1" s="932" t="s">
        <v>3135</v>
      </c>
      <c r="BMH1" s="932" t="s">
        <v>3136</v>
      </c>
      <c r="BMI1" s="932" t="s">
        <v>3137</v>
      </c>
      <c r="BMJ1" s="932" t="s">
        <v>3138</v>
      </c>
      <c r="BMK1" s="932" t="s">
        <v>3139</v>
      </c>
      <c r="BML1" s="932" t="s">
        <v>3140</v>
      </c>
      <c r="BMM1" s="932" t="s">
        <v>3141</v>
      </c>
      <c r="BMN1" s="932" t="s">
        <v>3142</v>
      </c>
      <c r="BMO1" s="932" t="s">
        <v>3143</v>
      </c>
      <c r="BMP1" s="932" t="s">
        <v>3144</v>
      </c>
      <c r="BMQ1" s="932" t="s">
        <v>3145</v>
      </c>
      <c r="BMR1" s="932" t="s">
        <v>3146</v>
      </c>
      <c r="BMS1" s="932" t="s">
        <v>3147</v>
      </c>
      <c r="BMT1" s="932" t="s">
        <v>3148</v>
      </c>
      <c r="BMU1" s="932" t="s">
        <v>3149</v>
      </c>
      <c r="BMV1" s="932" t="s">
        <v>3150</v>
      </c>
      <c r="BMW1" s="932" t="s">
        <v>3151</v>
      </c>
      <c r="BMX1" s="932" t="s">
        <v>3152</v>
      </c>
      <c r="BMY1" s="932" t="s">
        <v>3153</v>
      </c>
      <c r="BMZ1" s="932" t="s">
        <v>3154</v>
      </c>
      <c r="BNA1" s="932" t="s">
        <v>3155</v>
      </c>
      <c r="BNB1" s="932" t="s">
        <v>3156</v>
      </c>
      <c r="BNC1" s="932" t="s">
        <v>3157</v>
      </c>
      <c r="BND1" s="932" t="s">
        <v>3158</v>
      </c>
      <c r="BNE1" s="932" t="s">
        <v>3159</v>
      </c>
      <c r="BNF1" s="932" t="s">
        <v>3160</v>
      </c>
      <c r="BNG1" s="932" t="s">
        <v>3161</v>
      </c>
      <c r="BNH1" s="932" t="s">
        <v>3162</v>
      </c>
      <c r="BNI1" s="932" t="s">
        <v>3163</v>
      </c>
      <c r="BNJ1" s="932" t="s">
        <v>3164</v>
      </c>
      <c r="BNK1" s="932" t="s">
        <v>3165</v>
      </c>
      <c r="BNL1" s="932" t="s">
        <v>3166</v>
      </c>
      <c r="BNM1" s="932" t="s">
        <v>3167</v>
      </c>
      <c r="BNN1" s="932" t="s">
        <v>3168</v>
      </c>
      <c r="BNO1" s="932" t="s">
        <v>3169</v>
      </c>
      <c r="BNP1" s="932" t="s">
        <v>3170</v>
      </c>
      <c r="BNQ1" s="932" t="s">
        <v>3171</v>
      </c>
      <c r="BNR1" s="932" t="s">
        <v>3172</v>
      </c>
      <c r="BNS1" s="932" t="s">
        <v>3173</v>
      </c>
      <c r="BNT1" s="932" t="s">
        <v>3174</v>
      </c>
      <c r="BNU1" s="932" t="s">
        <v>3175</v>
      </c>
      <c r="BNV1" s="932" t="s">
        <v>3176</v>
      </c>
      <c r="BNW1" s="932" t="s">
        <v>3177</v>
      </c>
      <c r="BNX1" s="932" t="s">
        <v>3178</v>
      </c>
      <c r="BNY1" s="932" t="s">
        <v>3179</v>
      </c>
      <c r="BNZ1" s="932" t="s">
        <v>3180</v>
      </c>
      <c r="BOA1" s="932" t="s">
        <v>3181</v>
      </c>
      <c r="BOB1" s="932" t="s">
        <v>3182</v>
      </c>
      <c r="BOC1" s="932" t="s">
        <v>3183</v>
      </c>
      <c r="BOD1" s="932" t="s">
        <v>3184</v>
      </c>
      <c r="BOE1" s="932" t="s">
        <v>3185</v>
      </c>
      <c r="BOF1" s="932" t="s">
        <v>3186</v>
      </c>
      <c r="BOG1" s="932" t="s">
        <v>3187</v>
      </c>
      <c r="BOH1" s="932" t="s">
        <v>3188</v>
      </c>
      <c r="BOI1" s="932" t="s">
        <v>3189</v>
      </c>
      <c r="BOJ1" s="932" t="s">
        <v>3190</v>
      </c>
      <c r="BOK1" s="932" t="s">
        <v>3191</v>
      </c>
      <c r="BOL1" s="932" t="s">
        <v>3192</v>
      </c>
      <c r="BOM1" s="932" t="s">
        <v>3193</v>
      </c>
      <c r="BON1" s="932" t="s">
        <v>3194</v>
      </c>
      <c r="BOO1" s="932" t="s">
        <v>3195</v>
      </c>
      <c r="BOP1" s="932" t="s">
        <v>3196</v>
      </c>
      <c r="BOQ1" s="932" t="s">
        <v>3197</v>
      </c>
      <c r="BOR1" s="932" t="s">
        <v>3198</v>
      </c>
      <c r="BOS1" s="932" t="s">
        <v>3199</v>
      </c>
      <c r="BOT1" s="932" t="s">
        <v>3200</v>
      </c>
      <c r="BOU1" s="932" t="s">
        <v>3201</v>
      </c>
      <c r="BOV1" s="932" t="s">
        <v>3202</v>
      </c>
      <c r="BOW1" s="932" t="s">
        <v>3203</v>
      </c>
      <c r="BOX1" s="932" t="s">
        <v>3204</v>
      </c>
      <c r="BOY1" s="932" t="s">
        <v>3205</v>
      </c>
      <c r="BOZ1" s="932" t="s">
        <v>3206</v>
      </c>
      <c r="BPA1" s="932" t="s">
        <v>3207</v>
      </c>
      <c r="BPB1" s="932" t="s">
        <v>3208</v>
      </c>
      <c r="BPC1" s="932" t="s">
        <v>3209</v>
      </c>
      <c r="BPD1" s="932" t="s">
        <v>3210</v>
      </c>
      <c r="BPE1" s="932" t="s">
        <v>3211</v>
      </c>
      <c r="BPF1" s="932" t="s">
        <v>3212</v>
      </c>
      <c r="BPG1" s="932" t="s">
        <v>3213</v>
      </c>
      <c r="BPH1" s="932" t="s">
        <v>3214</v>
      </c>
      <c r="BPI1" s="932" t="s">
        <v>3215</v>
      </c>
      <c r="BPJ1" s="932" t="s">
        <v>3216</v>
      </c>
      <c r="BPK1" s="932" t="s">
        <v>3217</v>
      </c>
      <c r="BPL1" s="932" t="s">
        <v>3218</v>
      </c>
      <c r="BPM1" s="932" t="s">
        <v>3219</v>
      </c>
      <c r="BPN1" s="932" t="s">
        <v>3220</v>
      </c>
      <c r="BPO1" s="932" t="s">
        <v>3221</v>
      </c>
      <c r="BPP1" s="932" t="s">
        <v>3222</v>
      </c>
      <c r="BPQ1" s="932" t="s">
        <v>3223</v>
      </c>
      <c r="BPR1" s="932" t="s">
        <v>3224</v>
      </c>
      <c r="BPS1" s="932" t="s">
        <v>3225</v>
      </c>
      <c r="BPT1" s="932" t="s">
        <v>3226</v>
      </c>
      <c r="BPU1" s="932" t="s">
        <v>3227</v>
      </c>
      <c r="BPV1" s="932" t="s">
        <v>3228</v>
      </c>
      <c r="BPW1" s="932" t="s">
        <v>3229</v>
      </c>
      <c r="BPX1" s="932" t="s">
        <v>3230</v>
      </c>
      <c r="BPY1" s="932" t="s">
        <v>3231</v>
      </c>
      <c r="BPZ1" s="932" t="s">
        <v>3232</v>
      </c>
      <c r="BQA1" s="932" t="s">
        <v>3233</v>
      </c>
      <c r="BQB1" s="932" t="s">
        <v>3234</v>
      </c>
      <c r="BQC1" s="932" t="s">
        <v>3235</v>
      </c>
      <c r="BQD1" s="932" t="s">
        <v>3236</v>
      </c>
      <c r="BQE1" s="932" t="s">
        <v>3237</v>
      </c>
      <c r="BQF1" s="932" t="s">
        <v>3238</v>
      </c>
      <c r="BQG1" s="932" t="s">
        <v>3239</v>
      </c>
      <c r="BQH1" s="932" t="s">
        <v>3240</v>
      </c>
      <c r="BQI1" s="932" t="s">
        <v>3241</v>
      </c>
      <c r="BQJ1" s="932" t="s">
        <v>3242</v>
      </c>
      <c r="BQK1" s="932" t="s">
        <v>3243</v>
      </c>
      <c r="BQL1" s="932" t="s">
        <v>3244</v>
      </c>
      <c r="BQM1" s="932" t="s">
        <v>3245</v>
      </c>
      <c r="BQN1" s="932" t="s">
        <v>3246</v>
      </c>
      <c r="BQO1" s="932" t="s">
        <v>3247</v>
      </c>
      <c r="BQP1" s="932" t="s">
        <v>3248</v>
      </c>
      <c r="BQQ1" s="932" t="s">
        <v>3249</v>
      </c>
      <c r="BQR1" s="932" t="s">
        <v>3250</v>
      </c>
      <c r="BQS1" s="932" t="s">
        <v>3251</v>
      </c>
      <c r="BQT1" s="932" t="s">
        <v>3252</v>
      </c>
      <c r="BQU1" s="932" t="s">
        <v>3253</v>
      </c>
      <c r="BQV1" s="932" t="s">
        <v>3254</v>
      </c>
      <c r="BQW1" s="932" t="s">
        <v>3255</v>
      </c>
      <c r="BQX1" s="932" t="s">
        <v>3256</v>
      </c>
      <c r="BQY1" s="932" t="s">
        <v>3257</v>
      </c>
      <c r="BQZ1" s="932" t="s">
        <v>3258</v>
      </c>
      <c r="BRA1" s="932" t="s">
        <v>3259</v>
      </c>
      <c r="BRB1" s="932" t="s">
        <v>3260</v>
      </c>
      <c r="BRC1" s="932" t="s">
        <v>3261</v>
      </c>
      <c r="BRD1" s="932" t="s">
        <v>3262</v>
      </c>
      <c r="BRE1" s="932" t="s">
        <v>3263</v>
      </c>
      <c r="BRF1" s="932" t="s">
        <v>3264</v>
      </c>
      <c r="BRG1" s="932" t="s">
        <v>3265</v>
      </c>
      <c r="BRH1" s="932" t="s">
        <v>3266</v>
      </c>
      <c r="BRI1" s="932" t="s">
        <v>3267</v>
      </c>
      <c r="BRJ1" s="932" t="s">
        <v>3268</v>
      </c>
      <c r="BRK1" s="932" t="s">
        <v>3269</v>
      </c>
      <c r="BRL1" s="932" t="s">
        <v>3270</v>
      </c>
      <c r="BRM1" s="932" t="s">
        <v>3271</v>
      </c>
      <c r="BRN1" s="932" t="s">
        <v>3272</v>
      </c>
      <c r="BRO1" s="932" t="s">
        <v>3273</v>
      </c>
      <c r="BRP1" s="932" t="s">
        <v>3274</v>
      </c>
      <c r="BRQ1" s="932" t="s">
        <v>3275</v>
      </c>
      <c r="BRR1" s="932" t="s">
        <v>3276</v>
      </c>
      <c r="BRS1" s="932" t="s">
        <v>3277</v>
      </c>
      <c r="BRT1" s="932" t="s">
        <v>3278</v>
      </c>
      <c r="BRU1" s="932" t="s">
        <v>3279</v>
      </c>
      <c r="BRV1" s="932" t="s">
        <v>3280</v>
      </c>
      <c r="BRW1" s="932" t="s">
        <v>3281</v>
      </c>
      <c r="BRX1" s="932" t="s">
        <v>3282</v>
      </c>
      <c r="BRY1" s="932" t="s">
        <v>3283</v>
      </c>
      <c r="BRZ1" s="932" t="s">
        <v>3284</v>
      </c>
      <c r="BSA1" s="932" t="s">
        <v>3285</v>
      </c>
      <c r="BSB1" s="932" t="s">
        <v>3286</v>
      </c>
      <c r="BSC1" s="932" t="s">
        <v>3287</v>
      </c>
      <c r="BSD1" s="932" t="s">
        <v>3288</v>
      </c>
      <c r="BSE1" s="932" t="s">
        <v>3289</v>
      </c>
      <c r="BSF1" s="932" t="s">
        <v>3290</v>
      </c>
      <c r="BSG1" s="932" t="s">
        <v>3291</v>
      </c>
      <c r="BSH1" s="932" t="s">
        <v>3292</v>
      </c>
      <c r="BSI1" s="932" t="s">
        <v>3293</v>
      </c>
      <c r="BSJ1" s="932" t="s">
        <v>3294</v>
      </c>
      <c r="BSK1" s="932" t="s">
        <v>3295</v>
      </c>
      <c r="BSL1" s="932" t="s">
        <v>3296</v>
      </c>
      <c r="BSM1" s="932" t="s">
        <v>3297</v>
      </c>
      <c r="BSN1" s="932" t="s">
        <v>3298</v>
      </c>
      <c r="BSO1" s="932" t="s">
        <v>3299</v>
      </c>
      <c r="BSP1" s="932" t="s">
        <v>3300</v>
      </c>
      <c r="BSQ1" s="932" t="s">
        <v>3301</v>
      </c>
      <c r="BSR1" s="932" t="s">
        <v>3302</v>
      </c>
      <c r="BSS1" s="932" t="s">
        <v>3303</v>
      </c>
    </row>
    <row r="2" spans="1:1865">
      <c r="A2" s="925">
        <f>'Muka Depan'!X20</f>
        <v>0</v>
      </c>
      <c r="B2" s="926">
        <f>'Soalan 1'!S14</f>
        <v>0</v>
      </c>
      <c r="C2" s="927">
        <f>'Soalan 1'!AC22</f>
        <v>0</v>
      </c>
      <c r="D2" s="927" t="str">
        <f>TEXT('Soalan 1'!B30,"00")&amp;TEXT('Soalan 1'!G30,"00")&amp;TEXT('Soalan 1'!H30,"00")</f>
        <v>00/00</v>
      </c>
      <c r="E2" s="927" t="e">
        <f>TEXT('Soalan 1'!#REF!,"00")&amp;TEXT('Soalan 1'!#REF!,"00")&amp;TEXT('Soalan 1'!AC30,"00")</f>
        <v>#REF!</v>
      </c>
      <c r="F2" s="927" t="e">
        <f>'Soalan 1'!#REF!</f>
        <v>#REF!</v>
      </c>
      <c r="G2" s="927" t="e">
        <f>'Soalan 1'!#REF!</f>
        <v>#REF!</v>
      </c>
      <c r="H2" s="927" t="e">
        <f>'Soalan 1'!#REF!</f>
        <v>#REF!</v>
      </c>
      <c r="I2" s="927" t="e">
        <f>'Soalan 1'!#REF!</f>
        <v>#REF!</v>
      </c>
      <c r="J2" s="927" t="e">
        <f>'Soalan 1'!#REF!</f>
        <v>#REF!</v>
      </c>
      <c r="K2" s="927" t="e">
        <f>'Soalan 1'!#REF!</f>
        <v>#REF!</v>
      </c>
      <c r="L2" s="927" t="e">
        <f>'Soalan 1'!#REF!</f>
        <v>#REF!</v>
      </c>
      <c r="M2" s="927" t="e">
        <f>'Soalan 1'!#REF!</f>
        <v>#REF!</v>
      </c>
      <c r="N2" s="927">
        <f>'Soalan 1'!B37</f>
        <v>0</v>
      </c>
      <c r="O2" s="927" t="e">
        <f>IF('Soalan 1'!#REF!&lt;&gt;"",1,IF('Soalan 1'!#REF!&lt;&gt;"",2,IF('Soalan 1'!#REF!&lt;&gt;"",3,0)))</f>
        <v>#REF!</v>
      </c>
      <c r="P2" s="927" t="e">
        <f>'Soalan 1'!#REF!</f>
        <v>#REF!</v>
      </c>
      <c r="Q2" s="927" t="e">
        <f>'Soalan 1'!#REF!</f>
        <v>#REF!</v>
      </c>
      <c r="R2" s="927" t="e">
        <f>'Soalan 1'!#REF!</f>
        <v>#REF!</v>
      </c>
      <c r="S2" s="927" t="e">
        <f>'Soalan 1'!#REF!</f>
        <v>#REF!</v>
      </c>
      <c r="T2" s="927" t="e">
        <f>'Soalan 1'!#REF!</f>
        <v>#REF!</v>
      </c>
      <c r="U2" s="927" t="e">
        <f>IF('Soalan 1'!#REF!&lt;&gt;"",1,IF('Soalan 1'!#REF!&lt;&gt;"",2,IF('Soalan 1'!#REF!&lt;&gt;"",3,IF('Soalan 1'!#REF!&lt;&gt;"",4,IF('Soalan 1'!#REF!&lt;&gt;"",5,IF('Soalan 1'!#REF!&lt;&gt;"",6,IF('Soalan 1'!#REF!&lt;&gt;"",7,IF('Soalan 1'!#REF!&lt;&gt;"",8,IF('Soalan 1'!#REF!&lt;&gt;"",9,0)))))))))</f>
        <v>#REF!</v>
      </c>
      <c r="V2" s="927" t="e">
        <f>'Soalan 1'!#REF!</f>
        <v>#REF!</v>
      </c>
      <c r="W2" s="927" t="e">
        <f>'Soalan 1'!#REF!</f>
        <v>#REF!</v>
      </c>
      <c r="X2" s="927" t="e">
        <f>'Soalan 1'!#REF!</f>
        <v>#REF!</v>
      </c>
      <c r="Y2" s="927" t="e">
        <f>'Soalan 1'!#REF!</f>
        <v>#REF!</v>
      </c>
      <c r="Z2" s="927" t="e">
        <f>'Soalan 1'!#REF!</f>
        <v>#REF!</v>
      </c>
      <c r="AA2" s="927" t="e">
        <f>'Soalan 1'!#REF!</f>
        <v>#REF!</v>
      </c>
      <c r="AB2" s="927" t="e">
        <f>'Soalan 1'!#REF!</f>
        <v>#REF!</v>
      </c>
      <c r="AC2" s="927" t="e">
        <f>IF('Soalan 1'!#REF!&lt;&gt;"",1,IF('Soalan 1'!#REF!&lt;&gt;"",2,IF('Soalan 1'!#REF!&lt;&gt;"",3,0)))</f>
        <v>#REF!</v>
      </c>
      <c r="AD2" s="927" t="e">
        <f>IF('Soalan 1'!#REF!&lt;&gt;"",1,IF('Soalan 1'!#REF!&lt;&gt;"",2,IF('Soalan 1'!#REF!&lt;&gt;"",3,0)))</f>
        <v>#REF!</v>
      </c>
      <c r="AE2" s="927" t="e">
        <f>IF('Soalan 1'!#REF!&lt;&gt;"",1,IF('Soalan 1'!#REF!&lt;&gt;"",2,IF('Soalan 1'!#REF!&lt;&gt;"",3,0)))</f>
        <v>#REF!</v>
      </c>
      <c r="AF2" s="927">
        <f>'Soalan 1'!C207</f>
        <v>0</v>
      </c>
      <c r="AG2" s="927">
        <f>'Soalan 1'!C221</f>
        <v>0</v>
      </c>
      <c r="AH2" s="927">
        <f>'Soalan 1'!C231</f>
        <v>0</v>
      </c>
      <c r="AI2" s="927" t="e">
        <f>'Soalan 1'!#REF!</f>
        <v>#REF!</v>
      </c>
      <c r="AJ2" s="927" t="e">
        <f>'Soalan 1'!#REF!</f>
        <v>#REF!</v>
      </c>
      <c r="AK2" s="927">
        <f>'Soalan 1'!AB210</f>
        <v>0</v>
      </c>
      <c r="AL2" s="927">
        <f>'Soalan 1'!AB224</f>
        <v>0</v>
      </c>
      <c r="AM2" s="927">
        <f>'Soalan 1'!AB234</f>
        <v>0</v>
      </c>
      <c r="AN2" s="927" t="e">
        <f>'Soalan 1'!#REF!</f>
        <v>#REF!</v>
      </c>
      <c r="AO2" s="927" t="e">
        <f>'Soalan 1'!#REF!</f>
        <v>#REF!</v>
      </c>
      <c r="AP2" s="927">
        <f>IF('Soalan 2'!AD10&lt;&gt;"",1,IF('Soalan 2'!AD13&lt;&gt;"",2,IF('Soalan 2'!AD16&lt;&gt;"",9,IF('Soalan 2'!AD19&lt;&gt;"",3,IF('Soalan 2'!AD22&lt;&gt;"",4,IF('Soalan 2'!AD25&lt;&gt;"",5,IF('Soalan 2'!AD28&lt;&gt;"",6,IF('Soalan 2'!AD31&lt;&gt;"",7,IF('Soalan 2'!AD31&lt;&gt;"",8,0)))))))))</f>
        <v>0</v>
      </c>
      <c r="AQ2" s="927">
        <f>IF('Soalan 2'!E43&lt;&gt;"",1,IF('Soalan 2'!I43&lt;&gt;"",2,IF('Soalan 2'!I43&lt;&gt;"",3,0)))</f>
        <v>0</v>
      </c>
      <c r="AR2" s="927">
        <f>IF('Soalan 2'!E69&lt;&gt;"",1,IF('Soalan 2'!I69&lt;&gt;"",2,IF('Soalan 2'!I69&lt;&gt;"",3,0)))</f>
        <v>0</v>
      </c>
      <c r="AS2" s="927">
        <f>'Soalan 3'!N12</f>
        <v>0</v>
      </c>
      <c r="AT2" s="927">
        <f>'Soalan 3'!N14</f>
        <v>0</v>
      </c>
      <c r="AU2" s="927">
        <f>'Soalan 3'!V49</f>
        <v>0</v>
      </c>
      <c r="AV2" s="927">
        <f>'Soalan 3'!V51</f>
        <v>0</v>
      </c>
      <c r="AW2" s="927" t="e">
        <f>'Soalan 3'!#REF!</f>
        <v>#REF!</v>
      </c>
      <c r="AX2" s="927" t="e">
        <f>'Soalan 3'!#REF!</f>
        <v>#REF!</v>
      </c>
      <c r="AY2" s="927" t="e">
        <f>'Soalan 3'!#REF!</f>
        <v>#REF!</v>
      </c>
      <c r="AZ2" s="927">
        <f>'Soalan 3'!V54</f>
        <v>0</v>
      </c>
      <c r="BA2" s="927">
        <f>'Soalan 3'!V59</f>
        <v>0</v>
      </c>
      <c r="BB2" s="927">
        <f>'Soalan 3'!V61</f>
        <v>0</v>
      </c>
      <c r="BC2" s="927" t="e">
        <f>'Soalan 3'!#REF!</f>
        <v>#REF!</v>
      </c>
      <c r="BD2" s="927" t="e">
        <f>'Soalan 3'!#REF!</f>
        <v>#REF!</v>
      </c>
      <c r="BE2" s="927" t="e">
        <f>'Soalan 3'!#REF!</f>
        <v>#REF!</v>
      </c>
      <c r="BF2" s="927">
        <f>'Soalan 3'!V64</f>
        <v>0</v>
      </c>
      <c r="BG2" s="927">
        <f>'Soalan 3'!V67</f>
        <v>0</v>
      </c>
      <c r="BH2" s="927">
        <f>'Soalan 3'!U78</f>
        <v>0</v>
      </c>
      <c r="BI2" s="927">
        <f>'Soalan 3'!C80</f>
        <v>0</v>
      </c>
      <c r="BJ2" s="928">
        <f>'Soalan 4'!M14</f>
        <v>0</v>
      </c>
      <c r="BK2" s="928">
        <f>'Soalan 4'!M17</f>
        <v>0</v>
      </c>
      <c r="BL2" s="928">
        <f>'Soalan 4'!M21</f>
        <v>0</v>
      </c>
      <c r="BM2" s="928">
        <f>'Soalan 4'!M25</f>
        <v>0</v>
      </c>
      <c r="BN2" s="928">
        <f>'Soalan 4'!M28</f>
        <v>0</v>
      </c>
      <c r="BO2" s="928">
        <f>'Soalan 4'!M31</f>
        <v>0</v>
      </c>
      <c r="BP2" s="928">
        <f>'Soalan 4'!M35</f>
        <v>0</v>
      </c>
      <c r="BQ2" s="928">
        <f>'Soalan 4'!M39</f>
        <v>0</v>
      </c>
      <c r="BR2" s="928">
        <f>'Soalan 4'!M43</f>
        <v>0</v>
      </c>
      <c r="BS2" s="928">
        <f>'Soalan 4'!M47</f>
        <v>0</v>
      </c>
      <c r="BT2" s="928">
        <f>'Soalan 4'!M49</f>
        <v>0</v>
      </c>
      <c r="BU2" s="928">
        <f>'Soalan 4'!M52</f>
        <v>0</v>
      </c>
      <c r="BV2" s="928" t="e">
        <f>'Soalan 4'!#REF!</f>
        <v>#REF!</v>
      </c>
      <c r="BW2" s="928">
        <f>'Soalan 4'!M56</f>
        <v>0</v>
      </c>
      <c r="BX2" s="928">
        <f>'Soalan 4'!M59</f>
        <v>0</v>
      </c>
      <c r="BY2" s="928">
        <f>'Soalan 4'!M62</f>
        <v>0</v>
      </c>
      <c r="BZ2" s="928">
        <f>'Soalan 4'!M64</f>
        <v>0</v>
      </c>
      <c r="CA2" s="928">
        <f>'Soalan 4'!M67</f>
        <v>0</v>
      </c>
      <c r="CB2" s="928">
        <f>'Soalan 4'!M69</f>
        <v>0</v>
      </c>
      <c r="CC2" s="928">
        <f>'Soalan 4'!U14</f>
        <v>0</v>
      </c>
      <c r="CD2" s="928">
        <f>'Soalan 4'!U17</f>
        <v>0</v>
      </c>
      <c r="CE2" s="928">
        <f>'Soalan 4'!U21</f>
        <v>0</v>
      </c>
      <c r="CF2" s="928">
        <f>'Soalan 4'!U25</f>
        <v>0</v>
      </c>
      <c r="CG2" s="928">
        <f>'Soalan 4'!U28</f>
        <v>0</v>
      </c>
      <c r="CH2" s="928">
        <f>'Soalan 4'!U31</f>
        <v>0</v>
      </c>
      <c r="CI2" s="928">
        <f>'Soalan 4'!U35</f>
        <v>0</v>
      </c>
      <c r="CJ2" s="928">
        <f>'Soalan 4'!U39</f>
        <v>0</v>
      </c>
      <c r="CK2" s="928">
        <f>'Soalan 4'!U43</f>
        <v>0</v>
      </c>
      <c r="CL2" s="928">
        <f>'Soalan 4'!U47</f>
        <v>0</v>
      </c>
      <c r="CM2" s="928">
        <f>'Soalan 4'!U49</f>
        <v>0</v>
      </c>
      <c r="CN2" s="928">
        <f>'Soalan 4'!U52</f>
        <v>0</v>
      </c>
      <c r="CO2" s="928" t="e">
        <f>'Soalan 4'!#REF!</f>
        <v>#REF!</v>
      </c>
      <c r="CP2" s="928">
        <f>'Soalan 4'!U56</f>
        <v>0</v>
      </c>
      <c r="CQ2" s="928">
        <f>'Soalan 4'!U59</f>
        <v>0</v>
      </c>
      <c r="CR2" s="928">
        <f>'Soalan 4'!U62</f>
        <v>0</v>
      </c>
      <c r="CS2" s="928">
        <f>'Soalan 4'!U64</f>
        <v>0</v>
      </c>
      <c r="CT2" s="928">
        <f>'Soalan 4'!U67</f>
        <v>0</v>
      </c>
      <c r="CU2" s="928">
        <f>'Soalan 4'!U69</f>
        <v>0</v>
      </c>
      <c r="CV2" s="928">
        <f>'Soalan 4'!AD17</f>
        <v>0</v>
      </c>
      <c r="CW2" s="928">
        <f>'Soalan 4'!AD21</f>
        <v>0</v>
      </c>
      <c r="CX2" s="928">
        <f>'Soalan 4'!AD25</f>
        <v>0</v>
      </c>
      <c r="CY2" s="928">
        <f>'Soalan 4'!AD31</f>
        <v>0</v>
      </c>
      <c r="CZ2" s="928">
        <f>'Soalan 4'!AD35</f>
        <v>0</v>
      </c>
      <c r="DA2" s="928">
        <f>'Soalan 4'!AD39</f>
        <v>0</v>
      </c>
      <c r="DB2" s="928">
        <f>'Soalan 4'!AD43</f>
        <v>0</v>
      </c>
      <c r="DC2" s="928">
        <f>'Soalan 4'!AD49</f>
        <v>0</v>
      </c>
      <c r="DD2" s="928">
        <f>'Soalan 4'!AD52</f>
        <v>0</v>
      </c>
      <c r="DE2" s="928" t="e">
        <f>'Soalan 4'!#REF!</f>
        <v>#REF!</v>
      </c>
      <c r="DF2" s="928">
        <f>'Soalan 4'!AD56</f>
        <v>0</v>
      </c>
      <c r="DG2" s="928">
        <f>'Soalan 4'!AD67</f>
        <v>0</v>
      </c>
      <c r="DH2" s="928">
        <f>'Soalan 4'!AD69</f>
        <v>0</v>
      </c>
      <c r="DI2" s="928">
        <f>'Soalan 4'!AM17</f>
        <v>0</v>
      </c>
      <c r="DJ2" s="928">
        <f>'Soalan 4'!AM21</f>
        <v>0</v>
      </c>
      <c r="DK2" s="928">
        <f>'Soalan 4'!AM25</f>
        <v>0</v>
      </c>
      <c r="DL2" s="928">
        <f>'Soalan 4'!AM28</f>
        <v>0</v>
      </c>
      <c r="DM2" s="928">
        <f>'Soalan 4'!AM43</f>
        <v>0</v>
      </c>
      <c r="DN2" s="928">
        <f>'Soalan 4'!AM47</f>
        <v>0</v>
      </c>
      <c r="DO2" s="928">
        <f>'Soalan 4'!AM49</f>
        <v>0</v>
      </c>
      <c r="DP2" s="928">
        <f>'Soalan 4'!AM52</f>
        <v>0</v>
      </c>
      <c r="DQ2" s="928" t="e">
        <f>'Soalan 4'!#REF!</f>
        <v>#REF!</v>
      </c>
      <c r="DR2" s="928">
        <f>'Soalan 4'!AM56</f>
        <v>0</v>
      </c>
      <c r="DS2" s="928">
        <f>'Soalan 4'!AM59</f>
        <v>0</v>
      </c>
      <c r="DT2" s="928">
        <f>'Soalan 4'!AM62</f>
        <v>0</v>
      </c>
      <c r="DU2" s="928">
        <f>'Soalan 4'!AM64</f>
        <v>0</v>
      </c>
      <c r="DV2" s="928">
        <f>'Soalan 4'!AM67</f>
        <v>0</v>
      </c>
      <c r="DW2" s="928">
        <f>'Soalan 4'!AM69</f>
        <v>0</v>
      </c>
      <c r="DX2" s="928">
        <f>'Soalan 4'!AV14</f>
        <v>0</v>
      </c>
      <c r="DY2" s="928">
        <f>'Soalan 4'!AV17</f>
        <v>0</v>
      </c>
      <c r="DZ2" s="928">
        <f>'Soalan 4'!AV21</f>
        <v>0</v>
      </c>
      <c r="EA2" s="928">
        <f>'Soalan 4'!AV25</f>
        <v>0</v>
      </c>
      <c r="EB2" s="928">
        <f>'Soalan 4'!AV28</f>
        <v>0</v>
      </c>
      <c r="EC2" s="928">
        <f>'Soalan 4'!AV31</f>
        <v>0</v>
      </c>
      <c r="ED2" s="928">
        <f>'Soalan 4'!AV35</f>
        <v>0</v>
      </c>
      <c r="EE2" s="928">
        <f>'Soalan 4'!AV39</f>
        <v>0</v>
      </c>
      <c r="EF2" s="928">
        <f>'Soalan 4'!AV43</f>
        <v>0</v>
      </c>
      <c r="EG2" s="928">
        <f>'Soalan 4'!AV47</f>
        <v>0</v>
      </c>
      <c r="EH2" s="928">
        <f>'Soalan 4'!AV49</f>
        <v>0</v>
      </c>
      <c r="EI2" s="928">
        <f>'Soalan 4'!AV52</f>
        <v>0</v>
      </c>
      <c r="EJ2" s="928" t="e">
        <f>'Soalan 4'!#REF!</f>
        <v>#REF!</v>
      </c>
      <c r="EK2" s="928">
        <f>'Soalan 4'!AV56</f>
        <v>0</v>
      </c>
      <c r="EL2" s="928">
        <f>'Soalan 4'!AV59</f>
        <v>0</v>
      </c>
      <c r="EM2" s="928">
        <f>'Soalan 4'!AV62</f>
        <v>0</v>
      </c>
      <c r="EN2" s="928">
        <f>'Soalan 4'!AV64</f>
        <v>0</v>
      </c>
      <c r="EO2" s="928">
        <f>'Soalan 4'!AV67</f>
        <v>0</v>
      </c>
      <c r="EP2" s="928">
        <f>'Soalan 4'!AV69</f>
        <v>0</v>
      </c>
      <c r="EQ2" s="928">
        <f>'Soalan 4'!BE14</f>
        <v>0</v>
      </c>
      <c r="ER2" s="928">
        <f>'Soalan 4'!BE17</f>
        <v>0</v>
      </c>
      <c r="ES2" s="928">
        <f>'Soalan 4'!BE21</f>
        <v>0</v>
      </c>
      <c r="ET2" s="928">
        <f>'Soalan 4'!BE25</f>
        <v>0</v>
      </c>
      <c r="EU2" s="928">
        <f>'Soalan 4'!BE28</f>
        <v>0</v>
      </c>
      <c r="EV2" s="928">
        <f>'Soalan 4'!BE31</f>
        <v>0</v>
      </c>
      <c r="EW2" s="928">
        <f>'Soalan 4'!BE35</f>
        <v>0</v>
      </c>
      <c r="EX2" s="928">
        <f>'Soalan 4'!BE39</f>
        <v>0</v>
      </c>
      <c r="EY2" s="928">
        <f>'Soalan 4'!BE43</f>
        <v>0</v>
      </c>
      <c r="EZ2" s="928">
        <f>'Soalan 4'!BE47</f>
        <v>0</v>
      </c>
      <c r="FA2" s="928">
        <f>'Soalan 4'!BE49</f>
        <v>0</v>
      </c>
      <c r="FB2" s="928">
        <f>'Soalan 4'!BE52</f>
        <v>0</v>
      </c>
      <c r="FC2" s="928" t="e">
        <f>'Soalan 4'!#REF!</f>
        <v>#REF!</v>
      </c>
      <c r="FD2" s="928">
        <f>'Soalan 4'!BE56</f>
        <v>0</v>
      </c>
      <c r="FE2" s="928">
        <f>'Soalan 4'!BE59</f>
        <v>0</v>
      </c>
      <c r="FF2" s="928">
        <f>'Soalan 4'!BE62</f>
        <v>0</v>
      </c>
      <c r="FG2" s="928">
        <f>'Soalan 4'!BE64</f>
        <v>0</v>
      </c>
      <c r="FH2" s="928">
        <f>'Soalan 4'!BE67</f>
        <v>0</v>
      </c>
      <c r="FI2" s="928">
        <f>'Soalan 4'!BE69</f>
        <v>0</v>
      </c>
      <c r="FJ2" s="928">
        <f>'Soalan 4'!BN14</f>
        <v>0</v>
      </c>
      <c r="FK2" s="928">
        <f>'Soalan 4'!BN17</f>
        <v>0</v>
      </c>
      <c r="FL2" s="928">
        <f>'Soalan 4'!BN21</f>
        <v>0</v>
      </c>
      <c r="FM2" s="928">
        <f>'Soalan 4'!BN25</f>
        <v>0</v>
      </c>
      <c r="FN2" s="928">
        <f>'Soalan 4'!BN28</f>
        <v>0</v>
      </c>
      <c r="FO2" s="928">
        <f>'Soalan 4'!BN31</f>
        <v>0</v>
      </c>
      <c r="FP2" s="928">
        <f>'Soalan 4'!BN35</f>
        <v>0</v>
      </c>
      <c r="FQ2" s="928">
        <f>'Soalan 4'!BN39</f>
        <v>0</v>
      </c>
      <c r="FR2" s="928">
        <f>'Soalan 4'!BN43</f>
        <v>0</v>
      </c>
      <c r="FS2" s="928">
        <f>'Soalan 4'!BN47</f>
        <v>0</v>
      </c>
      <c r="FT2" s="928">
        <f>'Soalan 4'!BN49</f>
        <v>0</v>
      </c>
      <c r="FU2" s="928">
        <f>'Soalan 4'!BN52</f>
        <v>0</v>
      </c>
      <c r="FV2" s="928" t="e">
        <f>'Soalan 4'!#REF!</f>
        <v>#REF!</v>
      </c>
      <c r="FW2" s="928">
        <f>'Soalan 4'!BN56</f>
        <v>0</v>
      </c>
      <c r="FX2" s="928">
        <f>'Soalan 4'!BN59</f>
        <v>0</v>
      </c>
      <c r="FY2" s="928">
        <f>'Soalan 4'!BN62</f>
        <v>0</v>
      </c>
      <c r="FZ2" s="928">
        <f>'Soalan 4'!BN67</f>
        <v>0</v>
      </c>
      <c r="GA2" s="928">
        <f>'Soalan 4'!BN69</f>
        <v>0</v>
      </c>
      <c r="GB2" s="928">
        <f>'Soalan 4'!BV14</f>
        <v>0</v>
      </c>
      <c r="GC2" s="928">
        <f>'Soalan 4'!BV17</f>
        <v>0</v>
      </c>
      <c r="GD2" s="928">
        <f>'Soalan 4'!BV21</f>
        <v>0</v>
      </c>
      <c r="GE2" s="928">
        <f>'Soalan 4'!BV25</f>
        <v>0</v>
      </c>
      <c r="GF2" s="928">
        <f>'Soalan 4'!BV28</f>
        <v>0</v>
      </c>
      <c r="GG2" s="928">
        <f>'Soalan 4'!BV31</f>
        <v>0</v>
      </c>
      <c r="GH2" s="928">
        <f>'Soalan 4'!BV35</f>
        <v>0</v>
      </c>
      <c r="GI2" s="928">
        <f>'Soalan 4'!BV39</f>
        <v>0</v>
      </c>
      <c r="GJ2" s="928">
        <f>'Soalan 4'!BV43</f>
        <v>0</v>
      </c>
      <c r="GK2" s="928">
        <f>'Soalan 4'!BV47</f>
        <v>0</v>
      </c>
      <c r="GL2" s="928">
        <f>'Soalan 4'!BV49</f>
        <v>0</v>
      </c>
      <c r="GM2" s="928">
        <f>'Soalan 4'!BV52</f>
        <v>0</v>
      </c>
      <c r="GN2" s="928" t="e">
        <f>'Soalan 4'!#REF!</f>
        <v>#REF!</v>
      </c>
      <c r="GO2" s="928">
        <f>'Soalan 4'!BV56</f>
        <v>0</v>
      </c>
      <c r="GP2" s="928">
        <f>'Soalan 4'!BV59</f>
        <v>0</v>
      </c>
      <c r="GQ2" s="928">
        <f>'Soalan 4'!BV62</f>
        <v>0</v>
      </c>
      <c r="GR2" s="928">
        <f>'Soalan 4'!BV64</f>
        <v>0</v>
      </c>
      <c r="GS2" s="928">
        <f>'Soalan 4'!BV67</f>
        <v>0</v>
      </c>
      <c r="GT2" s="928">
        <f>'Soalan 4'!BV69</f>
        <v>0</v>
      </c>
      <c r="GU2" s="928" t="e">
        <f>'Soalan 4'!#REF!</f>
        <v>#REF!</v>
      </c>
      <c r="GV2" s="928" t="e">
        <f>'Soalan 4'!#REF!</f>
        <v>#REF!</v>
      </c>
      <c r="GW2" s="928" t="e">
        <f>'Soalan 4'!#REF!</f>
        <v>#REF!</v>
      </c>
      <c r="GX2" s="928" t="e">
        <f>'Soalan 4'!#REF!</f>
        <v>#REF!</v>
      </c>
      <c r="GY2" s="928" t="e">
        <f>'Soalan 4'!#REF!</f>
        <v>#REF!</v>
      </c>
      <c r="GZ2" s="928" t="e">
        <f>'Soalan 4'!#REF!</f>
        <v>#REF!</v>
      </c>
      <c r="HA2" s="928" t="e">
        <f>'Soalan 4'!#REF!</f>
        <v>#REF!</v>
      </c>
      <c r="HB2" s="928" t="e">
        <f>'Soalan 4'!#REF!</f>
        <v>#REF!</v>
      </c>
      <c r="HC2" s="928" t="e">
        <f>'Soalan 4'!#REF!</f>
        <v>#REF!</v>
      </c>
      <c r="HD2" s="928" t="e">
        <f>'Soalan 4'!#REF!</f>
        <v>#REF!</v>
      </c>
      <c r="HE2" s="928" t="e">
        <f>'Soalan 4'!#REF!</f>
        <v>#REF!</v>
      </c>
      <c r="HF2" s="928" t="e">
        <f>'Soalan 4'!#REF!</f>
        <v>#REF!</v>
      </c>
      <c r="HG2" s="928" t="e">
        <f>'Soalan 4'!#REF!</f>
        <v>#REF!</v>
      </c>
      <c r="HH2" s="928" t="e">
        <f>'Soalan 4'!#REF!</f>
        <v>#REF!</v>
      </c>
      <c r="HI2" s="928" t="e">
        <f>'Soalan 4'!#REF!</f>
        <v>#REF!</v>
      </c>
      <c r="HJ2" s="928" t="e">
        <f>'Soalan 4'!#REF!</f>
        <v>#REF!</v>
      </c>
      <c r="HK2" s="928" t="e">
        <f>'Soalan 4'!#REF!</f>
        <v>#REF!</v>
      </c>
      <c r="HL2" s="928">
        <f>'Soalan 4'!M73</f>
        <v>0</v>
      </c>
      <c r="HM2" s="928">
        <f>'Soalan 4'!U73</f>
        <v>0</v>
      </c>
      <c r="HN2" s="928">
        <f>'Soalan 4'!AD73</f>
        <v>0</v>
      </c>
      <c r="HO2" s="928">
        <f>'Soalan 4'!AM73</f>
        <v>0</v>
      </c>
      <c r="HP2" s="928">
        <f>'Soalan 4'!AV73</f>
        <v>0</v>
      </c>
      <c r="HQ2" s="928">
        <f>'Soalan 4'!BE73</f>
        <v>0</v>
      </c>
      <c r="HR2" s="928">
        <f>'Soalan 5A'!K17</f>
        <v>0</v>
      </c>
      <c r="HS2" s="928">
        <f>'Soalan 5A'!K21</f>
        <v>0</v>
      </c>
      <c r="HT2" s="928">
        <f>'Soalan 5A'!K25</f>
        <v>0</v>
      </c>
      <c r="HU2" s="928">
        <f>'Soalan 5A'!K30</f>
        <v>0</v>
      </c>
      <c r="HV2" s="928">
        <f>'Soalan 5A'!K34</f>
        <v>0</v>
      </c>
      <c r="HW2" s="928">
        <f>'Soalan 5A'!K38</f>
        <v>0</v>
      </c>
      <c r="HX2" s="928">
        <f>'Soalan 5A'!K42</f>
        <v>0</v>
      </c>
      <c r="HY2" s="928">
        <f>'Soalan 5A'!K46</f>
        <v>0</v>
      </c>
      <c r="HZ2" s="928">
        <f>'Soalan 5A'!K50</f>
        <v>0</v>
      </c>
      <c r="IA2" s="928">
        <f>'Soalan 5A'!K54</f>
        <v>0</v>
      </c>
      <c r="IB2" s="928">
        <f>'Soalan 5A'!K58</f>
        <v>0</v>
      </c>
      <c r="IC2" s="928">
        <f>'Soalan 5A'!K62</f>
        <v>0</v>
      </c>
      <c r="ID2" s="928">
        <f>'Soalan 5A'!K65</f>
        <v>0</v>
      </c>
      <c r="IE2" s="928">
        <f>'Soalan 5A'!K68</f>
        <v>0</v>
      </c>
      <c r="IF2" s="928">
        <f>'Soalan 5A'!K71</f>
        <v>0</v>
      </c>
      <c r="IG2" s="928">
        <f>'Soalan 5A'!O17</f>
        <v>0</v>
      </c>
      <c r="IH2" s="928">
        <f>'Soalan 5A'!O21</f>
        <v>0</v>
      </c>
      <c r="II2" s="928">
        <f>'Soalan 5A'!O25</f>
        <v>0</v>
      </c>
      <c r="IJ2" s="928">
        <f>'Soalan 5A'!O30</f>
        <v>0</v>
      </c>
      <c r="IK2" s="928">
        <f>'Soalan 5A'!O34</f>
        <v>0</v>
      </c>
      <c r="IL2" s="928">
        <f>'Soalan 5A'!O38</f>
        <v>0</v>
      </c>
      <c r="IM2" s="928">
        <f>'Soalan 5A'!O42</f>
        <v>0</v>
      </c>
      <c r="IN2" s="928">
        <f>'Soalan 5A'!O46</f>
        <v>0</v>
      </c>
      <c r="IO2" s="928">
        <f>'Soalan 5A'!O50</f>
        <v>0</v>
      </c>
      <c r="IP2" s="928">
        <f>'Soalan 5A'!O54</f>
        <v>0</v>
      </c>
      <c r="IQ2" s="928">
        <f>'Soalan 5A'!O58</f>
        <v>0</v>
      </c>
      <c r="IR2" s="928">
        <f>'Soalan 5A'!O62</f>
        <v>0</v>
      </c>
      <c r="IS2" s="928">
        <f>'Soalan 5A'!O65</f>
        <v>0</v>
      </c>
      <c r="IT2" s="928">
        <f>'Soalan 5A'!O68</f>
        <v>0</v>
      </c>
      <c r="IU2" s="928">
        <f>'Soalan 5A'!O71</f>
        <v>0</v>
      </c>
      <c r="IV2" s="928">
        <f>'Soalan 5A'!S17</f>
        <v>0</v>
      </c>
      <c r="IW2" s="928">
        <f>'Soalan 5A'!S21</f>
        <v>0</v>
      </c>
      <c r="IX2" s="928">
        <f>'Soalan 5A'!S25</f>
        <v>0</v>
      </c>
      <c r="IY2" s="928">
        <f>'Soalan 5A'!S30</f>
        <v>0</v>
      </c>
      <c r="IZ2" s="928">
        <f>'Soalan 5A'!S34</f>
        <v>0</v>
      </c>
      <c r="JA2" s="928">
        <f>'Soalan 5A'!S38</f>
        <v>0</v>
      </c>
      <c r="JB2" s="928">
        <f>'Soalan 5A'!S42</f>
        <v>0</v>
      </c>
      <c r="JC2" s="928">
        <f>'Soalan 5A'!S46</f>
        <v>0</v>
      </c>
      <c r="JD2" s="928">
        <f>'Soalan 5A'!S50</f>
        <v>0</v>
      </c>
      <c r="JE2" s="928">
        <f>'Soalan 5A'!S54</f>
        <v>0</v>
      </c>
      <c r="JF2" s="928">
        <f>'Soalan 5A'!S58</f>
        <v>0</v>
      </c>
      <c r="JG2" s="928">
        <f>'Soalan 5A'!S62</f>
        <v>0</v>
      </c>
      <c r="JH2" s="928">
        <f>'Soalan 5A'!S65</f>
        <v>0</v>
      </c>
      <c r="JI2" s="928">
        <f>'Soalan 5A'!S68</f>
        <v>0</v>
      </c>
      <c r="JJ2" s="928">
        <f>'Soalan 5A'!S71</f>
        <v>0</v>
      </c>
      <c r="JK2" s="928">
        <f>'Soalan 5A'!W25</f>
        <v>0</v>
      </c>
      <c r="JL2" s="928">
        <f>'Soalan 5A'!W30</f>
        <v>0</v>
      </c>
      <c r="JM2" s="928">
        <f>'Soalan 5A'!W34</f>
        <v>0</v>
      </c>
      <c r="JN2" s="928">
        <f>'Soalan 5A'!W38</f>
        <v>0</v>
      </c>
      <c r="JO2" s="928">
        <f>'Soalan 5A'!W42</f>
        <v>0</v>
      </c>
      <c r="JP2" s="928">
        <f>'Soalan 5A'!W46</f>
        <v>0</v>
      </c>
      <c r="JQ2" s="928">
        <f>'Soalan 5A'!W50</f>
        <v>0</v>
      </c>
      <c r="JR2" s="928">
        <f>'Soalan 5A'!W54</f>
        <v>0</v>
      </c>
      <c r="JS2" s="928">
        <f>'Soalan 5A'!W58</f>
        <v>0</v>
      </c>
      <c r="JT2" s="928">
        <f>'Soalan 5A'!W62</f>
        <v>0</v>
      </c>
      <c r="JU2" s="928">
        <f>'Soalan 5A'!W65</f>
        <v>0</v>
      </c>
      <c r="JV2" s="928">
        <f>'Soalan 5A'!W71</f>
        <v>0</v>
      </c>
      <c r="JW2" s="928">
        <f>'Soalan 5A'!AD25</f>
        <v>0</v>
      </c>
      <c r="JX2" s="928">
        <f>'Soalan 5A'!AD30</f>
        <v>0</v>
      </c>
      <c r="JY2" s="928">
        <f>'Soalan 5A'!AD34</f>
        <v>0</v>
      </c>
      <c r="JZ2" s="928">
        <f>'Soalan 5A'!AD38</f>
        <v>0</v>
      </c>
      <c r="KA2" s="928">
        <f>'Soalan 5A'!AD42</f>
        <v>0</v>
      </c>
      <c r="KB2" s="928">
        <f>'Soalan 5A'!AD46</f>
        <v>0</v>
      </c>
      <c r="KC2" s="928">
        <f>'Soalan 5A'!AD50</f>
        <v>0</v>
      </c>
      <c r="KD2" s="928">
        <f>'Soalan 5A'!AD54</f>
        <v>0</v>
      </c>
      <c r="KE2" s="928">
        <f>'Soalan 5A'!AD58</f>
        <v>0</v>
      </c>
      <c r="KF2" s="928">
        <f>'Soalan 5A'!AD62</f>
        <v>0</v>
      </c>
      <c r="KG2" s="928">
        <f>'Soalan 5A'!AD65</f>
        <v>0</v>
      </c>
      <c r="KH2" s="928">
        <f>'Soalan 5A'!AD68</f>
        <v>0</v>
      </c>
      <c r="KI2" s="928">
        <f>'Soalan 5A'!AD71</f>
        <v>0</v>
      </c>
      <c r="KJ2" s="928">
        <f>'Soalan 5A'!AH25</f>
        <v>0</v>
      </c>
      <c r="KK2" s="928">
        <f>'Soalan 5A'!AH30</f>
        <v>0</v>
      </c>
      <c r="KL2" s="928">
        <f>'Soalan 5A'!AH34</f>
        <v>0</v>
      </c>
      <c r="KM2" s="928">
        <f>'Soalan 5A'!AH38</f>
        <v>0</v>
      </c>
      <c r="KN2" s="928">
        <f>'Soalan 5A'!AH42</f>
        <v>0</v>
      </c>
      <c r="KO2" s="928">
        <f>'Soalan 5A'!AH46</f>
        <v>0</v>
      </c>
      <c r="KP2" s="928">
        <f>'Soalan 5A'!AH50</f>
        <v>0</v>
      </c>
      <c r="KQ2" s="928">
        <f>'Soalan 5A'!AH54</f>
        <v>0</v>
      </c>
      <c r="KR2" s="928">
        <f>'Soalan 5A'!AH58</f>
        <v>0</v>
      </c>
      <c r="KS2" s="928">
        <f>'Soalan 5A'!AH62</f>
        <v>0</v>
      </c>
      <c r="KT2" s="928">
        <f>'Soalan 5A'!AH65</f>
        <v>0</v>
      </c>
      <c r="KU2" s="928">
        <f>'Soalan 5A'!AH68</f>
        <v>0</v>
      </c>
      <c r="KV2" s="928">
        <f>'Soalan 5A'!AH71</f>
        <v>0</v>
      </c>
      <c r="KW2" s="928">
        <f>'Soalan 5A'!AL25</f>
        <v>0</v>
      </c>
      <c r="KX2" s="928">
        <f>'Soalan 5A'!AL30</f>
        <v>0</v>
      </c>
      <c r="KY2" s="928">
        <f>'Soalan 5A'!AL34</f>
        <v>0</v>
      </c>
      <c r="KZ2" s="928">
        <f>'Soalan 5A'!AL38</f>
        <v>0</v>
      </c>
      <c r="LA2" s="928">
        <f>'Soalan 5A'!AL42</f>
        <v>0</v>
      </c>
      <c r="LB2" s="928">
        <f>'Soalan 5A'!AL46</f>
        <v>0</v>
      </c>
      <c r="LC2" s="928">
        <f>'Soalan 5A'!AL50</f>
        <v>0</v>
      </c>
      <c r="LD2" s="928">
        <f>'Soalan 5A'!AL54</f>
        <v>0</v>
      </c>
      <c r="LE2" s="928">
        <f>'Soalan 5A'!AL58</f>
        <v>0</v>
      </c>
      <c r="LF2" s="928">
        <f>'Soalan 5A'!AL62</f>
        <v>0</v>
      </c>
      <c r="LG2" s="928">
        <f>'Soalan 5A'!AL65</f>
        <v>0</v>
      </c>
      <c r="LH2" s="928">
        <f>'Soalan 5A'!AL68</f>
        <v>0</v>
      </c>
      <c r="LI2" s="928">
        <f>'Soalan 5A'!AL71</f>
        <v>0</v>
      </c>
      <c r="LJ2" s="928" t="e">
        <f>#REF!</f>
        <v>#REF!</v>
      </c>
      <c r="LK2" s="928" t="e">
        <f>#REF!</f>
        <v>#REF!</v>
      </c>
      <c r="LL2" s="928" t="e">
        <f>#REF!</f>
        <v>#REF!</v>
      </c>
      <c r="LM2" s="928" t="e">
        <f>#REF!</f>
        <v>#REF!</v>
      </c>
      <c r="LN2" s="928" t="e">
        <f>#REF!</f>
        <v>#REF!</v>
      </c>
      <c r="LO2" s="928" t="e">
        <f>#REF!</f>
        <v>#REF!</v>
      </c>
      <c r="LP2" s="928" t="e">
        <f>#REF!</f>
        <v>#REF!</v>
      </c>
      <c r="LQ2" s="928" t="e">
        <f>#REF!</f>
        <v>#REF!</v>
      </c>
      <c r="LR2" s="928" t="e">
        <f>#REF!</f>
        <v>#REF!</v>
      </c>
      <c r="LS2" s="928" t="e">
        <f>#REF!</f>
        <v>#REF!</v>
      </c>
      <c r="LT2" s="928" t="e">
        <f>#REF!</f>
        <v>#REF!</v>
      </c>
      <c r="LU2" s="928" t="e">
        <f>#REF!</f>
        <v>#REF!</v>
      </c>
      <c r="LV2" s="928" t="e">
        <f>#REF!</f>
        <v>#REF!</v>
      </c>
      <c r="LW2" s="928" t="e">
        <f>#REF!</f>
        <v>#REF!</v>
      </c>
      <c r="LX2" s="928" t="e">
        <f>#REF!</f>
        <v>#REF!</v>
      </c>
      <c r="LY2" s="928" t="e">
        <f>#REF!</f>
        <v>#REF!</v>
      </c>
      <c r="LZ2" s="928" t="e">
        <f>#REF!</f>
        <v>#REF!</v>
      </c>
      <c r="MA2" s="928" t="e">
        <f>#REF!</f>
        <v>#REF!</v>
      </c>
      <c r="MB2" s="928" t="e">
        <f>#REF!</f>
        <v>#REF!</v>
      </c>
      <c r="MC2" s="928" t="e">
        <f>#REF!</f>
        <v>#REF!</v>
      </c>
      <c r="MD2" s="928" t="e">
        <f>#REF!</f>
        <v>#REF!</v>
      </c>
      <c r="ME2" s="928" t="e">
        <f>#REF!</f>
        <v>#REF!</v>
      </c>
      <c r="MF2" s="928" t="e">
        <f>#REF!</f>
        <v>#REF!</v>
      </c>
      <c r="MG2" s="928" t="e">
        <f>#REF!</f>
        <v>#REF!</v>
      </c>
      <c r="MH2" s="928" t="e">
        <f>#REF!</f>
        <v>#REF!</v>
      </c>
      <c r="MI2" s="928" t="e">
        <f>#REF!</f>
        <v>#REF!</v>
      </c>
      <c r="MJ2" s="928" t="e">
        <f>#REF!</f>
        <v>#REF!</v>
      </c>
      <c r="MK2" s="928" t="e">
        <f>#REF!</f>
        <v>#REF!</v>
      </c>
      <c r="ML2" s="928" t="e">
        <f>#REF!</f>
        <v>#REF!</v>
      </c>
      <c r="MM2" s="928" t="e">
        <f>#REF!</f>
        <v>#REF!</v>
      </c>
      <c r="MN2" s="928" t="e">
        <f>#REF!</f>
        <v>#REF!</v>
      </c>
      <c r="MO2" s="928" t="e">
        <f>#REF!</f>
        <v>#REF!</v>
      </c>
      <c r="MP2" s="928" t="e">
        <f>#REF!</f>
        <v>#REF!</v>
      </c>
      <c r="MQ2" s="928" t="e">
        <f>#REF!</f>
        <v>#REF!</v>
      </c>
      <c r="MR2" s="928" t="e">
        <f>#REF!</f>
        <v>#REF!</v>
      </c>
      <c r="MS2" s="928" t="e">
        <f>#REF!</f>
        <v>#REF!</v>
      </c>
      <c r="MT2" s="928" t="e">
        <f>#REF!</f>
        <v>#REF!</v>
      </c>
      <c r="MU2" s="928" t="e">
        <f>#REF!</f>
        <v>#REF!</v>
      </c>
      <c r="MV2" s="928" t="e">
        <f>#REF!</f>
        <v>#REF!</v>
      </c>
      <c r="MW2" s="928" t="e">
        <f>#REF!</f>
        <v>#REF!</v>
      </c>
      <c r="MX2" s="928" t="e">
        <f>#REF!</f>
        <v>#REF!</v>
      </c>
      <c r="MY2" s="928" t="e">
        <f>#REF!</f>
        <v>#REF!</v>
      </c>
      <c r="MZ2" s="928" t="e">
        <f>#REF!</f>
        <v>#REF!</v>
      </c>
      <c r="NA2" s="928" t="e">
        <f>#REF!</f>
        <v>#REF!</v>
      </c>
      <c r="NB2" s="928" t="e">
        <f>#REF!</f>
        <v>#REF!</v>
      </c>
      <c r="NC2" s="928" t="e">
        <f>#REF!</f>
        <v>#REF!</v>
      </c>
      <c r="ND2" s="928" t="e">
        <f>#REF!</f>
        <v>#REF!</v>
      </c>
      <c r="NE2" s="928" t="e">
        <f>#REF!</f>
        <v>#REF!</v>
      </c>
      <c r="NF2" s="928" t="e">
        <f>#REF!</f>
        <v>#REF!</v>
      </c>
      <c r="NG2" s="928" t="e">
        <f>#REF!</f>
        <v>#REF!</v>
      </c>
      <c r="NH2" s="928" t="e">
        <f>#REF!</f>
        <v>#REF!</v>
      </c>
      <c r="NI2" s="928" t="e">
        <f>#REF!</f>
        <v>#REF!</v>
      </c>
      <c r="NJ2" s="928" t="e">
        <f>#REF!</f>
        <v>#REF!</v>
      </c>
      <c r="NK2" s="928" t="e">
        <f>#REF!</f>
        <v>#REF!</v>
      </c>
      <c r="NL2" s="928" t="e">
        <f>#REF!</f>
        <v>#REF!</v>
      </c>
      <c r="NM2" s="928" t="e">
        <f>#REF!</f>
        <v>#REF!</v>
      </c>
      <c r="NN2" s="928" t="e">
        <f>#REF!</f>
        <v>#REF!</v>
      </c>
      <c r="NO2" s="928" t="e">
        <f>#REF!</f>
        <v>#REF!</v>
      </c>
      <c r="NP2" s="928" t="e">
        <f>#REF!</f>
        <v>#REF!</v>
      </c>
      <c r="NQ2" s="928" t="e">
        <f>#REF!</f>
        <v>#REF!</v>
      </c>
      <c r="NR2" s="928" t="e">
        <f>#REF!</f>
        <v>#REF!</v>
      </c>
      <c r="NS2" s="928" t="e">
        <f>#REF!</f>
        <v>#REF!</v>
      </c>
      <c r="NT2" s="928" t="e">
        <f>#REF!</f>
        <v>#REF!</v>
      </c>
      <c r="NU2" s="928" t="e">
        <f>#REF!</f>
        <v>#REF!</v>
      </c>
      <c r="NV2" s="928" t="e">
        <f>#REF!</f>
        <v>#REF!</v>
      </c>
      <c r="NW2" s="928" t="e">
        <f>#REF!</f>
        <v>#REF!</v>
      </c>
      <c r="NX2" s="928" t="e">
        <f>#REF!</f>
        <v>#REF!</v>
      </c>
      <c r="NY2" s="928" t="e">
        <f>#REF!</f>
        <v>#REF!</v>
      </c>
      <c r="NZ2" s="928" t="e">
        <f>#REF!</f>
        <v>#REF!</v>
      </c>
      <c r="OA2" s="928" t="e">
        <f>#REF!</f>
        <v>#REF!</v>
      </c>
      <c r="OB2" s="928" t="e">
        <f>#REF!</f>
        <v>#REF!</v>
      </c>
      <c r="OC2" s="928" t="e">
        <f>#REF!</f>
        <v>#REF!</v>
      </c>
      <c r="OD2" s="928" t="e">
        <f>#REF!</f>
        <v>#REF!</v>
      </c>
      <c r="OE2" s="928" t="e">
        <f>#REF!</f>
        <v>#REF!</v>
      </c>
      <c r="OF2" s="928" t="e">
        <f>#REF!</f>
        <v>#REF!</v>
      </c>
      <c r="OG2" s="928" t="e">
        <f>#REF!</f>
        <v>#REF!</v>
      </c>
      <c r="OH2" s="928" t="e">
        <f>#REF!</f>
        <v>#REF!</v>
      </c>
      <c r="OI2" s="928" t="e">
        <f>#REF!</f>
        <v>#REF!</v>
      </c>
      <c r="OJ2" s="928" t="e">
        <f>#REF!</f>
        <v>#REF!</v>
      </c>
      <c r="OK2" s="928" t="e">
        <f>#REF!</f>
        <v>#REF!</v>
      </c>
      <c r="OL2" s="928" t="e">
        <f>#REF!</f>
        <v>#REF!</v>
      </c>
      <c r="OM2" s="928" t="e">
        <f>#REF!</f>
        <v>#REF!</v>
      </c>
      <c r="ON2" s="928" t="e">
        <f>#REF!</f>
        <v>#REF!</v>
      </c>
      <c r="OO2" s="928" t="e">
        <f>#REF!</f>
        <v>#REF!</v>
      </c>
      <c r="OP2" s="925" t="e">
        <f>#REF!</f>
        <v>#REF!</v>
      </c>
      <c r="OQ2" s="928" t="e">
        <f>#REF!</f>
        <v>#REF!</v>
      </c>
      <c r="OR2" s="928" t="e">
        <f>#REF!</f>
        <v>#REF!</v>
      </c>
      <c r="OS2" s="928" t="e">
        <f>#REF!</f>
        <v>#REF!</v>
      </c>
      <c r="OT2" s="928" t="e">
        <f>#REF!</f>
        <v>#REF!</v>
      </c>
      <c r="OU2" s="928" t="e">
        <f>#REF!</f>
        <v>#REF!</v>
      </c>
      <c r="OV2" s="928" t="e">
        <f>#REF!</f>
        <v>#REF!</v>
      </c>
      <c r="OW2" s="928" t="e">
        <f>#REF!</f>
        <v>#REF!</v>
      </c>
      <c r="OX2" s="928" t="e">
        <f>#REF!</f>
        <v>#REF!</v>
      </c>
      <c r="OY2" s="928" t="e">
        <f>#REF!</f>
        <v>#REF!</v>
      </c>
      <c r="OZ2" s="928" t="e">
        <f>#REF!</f>
        <v>#REF!</v>
      </c>
      <c r="PA2" s="928" t="e">
        <f>#REF!</f>
        <v>#REF!</v>
      </c>
      <c r="PB2" s="925">
        <f>'Soalan 6'!V13</f>
        <v>0</v>
      </c>
      <c r="PC2" s="924">
        <f>'Soalan 6'!V19</f>
        <v>0</v>
      </c>
      <c r="PD2" s="924">
        <f>'Soalan 6'!V23</f>
        <v>0</v>
      </c>
      <c r="PE2" s="924">
        <f>'Soalan 6'!V29</f>
        <v>0</v>
      </c>
      <c r="PF2" s="924">
        <f>'Soalan 6'!V33</f>
        <v>0</v>
      </c>
      <c r="PG2" s="924">
        <f>'Soalan 6'!V37</f>
        <v>0</v>
      </c>
      <c r="PH2" s="924">
        <f>'Soalan 6'!V43</f>
        <v>0</v>
      </c>
      <c r="PI2" s="924">
        <f>'Soalan 6'!V47</f>
        <v>0</v>
      </c>
      <c r="PJ2" s="924">
        <f>'Soalan 6'!V51</f>
        <v>0</v>
      </c>
      <c r="PK2" s="924" t="e">
        <f>'Soalan 6'!#REF!</f>
        <v>#REF!</v>
      </c>
      <c r="PL2" s="924">
        <f>'Soalan 6'!V55</f>
        <v>0</v>
      </c>
      <c r="PM2" s="925">
        <f>'Soalan 6'!V59</f>
        <v>0</v>
      </c>
      <c r="PN2" s="925">
        <f>'Soalan 6'!V63</f>
        <v>0</v>
      </c>
      <c r="PO2" s="924">
        <f>'Soalan 6'!AE13</f>
        <v>0</v>
      </c>
      <c r="PP2" s="924">
        <f>'Soalan 6'!AE19</f>
        <v>0</v>
      </c>
      <c r="PQ2" s="924">
        <f>'Soalan 6'!AE23</f>
        <v>0</v>
      </c>
      <c r="PR2" s="924">
        <f>'Soalan 6'!AE29</f>
        <v>0</v>
      </c>
      <c r="PS2" s="924">
        <f>'Soalan 6'!AE33</f>
        <v>0</v>
      </c>
      <c r="PT2" s="924">
        <f>'Soalan 6'!AE37</f>
        <v>0</v>
      </c>
      <c r="PU2" s="924">
        <f>'Soalan 6'!AE43</f>
        <v>0</v>
      </c>
      <c r="PV2" s="924">
        <f>'Soalan 6'!AE47</f>
        <v>0</v>
      </c>
      <c r="PW2" s="924">
        <f>'Soalan 6'!AE51</f>
        <v>0</v>
      </c>
      <c r="PX2" s="924" t="e">
        <f>'Soalan 6'!#REF!</f>
        <v>#REF!</v>
      </c>
      <c r="PY2" s="924">
        <f>'Soalan 6'!AE55</f>
        <v>0</v>
      </c>
      <c r="PZ2" s="925">
        <f>'Soalan 6'!AE59</f>
        <v>0</v>
      </c>
      <c r="QA2" s="929">
        <f>'Soalan 6'!AE63</f>
        <v>0</v>
      </c>
      <c r="QB2" s="929" t="e">
        <f>'Soalan 7'!#REF!</f>
        <v>#REF!</v>
      </c>
      <c r="QC2" s="929" t="e">
        <f>'Soalan 7'!#REF!</f>
        <v>#REF!</v>
      </c>
      <c r="QD2" s="929" t="e">
        <f>'Soalan 7'!#REF!</f>
        <v>#REF!</v>
      </c>
      <c r="QE2" s="929" t="e">
        <f>'Soalan 7'!#REF!</f>
        <v>#REF!</v>
      </c>
      <c r="QF2" s="929" t="e">
        <f>'Soalan 7'!#REF!</f>
        <v>#REF!</v>
      </c>
      <c r="QG2" s="929" t="e">
        <f>'Soalan 7'!#REF!</f>
        <v>#REF!</v>
      </c>
      <c r="QH2" s="929" t="e">
        <f>'Soalan 7'!#REF!</f>
        <v>#REF!</v>
      </c>
      <c r="QI2" s="929" t="e">
        <f>'Soalan 7'!#REF!</f>
        <v>#REF!</v>
      </c>
      <c r="QJ2" s="929" t="e">
        <f>'Soalan 7'!#REF!</f>
        <v>#REF!</v>
      </c>
      <c r="QK2" s="929" t="e">
        <f>'Soalan 7'!#REF!</f>
        <v>#REF!</v>
      </c>
      <c r="QL2" s="929" t="e">
        <f>'Soalan 7'!#REF!</f>
        <v>#REF!</v>
      </c>
      <c r="QM2" s="929" t="e">
        <f>'Soalan 7'!#REF!</f>
        <v>#REF!</v>
      </c>
      <c r="QN2" s="929" t="e">
        <f>'Soalan 7'!#REF!</f>
        <v>#REF!</v>
      </c>
      <c r="QO2" s="929" t="e">
        <f>'Soalan 7'!#REF!</f>
        <v>#REF!</v>
      </c>
      <c r="QP2" s="929" t="e">
        <f>'Soalan 7'!#REF!</f>
        <v>#REF!</v>
      </c>
      <c r="QQ2" s="929">
        <f>'Soalan 7'!U35</f>
        <v>0</v>
      </c>
      <c r="QR2" s="929">
        <f>'Soalan 8'!O8</f>
        <v>0</v>
      </c>
      <c r="QS2" s="929">
        <f>'Soalan 8'!O25</f>
        <v>0</v>
      </c>
      <c r="QT2" s="929">
        <f>'Soalan 8'!X29</f>
        <v>0</v>
      </c>
      <c r="QU2" s="929">
        <f>'Soalan 8'!O33</f>
        <v>0</v>
      </c>
      <c r="QV2" s="929">
        <f>'Soalan 8'!X37</f>
        <v>0</v>
      </c>
      <c r="QW2" s="929">
        <f>'Soalan 8'!O52</f>
        <v>0</v>
      </c>
      <c r="QX2" s="929">
        <f>'Soalan 8'!O58</f>
        <v>0</v>
      </c>
      <c r="QY2" s="929">
        <f>'Soalan 8'!C61</f>
        <v>0</v>
      </c>
      <c r="QZ2" s="929">
        <f>'Soalan 8'!O66</f>
        <v>0</v>
      </c>
      <c r="RA2" s="929">
        <f>'Soalan 8'!C69</f>
        <v>0</v>
      </c>
      <c r="RB2" s="929">
        <f>'Soalan 8'!O75</f>
        <v>0</v>
      </c>
      <c r="RC2" s="929">
        <f>'Soalan 8'!O79</f>
        <v>0</v>
      </c>
      <c r="RD2" s="929" t="e">
        <f>'Soalan 8'!#REF!</f>
        <v>#REF!</v>
      </c>
      <c r="RE2" s="929" t="e">
        <f>'Soalan 8'!#REF!</f>
        <v>#REF!</v>
      </c>
      <c r="RF2" s="929" t="e">
        <f>'Soalan 8'!#REF!</f>
        <v>#REF!</v>
      </c>
      <c r="RG2" s="929" t="e">
        <f>'Soalan 8'!#REF!</f>
        <v>#REF!</v>
      </c>
      <c r="RH2" s="929" t="e">
        <f>'Soalan 8'!#REF!</f>
        <v>#REF!</v>
      </c>
      <c r="RI2" s="929" t="e">
        <f>'Soalan 8'!#REF!</f>
        <v>#REF!</v>
      </c>
      <c r="RJ2" s="929" t="e">
        <f>'Soalan 8'!#REF!</f>
        <v>#REF!</v>
      </c>
      <c r="RK2" s="929">
        <f>'Soalan 8'!O119</f>
        <v>0</v>
      </c>
      <c r="RL2" s="929">
        <f>'Soalan 8'!O136</f>
        <v>0</v>
      </c>
      <c r="RM2" s="929">
        <f>'Soalan 8'!O139</f>
        <v>0</v>
      </c>
      <c r="RN2" s="929">
        <f>'Soalan 8'!O139</f>
        <v>0</v>
      </c>
      <c r="RO2" s="929" t="e">
        <f>'Soalan 8'!#REF!</f>
        <v>#REF!</v>
      </c>
      <c r="RP2" s="929">
        <f>'Soalan 8'!O142</f>
        <v>0</v>
      </c>
      <c r="RQ2" s="929">
        <f>'Soalan 8'!O145</f>
        <v>0</v>
      </c>
      <c r="RR2" s="929" t="e">
        <f>'Soalan 8'!#REF!</f>
        <v>#REF!</v>
      </c>
      <c r="RS2" s="929" t="e">
        <f>'Soalan 8'!#REF!</f>
        <v>#REF!</v>
      </c>
      <c r="RT2" s="929" t="e">
        <f>'Soalan 8'!#REF!</f>
        <v>#REF!</v>
      </c>
      <c r="RU2" s="929">
        <f>'Soalan 8'!O148</f>
        <v>0</v>
      </c>
      <c r="RV2" s="929" t="str">
        <f>'Soalan 8'!D150</f>
        <v>test 13.04.2026</v>
      </c>
      <c r="RW2" s="929" t="e">
        <f>IF('Soalan 8'!#REF!&lt;&gt;"",1,IF('Soalan 8'!#REF!&lt;&gt;"",2,IF('Soalan 8'!#REF!&lt;&gt;"",3,0)))</f>
        <v>#REF!</v>
      </c>
      <c r="RX2" s="929" t="e">
        <f>'Soalan 8'!#REF!</f>
        <v>#REF!</v>
      </c>
      <c r="RY2" s="929" t="e">
        <f>'Soalan 8'!#REF!</f>
        <v>#REF!</v>
      </c>
      <c r="RZ2" s="929" t="e">
        <f>'Soalan 8'!#REF!</f>
        <v>#REF!</v>
      </c>
      <c r="SA2" s="929">
        <f>'Soalan 8'!L164</f>
        <v>0</v>
      </c>
      <c r="SB2" s="929">
        <f>'Soalan 8'!O168</f>
        <v>0</v>
      </c>
      <c r="SC2" s="929">
        <f>'Soalan 8'!L172</f>
        <v>0</v>
      </c>
      <c r="SD2" s="929">
        <f>'Soalan 9'!N9</f>
        <v>0</v>
      </c>
      <c r="SE2" s="929">
        <f>'Soalan 9'!N24</f>
        <v>0</v>
      </c>
      <c r="SF2" s="929">
        <f>'Soalan 9'!N28</f>
        <v>0</v>
      </c>
      <c r="SG2" s="929">
        <f>'Soalan 9'!N32</f>
        <v>0</v>
      </c>
      <c r="SH2" s="929">
        <f>'Soalan 9'!N36</f>
        <v>0</v>
      </c>
      <c r="SI2" s="929">
        <f>'Soalan 9'!N40</f>
        <v>0</v>
      </c>
      <c r="SJ2" s="929">
        <f>'Soalan 9'!N45</f>
        <v>0</v>
      </c>
      <c r="SK2" s="929">
        <f>'Soalan 9'!N51</f>
        <v>0</v>
      </c>
      <c r="SL2" s="929">
        <f>'Soalan 9'!D54</f>
        <v>0</v>
      </c>
      <c r="SM2" s="929">
        <f>'Soalan 9'!N57</f>
        <v>0</v>
      </c>
      <c r="SN2" s="929">
        <f>'Soalan 9'!N68</f>
        <v>0</v>
      </c>
      <c r="SO2" s="929">
        <f>'Soalan 9'!N71</f>
        <v>0</v>
      </c>
      <c r="SP2" s="929">
        <f>'Soalan 9'!N73</f>
        <v>0</v>
      </c>
      <c r="SQ2" s="929">
        <f>'Soalan 9'!N77</f>
        <v>0</v>
      </c>
      <c r="SR2" s="929">
        <f>'Soalan 9'!N82</f>
        <v>0</v>
      </c>
      <c r="SS2" s="929" t="e">
        <f>'Soalan 9'!#REF!</f>
        <v>#REF!</v>
      </c>
      <c r="ST2" s="929" t="e">
        <f>'Soalan 9'!#REF!</f>
        <v>#REF!</v>
      </c>
      <c r="SU2" s="929">
        <f>'Soalan 9'!N104</f>
        <v>0</v>
      </c>
      <c r="SV2" s="929">
        <f>'Soalan 9'!N108</f>
        <v>0</v>
      </c>
      <c r="SW2" s="929">
        <f>'Soalan 9'!N112</f>
        <v>0</v>
      </c>
      <c r="SX2" s="929">
        <f>'Soalan 9'!N116</f>
        <v>0</v>
      </c>
      <c r="SY2" s="929">
        <f>'Soalan 9'!N120</f>
        <v>0</v>
      </c>
      <c r="SZ2" s="929">
        <f>'Soalan 9'!N125</f>
        <v>0</v>
      </c>
      <c r="TA2" s="929">
        <f>'Soalan 9'!N130</f>
        <v>0</v>
      </c>
      <c r="TB2" s="929">
        <f>'Soalan 9'!N135</f>
        <v>0</v>
      </c>
      <c r="TC2" s="929">
        <f>'Soalan 9'!N141</f>
        <v>0</v>
      </c>
      <c r="TD2" s="929">
        <f>'Soalan 9'!N145</f>
        <v>0</v>
      </c>
      <c r="TE2" s="929">
        <f>'Soalan 9'!N149</f>
        <v>0</v>
      </c>
      <c r="TF2" s="929">
        <f>'Soalan 9'!D151</f>
        <v>0</v>
      </c>
      <c r="TG2" s="929">
        <f>'Soalan 9'!N157</f>
        <v>0</v>
      </c>
      <c r="TH2" s="929">
        <f>'Soalan 9'!N167</f>
        <v>0</v>
      </c>
      <c r="TI2" s="929" t="e">
        <f>'Soalan 9'!#REF!</f>
        <v>#REF!</v>
      </c>
      <c r="TJ2" s="929" t="e">
        <f>'Soalan 9'!#REF!</f>
        <v>#REF!</v>
      </c>
      <c r="TK2" s="929">
        <f>'Soalan 9'!N208</f>
        <v>0</v>
      </c>
      <c r="TL2" s="929">
        <f>'Soalan 9'!E210</f>
        <v>0</v>
      </c>
      <c r="TM2" s="929">
        <f>'Soalan 9'!N212</f>
        <v>0</v>
      </c>
      <c r="TN2" s="929">
        <f>'Soalan 9'!E214</f>
        <v>0</v>
      </c>
      <c r="TO2" s="929" t="e">
        <f>'Soalan 9'!#REF!</f>
        <v>#REF!</v>
      </c>
      <c r="TP2" s="929">
        <f>'Soalan 9'!N231</f>
        <v>0</v>
      </c>
      <c r="TQ2" s="929" t="e">
        <f>'Soalan 9'!#REF!</f>
        <v>#REF!</v>
      </c>
      <c r="TR2" s="929" t="e">
        <f>'Soalan 9'!#REF!</f>
        <v>#REF!</v>
      </c>
      <c r="TS2" s="929" t="e">
        <f>'Soalan 9'!#REF!</f>
        <v>#REF!</v>
      </c>
      <c r="TT2" s="929">
        <f>'Soalan 9'!N238</f>
        <v>0</v>
      </c>
      <c r="TU2" s="929" t="e">
        <f>'Soalan 9'!#REF!</f>
        <v>#REF!</v>
      </c>
      <c r="TV2" s="929" t="e">
        <f>'Soalan 9'!#REF!</f>
        <v>#REF!</v>
      </c>
      <c r="TW2" s="929" t="e">
        <f>'Soalan 9'!#REF!</f>
        <v>#REF!</v>
      </c>
      <c r="TX2" s="929" t="e">
        <f>'Soalan 9'!#REF!</f>
        <v>#REF!</v>
      </c>
      <c r="TY2" s="929" t="e">
        <f>'Soalan 9'!#REF!</f>
        <v>#REF!</v>
      </c>
      <c r="TZ2" s="929" t="e">
        <f>'Soalan 9'!#REF!</f>
        <v>#REF!</v>
      </c>
      <c r="UA2" s="929" t="e">
        <f>IF('Soalan 9'!#REF!&lt;&gt;"",1,IF('Soalan 9'!#REF!&lt;&gt;"",2,IF('Soalan 9'!#REF!&lt;&gt;"",3,0)))</f>
        <v>#REF!</v>
      </c>
      <c r="UB2" s="929" t="e">
        <f>'Soalan 9'!#REF!</f>
        <v>#REF!</v>
      </c>
      <c r="UC2" s="929">
        <f>'Soalan 9'!N243</f>
        <v>0</v>
      </c>
      <c r="UD2" s="929">
        <f>'Soalan 9'!D245</f>
        <v>0</v>
      </c>
      <c r="UE2" s="929" t="e">
        <f>'Soalan 9'!#REF!</f>
        <v>#REF!</v>
      </c>
      <c r="UF2" s="929" t="e">
        <f>'Soalan 9'!#REF!</f>
        <v>#REF!</v>
      </c>
      <c r="UG2" s="929" t="e">
        <f>'Soalan 9'!#REF!</f>
        <v>#REF!</v>
      </c>
      <c r="UH2" s="929" t="e">
        <f>'Soalan 9'!#REF!</f>
        <v>#REF!</v>
      </c>
      <c r="UI2" s="929" t="e">
        <f>'Soalan 9'!#REF!</f>
        <v>#REF!</v>
      </c>
      <c r="UJ2" s="929" t="e">
        <f>'Soalan 9'!#REF!</f>
        <v>#REF!</v>
      </c>
      <c r="UK2" s="929" t="e">
        <f>'Soalan 9'!#REF!</f>
        <v>#REF!</v>
      </c>
      <c r="UL2" s="929" t="e">
        <f>'Soalan 9'!#REF!</f>
        <v>#REF!</v>
      </c>
      <c r="UM2" s="929" t="e">
        <f>'Soalan 9'!#REF!</f>
        <v>#REF!</v>
      </c>
      <c r="UN2" s="929">
        <f>'Soalan 9'!N326</f>
        <v>0</v>
      </c>
      <c r="UO2" s="929">
        <f>'Soalan 9'!N331</f>
        <v>0</v>
      </c>
      <c r="UP2" s="929">
        <f>'Soalan 9'!N334</f>
        <v>0</v>
      </c>
      <c r="UQ2" s="929">
        <f>'Soalan 9'!N337</f>
        <v>0</v>
      </c>
      <c r="UR2" s="929">
        <f>'Soalan 9'!N340</f>
        <v>0</v>
      </c>
      <c r="US2" s="929">
        <f>'Soalan 9'!N344</f>
        <v>0</v>
      </c>
      <c r="UT2" s="929">
        <f>'Soalan 9'!N349</f>
        <v>0</v>
      </c>
      <c r="UU2" s="929">
        <f>'Soalan 9'!E351</f>
        <v>0</v>
      </c>
      <c r="UV2" s="929">
        <f>'Soalan 9'!N353</f>
        <v>0</v>
      </c>
      <c r="UW2" s="929">
        <f>'Soalan 9'!N357</f>
        <v>0</v>
      </c>
      <c r="UX2" s="927">
        <f>IF('Soalan 9'!E364&lt;&gt;"",1,IF('Soalan 9'!J364&lt;&gt;"",2,IF('Soalan 9'!J364&lt;&gt;"",3,0)))</f>
        <v>0</v>
      </c>
      <c r="UY2" s="929">
        <f>'Soalan 9'!N366</f>
        <v>0</v>
      </c>
      <c r="UZ2" s="929">
        <f>'Soalan 9'!L371</f>
        <v>0</v>
      </c>
      <c r="VA2" s="929">
        <f>'Soalan 9'!N375</f>
        <v>0</v>
      </c>
      <c r="VB2" s="929">
        <f>'Soalan 9'!N379</f>
        <v>0</v>
      </c>
      <c r="VC2" s="929">
        <f>'Soalan 9'!N383</f>
        <v>0</v>
      </c>
      <c r="VD2" s="929">
        <f>'Soalan 9'!N387</f>
        <v>0</v>
      </c>
      <c r="VE2" s="929">
        <f>'Soalan 9'!L391</f>
        <v>0</v>
      </c>
      <c r="VF2" s="929">
        <f>'Soalan 10'!J9</f>
        <v>0</v>
      </c>
      <c r="VG2" s="929">
        <f>'Soalan 10'!J13</f>
        <v>0</v>
      </c>
      <c r="VH2" s="929">
        <f>'Soalan 10'!J17</f>
        <v>0</v>
      </c>
      <c r="VI2" s="929">
        <f>'Soalan 10'!J21</f>
        <v>0</v>
      </c>
      <c r="VJ2" s="929">
        <f>'Soalan 10'!Q9</f>
        <v>0</v>
      </c>
      <c r="VK2" s="929">
        <f>'Soalan 10'!Q13</f>
        <v>0</v>
      </c>
      <c r="VL2" s="929">
        <f>'Soalan 10'!Q17</f>
        <v>0</v>
      </c>
      <c r="VM2" s="929">
        <f>'Soalan 10'!Q21</f>
        <v>0</v>
      </c>
      <c r="VN2" s="927">
        <f>'Soalan 11'!G12</f>
        <v>0</v>
      </c>
      <c r="VO2" s="927">
        <f>'Soalan 11'!P12</f>
        <v>0</v>
      </c>
      <c r="VP2" s="927">
        <f>'Soalan 11'!U24</f>
        <v>0</v>
      </c>
      <c r="VQ2" s="927">
        <f>'Soalan 11'!U27</f>
        <v>0</v>
      </c>
      <c r="VR2" s="929">
        <f>'Soalan 11'!U30</f>
        <v>0</v>
      </c>
      <c r="VS2" s="929">
        <f>'Soalan 11'!U33</f>
        <v>0</v>
      </c>
      <c r="VT2" s="929">
        <f>'Soalan 11'!U36</f>
        <v>0</v>
      </c>
      <c r="VU2" s="929">
        <f>'Soalan 11'!U39</f>
        <v>0</v>
      </c>
      <c r="VV2" s="929">
        <f>'Soalan 11'!U42</f>
        <v>0</v>
      </c>
      <c r="VW2" s="929">
        <f>'Soalan 11'!U45</f>
        <v>0</v>
      </c>
      <c r="VX2" s="929">
        <f>'Soalan 11'!U48</f>
        <v>0</v>
      </c>
      <c r="VY2" s="929">
        <f>'Soalan 11'!U51</f>
        <v>0</v>
      </c>
      <c r="VZ2" s="929">
        <f>'Soalan 11'!U54</f>
        <v>0</v>
      </c>
      <c r="WA2" s="929">
        <f>'Soalan 11'!U57</f>
        <v>0</v>
      </c>
      <c r="WB2" s="929">
        <f>'Soalan 11'!U60</f>
        <v>0</v>
      </c>
      <c r="WC2" s="929">
        <f>'Soalan 11'!U63</f>
        <v>0</v>
      </c>
      <c r="WD2" s="929">
        <f>'Soalan 11'!U66</f>
        <v>0</v>
      </c>
      <c r="WE2" s="929">
        <f>'Soalan 11'!U69</f>
        <v>0</v>
      </c>
      <c r="WF2" s="929">
        <f>'Soalan 11'!U72</f>
        <v>0</v>
      </c>
      <c r="WG2" s="929">
        <f>'Soalan 11'!D76</f>
        <v>0</v>
      </c>
      <c r="WH2" s="930">
        <f>'Soalan 12 '!L17</f>
        <v>0</v>
      </c>
      <c r="WI2" s="930">
        <f>'Soalan 12 '!L20</f>
        <v>0</v>
      </c>
      <c r="WJ2" s="929" t="e">
        <f>'Soalan 12 '!#REF!</f>
        <v>#REF!</v>
      </c>
      <c r="WK2" s="929" t="e">
        <f>'Soalan 12 '!#REF!</f>
        <v>#REF!</v>
      </c>
      <c r="WL2" s="929" t="e">
        <f>'Soalan 12 '!#REF!</f>
        <v>#REF!</v>
      </c>
      <c r="WM2" s="930">
        <f>'Soalan 12 '!L32</f>
        <v>0</v>
      </c>
      <c r="WN2" s="930">
        <f>'Soalan 12 '!L35</f>
        <v>0</v>
      </c>
      <c r="WO2" s="930" t="e">
        <f>'Soalan 12 '!#REF!</f>
        <v>#REF!</v>
      </c>
      <c r="WP2" s="930" t="e">
        <f>'Soalan 12 '!#REF!</f>
        <v>#REF!</v>
      </c>
      <c r="WQ2" s="930" t="e">
        <f>'Soalan 12 '!#REF!</f>
        <v>#REF!</v>
      </c>
      <c r="WR2" s="930">
        <f>'Soalan 12 '!L55</f>
        <v>0</v>
      </c>
      <c r="WS2" s="930">
        <f>'Soalan 12 '!L62</f>
        <v>0</v>
      </c>
      <c r="WT2" s="929">
        <f>'Soalan 12 '!N66</f>
        <v>0</v>
      </c>
      <c r="WU2" s="929">
        <f>'Soalan 12 '!N69</f>
        <v>0</v>
      </c>
      <c r="WV2" s="929">
        <f>'Soalan 12 '!N72</f>
        <v>0</v>
      </c>
      <c r="WW2" s="930" t="e">
        <f>'Soalan 12 '!#REF!</f>
        <v>#REF!</v>
      </c>
      <c r="WX2" s="930" t="e">
        <f>'Soalan 12 '!#REF!</f>
        <v>#REF!</v>
      </c>
      <c r="WY2" s="930" t="e">
        <f>'Soalan 12 '!#REF!</f>
        <v>#REF!</v>
      </c>
      <c r="WZ2" s="930" t="e">
        <f>'Soalan 12 '!#REF!</f>
        <v>#REF!</v>
      </c>
      <c r="XA2" s="930" t="e">
        <f>'Soalan 12 '!#REF!</f>
        <v>#REF!</v>
      </c>
      <c r="XB2" s="930" t="e">
        <f>'Soalan 12 '!#REF!</f>
        <v>#REF!</v>
      </c>
      <c r="XC2" s="930" t="e">
        <f>'Soalan 12 '!#REF!</f>
        <v>#REF!</v>
      </c>
      <c r="XD2" s="930" t="e">
        <f>'Soalan 12 '!#REF!</f>
        <v>#REF!</v>
      </c>
      <c r="XE2" s="930" t="e">
        <f>'Soalan 12 '!#REF!</f>
        <v>#REF!</v>
      </c>
      <c r="XF2" s="930" t="e">
        <f>'Soalan 12 '!#REF!</f>
        <v>#REF!</v>
      </c>
      <c r="XG2" s="930" t="e">
        <f>'Soalan 12 '!#REF!</f>
        <v>#REF!</v>
      </c>
      <c r="XH2" s="929" t="e">
        <f>'Soalan 12 '!#REF!</f>
        <v>#REF!</v>
      </c>
      <c r="XI2" s="930" t="e">
        <f>'Soalan 12 '!#REF!</f>
        <v>#REF!</v>
      </c>
      <c r="XJ2" s="929" t="e">
        <f>'Soalan 12 '!#REF!</f>
        <v>#REF!</v>
      </c>
      <c r="XK2" s="930">
        <f>'Soalan 12 '!L217</f>
        <v>0</v>
      </c>
      <c r="XL2" s="927">
        <f>'Soalan 12 '!F220</f>
        <v>0</v>
      </c>
      <c r="XM2" s="930">
        <f>'Soalan 12 '!L223</f>
        <v>0</v>
      </c>
      <c r="XN2" s="929">
        <f>'Soalan 12 '!F234</f>
        <v>0</v>
      </c>
      <c r="XO2" s="930">
        <f>'Soalan 12 '!L242</f>
        <v>0</v>
      </c>
      <c r="XP2" s="930" t="e">
        <f>'Soalan 12 '!#REF!</f>
        <v>#REF!</v>
      </c>
      <c r="XQ2" s="930" t="e">
        <f>'Soalan 12 '!#REF!</f>
        <v>#REF!</v>
      </c>
      <c r="XR2" s="929" t="e">
        <f>'Soalan 12 '!#REF!</f>
        <v>#REF!</v>
      </c>
      <c r="XS2" s="929" t="e">
        <f>'Soalan 12 '!#REF!</f>
        <v>#REF!</v>
      </c>
      <c r="XT2" s="929" t="e">
        <f>'Soalan 12 '!#REF!</f>
        <v>#REF!</v>
      </c>
      <c r="XU2" s="929" t="e">
        <f>'Soalan 12 '!#REF!</f>
        <v>#REF!</v>
      </c>
      <c r="XV2" s="929" t="e">
        <f>'Soalan 12 '!#REF!</f>
        <v>#REF!</v>
      </c>
      <c r="XW2" s="929" t="e">
        <f>'Soalan 12 '!#REF!</f>
        <v>#REF!</v>
      </c>
      <c r="XX2" s="929" t="e">
        <f>'Soalan 12 '!#REF!</f>
        <v>#REF!</v>
      </c>
      <c r="XY2" s="929" t="e">
        <f>'Soalan 12 '!#REF!</f>
        <v>#REF!</v>
      </c>
      <c r="XZ2" s="929" t="e">
        <f>'Soalan 12 '!#REF!</f>
        <v>#REF!</v>
      </c>
      <c r="YA2" s="929" t="e">
        <f>'Soalan 12 '!#REF!</f>
        <v>#REF!</v>
      </c>
      <c r="YB2" s="929" t="e">
        <f>'Soalan 12 '!#REF!</f>
        <v>#REF!</v>
      </c>
      <c r="YC2" s="929" t="e">
        <f>'Soalan 12 '!#REF!</f>
        <v>#REF!</v>
      </c>
      <c r="YD2" s="929" t="e">
        <f>'Soalan 12 '!#REF!</f>
        <v>#REF!</v>
      </c>
      <c r="YE2" s="929" t="e">
        <f>'Soalan 12 '!#REF!</f>
        <v>#REF!</v>
      </c>
      <c r="YF2" s="929">
        <f>'Soalan 12 '!P17</f>
        <v>0</v>
      </c>
      <c r="YG2" s="929">
        <f>'Soalan 12 '!P20</f>
        <v>0</v>
      </c>
      <c r="YH2" s="929">
        <f>'Soalan 12 '!P32</f>
        <v>0</v>
      </c>
      <c r="YI2" s="929">
        <f>'Soalan 12 '!P35</f>
        <v>0</v>
      </c>
      <c r="YJ2" s="929" t="e">
        <f>'Soalan 12 '!#REF!</f>
        <v>#REF!</v>
      </c>
      <c r="YK2" s="929" t="e">
        <f>'Soalan 12 '!#REF!</f>
        <v>#REF!</v>
      </c>
      <c r="YL2" s="929" t="e">
        <f>'Soalan 12 '!#REF!</f>
        <v>#REF!</v>
      </c>
      <c r="YM2" s="929">
        <f>'Soalan 12 '!P55</f>
        <v>0</v>
      </c>
      <c r="YN2" s="929">
        <f>'Soalan 12 '!P62</f>
        <v>0</v>
      </c>
      <c r="YO2" s="929" t="e">
        <f>'Soalan 12 '!#REF!</f>
        <v>#REF!</v>
      </c>
      <c r="YP2" s="929" t="e">
        <f>'Soalan 12 '!#REF!</f>
        <v>#REF!</v>
      </c>
      <c r="YQ2" s="929" t="e">
        <f>'Soalan 12 '!#REF!</f>
        <v>#REF!</v>
      </c>
      <c r="YR2" s="929" t="e">
        <f>'Soalan 12 '!#REF!</f>
        <v>#REF!</v>
      </c>
      <c r="YS2" s="929" t="e">
        <f>'Soalan 12 '!#REF!</f>
        <v>#REF!</v>
      </c>
      <c r="YT2" s="929" t="e">
        <f>'Soalan 12 '!#REF!</f>
        <v>#REF!</v>
      </c>
      <c r="YU2" s="929" t="e">
        <f>'Soalan 12 '!#REF!</f>
        <v>#REF!</v>
      </c>
      <c r="YV2" s="929" t="e">
        <f>'Soalan 12 '!#REF!</f>
        <v>#REF!</v>
      </c>
      <c r="YW2" s="929" t="e">
        <f>'Soalan 12 '!#REF!</f>
        <v>#REF!</v>
      </c>
      <c r="YX2" s="929" t="e">
        <f>'Soalan 12 '!#REF!</f>
        <v>#REF!</v>
      </c>
      <c r="YY2" s="929" t="e">
        <f>'Soalan 12 '!#REF!</f>
        <v>#REF!</v>
      </c>
      <c r="YZ2" s="929" t="e">
        <f>'Soalan 12 '!#REF!</f>
        <v>#REF!</v>
      </c>
      <c r="ZA2" s="929">
        <f>'Soalan 12 '!P217</f>
        <v>0</v>
      </c>
      <c r="ZB2" s="929">
        <f>'Soalan 12 '!P223</f>
        <v>0</v>
      </c>
      <c r="ZC2" s="929">
        <f>'Soalan 12 '!P242</f>
        <v>0</v>
      </c>
      <c r="ZD2" s="929" t="e">
        <f>'Soalan 12 '!#REF!</f>
        <v>#REF!</v>
      </c>
      <c r="ZE2" s="929" t="e">
        <f>'Soalan 12 '!#REF!</f>
        <v>#REF!</v>
      </c>
      <c r="ZF2" s="929" t="e">
        <f>'Soalan 12 '!#REF!</f>
        <v>#REF!</v>
      </c>
      <c r="ZG2" s="929" t="e">
        <f>'Soalan 12 '!#REF!</f>
        <v>#REF!</v>
      </c>
      <c r="ZH2" s="927" t="e">
        <f>'Soalan 13'!#REF!</f>
        <v>#REF!</v>
      </c>
      <c r="ZI2" s="927" t="e">
        <f>'Soalan 13'!#REF!</f>
        <v>#REF!</v>
      </c>
      <c r="ZJ2" s="927" t="e">
        <f>'Soalan 13'!#REF!</f>
        <v>#REF!</v>
      </c>
      <c r="ZK2" s="927" t="e">
        <f>'Soalan 13'!#REF!</f>
        <v>#REF!</v>
      </c>
      <c r="ZL2" s="927" t="e">
        <f>'Soalan 13'!#REF!</f>
        <v>#REF!</v>
      </c>
      <c r="ZM2" s="927" t="e">
        <f>'Soalan 13'!#REF!</f>
        <v>#REF!</v>
      </c>
      <c r="ZN2" s="927" t="e">
        <f>'Soalan 13'!#REF!</f>
        <v>#REF!</v>
      </c>
      <c r="ZO2" s="927" t="e">
        <f>'Soalan 13'!#REF!</f>
        <v>#REF!</v>
      </c>
      <c r="ZP2" s="927" t="e">
        <f>'Soalan 13'!#REF!</f>
        <v>#REF!</v>
      </c>
      <c r="ZQ2" s="927" t="e">
        <f>'Soalan 13'!#REF!</f>
        <v>#REF!</v>
      </c>
      <c r="ZR2" s="927" t="e">
        <f>'Soalan 13'!#REF!</f>
        <v>#REF!</v>
      </c>
      <c r="ZS2" s="927" t="e">
        <f>'Soalan 13'!#REF!</f>
        <v>#REF!</v>
      </c>
      <c r="ZT2" s="927" t="e">
        <f>'Soalan 13'!#REF!</f>
        <v>#REF!</v>
      </c>
      <c r="ZU2" s="927" t="e">
        <f>'Soalan 13'!#REF!</f>
        <v>#REF!</v>
      </c>
      <c r="ZV2" s="927" t="e">
        <f>'Soalan 13'!#REF!</f>
        <v>#REF!</v>
      </c>
      <c r="ZW2" s="927" t="e">
        <f>'Soalan 13'!#REF!</f>
        <v>#REF!</v>
      </c>
      <c r="ZX2" s="927" t="e">
        <f>'Soalan 13'!#REF!</f>
        <v>#REF!</v>
      </c>
      <c r="ZY2" s="927" t="e">
        <f>'Soalan 13'!#REF!</f>
        <v>#REF!</v>
      </c>
      <c r="ZZ2" s="927" t="e">
        <f>'Soalan 13'!#REF!</f>
        <v>#REF!</v>
      </c>
      <c r="AAA2" s="927" t="e">
        <f>'Soalan 13'!#REF!</f>
        <v>#REF!</v>
      </c>
      <c r="AAB2" s="927" t="e">
        <f>'Soalan 13'!#REF!</f>
        <v>#REF!</v>
      </c>
      <c r="AAC2" s="927" t="e">
        <f>'Soalan 13'!#REF!</f>
        <v>#REF!</v>
      </c>
      <c r="AAD2" s="927" t="e">
        <f>'Soalan 13'!#REF!</f>
        <v>#REF!</v>
      </c>
      <c r="AAE2" s="927" t="e">
        <f>'Soalan 13'!#REF!</f>
        <v>#REF!</v>
      </c>
      <c r="AAF2" s="927" t="e">
        <f>'Soalan 13'!#REF!</f>
        <v>#REF!</v>
      </c>
      <c r="AAG2" s="927" t="e">
        <f>'Soalan 13'!#REF!</f>
        <v>#REF!</v>
      </c>
      <c r="AAH2" s="927" t="e">
        <f>'Soalan 13'!#REF!</f>
        <v>#REF!</v>
      </c>
      <c r="AAI2" s="927" t="e">
        <f>'Soalan 13'!#REF!</f>
        <v>#REF!</v>
      </c>
      <c r="AAJ2" s="927" t="e">
        <f>'Soalan 13'!#REF!</f>
        <v>#REF!</v>
      </c>
      <c r="AAK2" s="927" t="e">
        <f>'Soalan 13'!#REF!</f>
        <v>#REF!</v>
      </c>
      <c r="AAL2" s="927" t="e">
        <f>'Soalan 13'!#REF!</f>
        <v>#REF!</v>
      </c>
      <c r="AAM2" s="927" t="e">
        <f>'Soalan 13'!#REF!</f>
        <v>#REF!</v>
      </c>
      <c r="AAN2" s="927" t="e">
        <f>'Soalan 13'!#REF!</f>
        <v>#REF!</v>
      </c>
      <c r="AAO2" s="927" t="e">
        <f>'Soalan 13'!#REF!</f>
        <v>#REF!</v>
      </c>
      <c r="AAP2" s="927" t="e">
        <f>'Soalan 13'!#REF!</f>
        <v>#REF!</v>
      </c>
      <c r="AAQ2" s="927" t="e">
        <f>'Soalan 13'!#REF!</f>
        <v>#REF!</v>
      </c>
      <c r="AAR2" s="927" t="e">
        <f>'Soalan 13'!#REF!</f>
        <v>#REF!</v>
      </c>
      <c r="AAS2" s="927" t="e">
        <f>'Soalan 13'!#REF!</f>
        <v>#REF!</v>
      </c>
      <c r="AAT2" s="927" t="e">
        <f>'Soalan 13'!#REF!</f>
        <v>#REF!</v>
      </c>
      <c r="AAU2" s="927" t="e">
        <f>'Soalan 13'!#REF!</f>
        <v>#REF!</v>
      </c>
      <c r="AAV2" s="927" t="e">
        <f>'Soalan 13'!#REF!</f>
        <v>#REF!</v>
      </c>
      <c r="AAW2" s="927" t="e">
        <f>'Soalan 13'!#REF!</f>
        <v>#REF!</v>
      </c>
      <c r="AAX2" s="927" t="e">
        <f>'Soalan 13'!#REF!</f>
        <v>#REF!</v>
      </c>
      <c r="AAY2" s="927" t="e">
        <f>'Soalan 13'!#REF!</f>
        <v>#REF!</v>
      </c>
      <c r="AAZ2" s="927" t="e">
        <f>'Soalan 13'!#REF!</f>
        <v>#REF!</v>
      </c>
      <c r="ABA2" s="927" t="e">
        <f>'Soalan 13'!#REF!</f>
        <v>#REF!</v>
      </c>
      <c r="ABB2" s="927" t="e">
        <f>'Soalan 13'!#REF!</f>
        <v>#REF!</v>
      </c>
      <c r="ABC2" s="927" t="e">
        <f>'Soalan 13'!#REF!</f>
        <v>#REF!</v>
      </c>
      <c r="ABD2" s="927" t="e">
        <f>'Soalan 13'!#REF!</f>
        <v>#REF!</v>
      </c>
      <c r="ABE2" s="927" t="e">
        <f>'Soalan 13'!#REF!</f>
        <v>#REF!</v>
      </c>
      <c r="ABF2" s="927" t="e">
        <f>'Soalan 13'!#REF!</f>
        <v>#REF!</v>
      </c>
      <c r="ABG2" s="927" t="e">
        <f>'Soalan 13'!#REF!</f>
        <v>#REF!</v>
      </c>
      <c r="ABH2" s="927" t="e">
        <f>'Soalan 13'!#REF!</f>
        <v>#REF!</v>
      </c>
      <c r="ABI2" s="927" t="e">
        <f>'Soalan 13'!#REF!</f>
        <v>#REF!</v>
      </c>
      <c r="ABJ2" s="927" t="e">
        <f>'Soalan 13'!#REF!</f>
        <v>#REF!</v>
      </c>
      <c r="ABK2" s="927" t="e">
        <f>'Soalan 13'!#REF!</f>
        <v>#REF!</v>
      </c>
      <c r="ABL2" s="927" t="e">
        <f>'Soalan 13'!#REF!</f>
        <v>#REF!</v>
      </c>
      <c r="ABM2" s="927" t="e">
        <f>'Soalan 13'!#REF!</f>
        <v>#REF!</v>
      </c>
      <c r="ABN2" s="927" t="e">
        <f>'Soalan 13'!#REF!</f>
        <v>#REF!</v>
      </c>
      <c r="ABO2" s="927" t="e">
        <f>'Soalan 13'!#REF!</f>
        <v>#REF!</v>
      </c>
      <c r="ABP2" s="927" t="e">
        <f>'Soalan 13'!#REF!</f>
        <v>#REF!</v>
      </c>
      <c r="ABQ2" s="927" t="e">
        <f>'Soalan 13'!#REF!</f>
        <v>#REF!</v>
      </c>
      <c r="ABR2" s="927" t="e">
        <f>'Soalan 13'!#REF!</f>
        <v>#REF!</v>
      </c>
      <c r="ABS2" s="927" t="e">
        <f>'Soalan 13'!#REF!</f>
        <v>#REF!</v>
      </c>
      <c r="ABT2" s="927" t="e">
        <f>'Soalan 13'!#REF!</f>
        <v>#REF!</v>
      </c>
      <c r="ABU2" s="927" t="e">
        <f>'Soalan 13'!#REF!</f>
        <v>#REF!</v>
      </c>
      <c r="ABV2" s="927" t="e">
        <f>'Soalan 13'!#REF!</f>
        <v>#REF!</v>
      </c>
      <c r="ABW2" s="927" t="e">
        <f>'Soalan 13'!#REF!</f>
        <v>#REF!</v>
      </c>
      <c r="ABX2" s="927" t="e">
        <f>'Soalan 13'!#REF!</f>
        <v>#REF!</v>
      </c>
      <c r="ABY2" s="927" t="e">
        <f>'Soalan 13'!#REF!</f>
        <v>#REF!</v>
      </c>
      <c r="ABZ2" s="927" t="e">
        <f>'Soalan 13'!#REF!</f>
        <v>#REF!</v>
      </c>
      <c r="ACA2" s="927" t="e">
        <f>'Soalan 13'!#REF!</f>
        <v>#REF!</v>
      </c>
      <c r="ACB2" s="927" t="e">
        <f>'Soalan 13'!#REF!</f>
        <v>#REF!</v>
      </c>
      <c r="ACC2" s="927" t="e">
        <f>'Soalan 13'!#REF!</f>
        <v>#REF!</v>
      </c>
      <c r="ACD2" s="927" t="e">
        <f>'Soalan 13'!#REF!</f>
        <v>#REF!</v>
      </c>
      <c r="ACE2" s="927" t="e">
        <f>'Soalan 13'!#REF!</f>
        <v>#REF!</v>
      </c>
      <c r="ACF2" s="927" t="e">
        <f>'Soalan 13'!#REF!</f>
        <v>#REF!</v>
      </c>
      <c r="ACG2" s="927" t="e">
        <f>'Soalan 13'!#REF!</f>
        <v>#REF!</v>
      </c>
      <c r="ACH2" s="927" t="e">
        <f>'Soalan 13'!#REF!</f>
        <v>#REF!</v>
      </c>
      <c r="ACI2" s="927" t="e">
        <f>'Soalan 13'!#REF!</f>
        <v>#REF!</v>
      </c>
      <c r="ACJ2" s="927" t="e">
        <f>'Soalan 13'!#REF!</f>
        <v>#REF!</v>
      </c>
      <c r="ACK2" s="927" t="e">
        <f>'Soalan 13'!#REF!</f>
        <v>#REF!</v>
      </c>
      <c r="ACL2" s="927" t="e">
        <f>'Soalan 13'!#REF!</f>
        <v>#REF!</v>
      </c>
      <c r="ACM2" s="927" t="e">
        <f>'Soalan 13'!#REF!</f>
        <v>#REF!</v>
      </c>
      <c r="ACN2" s="927" t="e">
        <f>'Soalan 13'!#REF!</f>
        <v>#REF!</v>
      </c>
      <c r="ACO2" s="927" t="e">
        <f>'Soalan 13'!#REF!</f>
        <v>#REF!</v>
      </c>
      <c r="ACP2" s="927" t="e">
        <f>'Soalan 13'!#REF!</f>
        <v>#REF!</v>
      </c>
      <c r="ACQ2" s="927" t="e">
        <f>'Soalan 13'!#REF!</f>
        <v>#REF!</v>
      </c>
      <c r="ACR2" s="927" t="e">
        <f>'Soalan 13'!#REF!</f>
        <v>#REF!</v>
      </c>
      <c r="ACS2" s="927" t="e">
        <f>'Soalan 13'!#REF!</f>
        <v>#REF!</v>
      </c>
      <c r="ACT2" s="927" t="e">
        <f>'Soalan 13'!#REF!</f>
        <v>#REF!</v>
      </c>
      <c r="ACU2" s="927" t="e">
        <f>'Soalan 13'!#REF!</f>
        <v>#REF!</v>
      </c>
      <c r="ACV2" s="927" t="e">
        <f>'Soalan 13'!#REF!</f>
        <v>#REF!</v>
      </c>
      <c r="ACW2" s="927" t="e">
        <f>'Soalan 13'!#REF!</f>
        <v>#REF!</v>
      </c>
      <c r="ACX2" s="927" t="e">
        <f>'Soalan 13'!#REF!</f>
        <v>#REF!</v>
      </c>
      <c r="ACY2" s="927" t="e">
        <f>'Soalan 13'!#REF!</f>
        <v>#REF!</v>
      </c>
      <c r="ACZ2" s="927" t="e">
        <f>'Soalan 13'!#REF!</f>
        <v>#REF!</v>
      </c>
      <c r="ADA2" s="927" t="e">
        <f>'Soalan 13'!#REF!</f>
        <v>#REF!</v>
      </c>
      <c r="ADB2" s="927" t="e">
        <f>'Soalan 13'!#REF!</f>
        <v>#REF!</v>
      </c>
      <c r="ADC2" s="927" t="e">
        <f>'Soalan 13'!#REF!</f>
        <v>#REF!</v>
      </c>
      <c r="ADD2" s="927" t="e">
        <f>'Soalan 13'!#REF!</f>
        <v>#REF!</v>
      </c>
      <c r="ADE2" s="927" t="e">
        <f>'Soalan 13'!#REF!</f>
        <v>#REF!</v>
      </c>
      <c r="ADF2" s="927" t="e">
        <f>'Soalan 13'!#REF!</f>
        <v>#REF!</v>
      </c>
      <c r="ADG2" s="927" t="e">
        <f>'Soalan 13'!#REF!</f>
        <v>#REF!</v>
      </c>
      <c r="ADH2" s="927" t="e">
        <f>'Soalan 13'!#REF!</f>
        <v>#REF!</v>
      </c>
      <c r="ADI2" s="927" t="e">
        <f>'Soalan 13'!#REF!</f>
        <v>#REF!</v>
      </c>
      <c r="ADJ2" s="927" t="e">
        <f>'Soalan 13'!#REF!</f>
        <v>#REF!</v>
      </c>
      <c r="ADK2" s="927" t="e">
        <f>'Soalan 13'!#REF!</f>
        <v>#REF!</v>
      </c>
      <c r="ADL2" s="927" t="e">
        <f>'Soalan 13'!#REF!</f>
        <v>#REF!</v>
      </c>
      <c r="ADM2" s="927" t="e">
        <f>'Soalan 13'!#REF!</f>
        <v>#REF!</v>
      </c>
      <c r="ADN2" s="927" t="e">
        <f>'Soalan 13'!#REF!</f>
        <v>#REF!</v>
      </c>
      <c r="ADO2" s="927" t="e">
        <f>'Soalan 13'!#REF!</f>
        <v>#REF!</v>
      </c>
      <c r="ADP2" s="927" t="e">
        <f>'Soalan 13'!#REF!</f>
        <v>#REF!</v>
      </c>
      <c r="ADQ2" s="927" t="e">
        <f>'Soalan 13'!#REF!</f>
        <v>#REF!</v>
      </c>
      <c r="ADR2" s="927" t="e">
        <f>'Soalan 13'!#REF!</f>
        <v>#REF!</v>
      </c>
      <c r="ADS2" s="927" t="e">
        <f>'Soalan 13'!#REF!</f>
        <v>#REF!</v>
      </c>
      <c r="ADT2" s="927" t="e">
        <f>'Soalan 13'!#REF!</f>
        <v>#REF!</v>
      </c>
      <c r="ADU2" s="927" t="e">
        <f>'Soalan 13'!#REF!</f>
        <v>#REF!</v>
      </c>
      <c r="ADV2" s="927" t="e">
        <f>'Soalan 13'!#REF!</f>
        <v>#REF!</v>
      </c>
      <c r="ADW2" s="927" t="e">
        <f>'Soalan 13'!#REF!</f>
        <v>#REF!</v>
      </c>
      <c r="ADX2" s="927" t="e">
        <f>'Soalan 13'!#REF!</f>
        <v>#REF!</v>
      </c>
      <c r="ADY2" s="927" t="e">
        <f>'Soalan 13'!#REF!</f>
        <v>#REF!</v>
      </c>
      <c r="ADZ2" s="927" t="e">
        <f>'Soalan 13'!#REF!</f>
        <v>#REF!</v>
      </c>
      <c r="AEA2" s="927" t="e">
        <f>'Soalan 13'!#REF!</f>
        <v>#REF!</v>
      </c>
      <c r="AEB2" s="927" t="e">
        <f>'Soalan 13'!#REF!</f>
        <v>#REF!</v>
      </c>
      <c r="AEC2" s="927" t="e">
        <f>'Soalan 13'!#REF!</f>
        <v>#REF!</v>
      </c>
      <c r="AED2" s="927" t="e">
        <f>'Soalan 13'!#REF!</f>
        <v>#REF!</v>
      </c>
      <c r="AEE2" s="927" t="e">
        <f>'Soalan 13'!#REF!</f>
        <v>#REF!</v>
      </c>
      <c r="AEF2" s="927" t="e">
        <f>'Soalan 13'!#REF!</f>
        <v>#REF!</v>
      </c>
      <c r="AEG2" s="927" t="e">
        <f>'Soalan 13'!#REF!</f>
        <v>#REF!</v>
      </c>
      <c r="AEH2" s="927" t="e">
        <f>'Soalan 13'!#REF!</f>
        <v>#REF!</v>
      </c>
      <c r="AEI2" s="927" t="e">
        <f>'Soalan 13'!#REF!</f>
        <v>#REF!</v>
      </c>
      <c r="AEJ2" s="927" t="e">
        <f>'Soalan 13'!#REF!</f>
        <v>#REF!</v>
      </c>
      <c r="AEK2" s="927" t="e">
        <f>'Soalan 13'!#REF!</f>
        <v>#REF!</v>
      </c>
      <c r="AEL2" s="927" t="e">
        <f>'Soalan 13'!#REF!</f>
        <v>#REF!</v>
      </c>
      <c r="AEM2" s="927" t="e">
        <f>'Soalan 13'!#REF!</f>
        <v>#REF!</v>
      </c>
      <c r="AEN2" s="927" t="e">
        <f>'Soalan 13'!#REF!</f>
        <v>#REF!</v>
      </c>
      <c r="AEO2" s="927" t="e">
        <f>'Soalan 13'!#REF!</f>
        <v>#REF!</v>
      </c>
      <c r="AEP2" s="927" t="e">
        <f>'Soalan 13'!#REF!</f>
        <v>#REF!</v>
      </c>
      <c r="AEQ2" s="927" t="e">
        <f>'Soalan 13'!#REF!</f>
        <v>#REF!</v>
      </c>
      <c r="AER2" s="927" t="e">
        <f>'Soalan 13'!#REF!</f>
        <v>#REF!</v>
      </c>
      <c r="AES2" s="927" t="e">
        <f>'Soalan 13'!#REF!</f>
        <v>#REF!</v>
      </c>
      <c r="AET2" s="927" t="e">
        <f>'Soalan 13'!#REF!</f>
        <v>#REF!</v>
      </c>
      <c r="AEU2" s="927" t="e">
        <f>'Soalan 13'!#REF!</f>
        <v>#REF!</v>
      </c>
      <c r="AEV2" s="927" t="e">
        <f>'Soalan 13'!#REF!</f>
        <v>#REF!</v>
      </c>
      <c r="AEW2" s="927" t="e">
        <f>'Soalan 13'!#REF!</f>
        <v>#REF!</v>
      </c>
      <c r="AEX2" s="927" t="e">
        <f>'Soalan 13'!#REF!</f>
        <v>#REF!</v>
      </c>
      <c r="AEY2" s="927" t="e">
        <f>'Soalan 13'!#REF!</f>
        <v>#REF!</v>
      </c>
      <c r="AEZ2" s="927" t="e">
        <f>'Soalan 13'!#REF!</f>
        <v>#REF!</v>
      </c>
      <c r="AFA2" s="927" t="e">
        <f>'Soalan 13'!#REF!</f>
        <v>#REF!</v>
      </c>
      <c r="AFB2" s="927" t="e">
        <f>'Soalan 13'!#REF!</f>
        <v>#REF!</v>
      </c>
      <c r="AFC2" s="927" t="e">
        <f>'Soalan 13'!#REF!</f>
        <v>#REF!</v>
      </c>
      <c r="AFD2" s="927" t="e">
        <f>'Soalan 13'!#REF!</f>
        <v>#REF!</v>
      </c>
      <c r="AFE2" s="927" t="e">
        <f>'Soalan 13'!#REF!</f>
        <v>#REF!</v>
      </c>
      <c r="AFF2" s="927" t="e">
        <f>'Soalan 13'!#REF!</f>
        <v>#REF!</v>
      </c>
      <c r="AFG2" s="927" t="e">
        <f>'Soalan 13'!#REF!</f>
        <v>#REF!</v>
      </c>
      <c r="AFH2" s="927" t="e">
        <f>'Soalan 13'!#REF!</f>
        <v>#REF!</v>
      </c>
      <c r="AFI2" s="927" t="e">
        <f>'Soalan 13'!#REF!</f>
        <v>#REF!</v>
      </c>
      <c r="AFJ2" s="927" t="e">
        <f>'Soalan 13'!#REF!</f>
        <v>#REF!</v>
      </c>
      <c r="AFK2" s="927" t="e">
        <f>'Soalan 13'!#REF!</f>
        <v>#REF!</v>
      </c>
      <c r="AFL2" s="927" t="e">
        <f>'Soalan 13'!#REF!</f>
        <v>#REF!</v>
      </c>
      <c r="AFM2" s="927" t="e">
        <f>'Soalan 13'!#REF!</f>
        <v>#REF!</v>
      </c>
      <c r="AFN2" s="927" t="e">
        <f>'Soalan 13'!#REF!</f>
        <v>#REF!</v>
      </c>
      <c r="AFO2" s="927" t="e">
        <f>'Soalan 13'!#REF!</f>
        <v>#REF!</v>
      </c>
      <c r="AFP2" s="927" t="e">
        <f>'Soalan 13'!#REF!</f>
        <v>#REF!</v>
      </c>
      <c r="AFQ2" s="927" t="e">
        <f>'Soalan 13'!#REF!</f>
        <v>#REF!</v>
      </c>
      <c r="AFR2" s="927" t="e">
        <f>'Soalan 13'!#REF!</f>
        <v>#REF!</v>
      </c>
      <c r="AFS2" s="930" t="e">
        <f>'Soalan 13'!#REF!</f>
        <v>#REF!</v>
      </c>
      <c r="AFT2" s="927" t="e">
        <f>'Soalan 13'!#REF!</f>
        <v>#REF!</v>
      </c>
      <c r="AFU2" s="927" t="e">
        <f>'Soalan 13'!#REF!</f>
        <v>#REF!</v>
      </c>
      <c r="AFV2" s="927" t="e">
        <f>'Soalan 13'!#REF!</f>
        <v>#REF!</v>
      </c>
      <c r="AFW2" s="927" t="e">
        <f>'Soalan 13'!#REF!</f>
        <v>#REF!</v>
      </c>
      <c r="AFX2" s="927" t="e">
        <f>'Soalan 13'!#REF!</f>
        <v>#REF!</v>
      </c>
      <c r="AFY2" s="927" t="e">
        <f>'Soalan 13'!#REF!</f>
        <v>#REF!</v>
      </c>
      <c r="AFZ2" s="927" t="e">
        <f>'Soalan 13'!#REF!</f>
        <v>#REF!</v>
      </c>
      <c r="AGA2" s="927" t="e">
        <f>'Soalan 13'!#REF!</f>
        <v>#REF!</v>
      </c>
      <c r="AGB2" s="927" t="e">
        <f>'Soalan 13'!#REF!</f>
        <v>#REF!</v>
      </c>
      <c r="AGC2" s="927" t="e">
        <f>'Soalan 13'!#REF!</f>
        <v>#REF!</v>
      </c>
      <c r="AGD2" s="927" t="e">
        <f>'Soalan 13'!#REF!</f>
        <v>#REF!</v>
      </c>
      <c r="AGE2" s="927" t="e">
        <f>'Soalan 13'!#REF!</f>
        <v>#REF!</v>
      </c>
      <c r="AGF2" s="927" t="e">
        <f>'Soalan 13'!#REF!</f>
        <v>#REF!</v>
      </c>
      <c r="AGG2" s="927" t="e">
        <f>'Soalan 13'!#REF!</f>
        <v>#REF!</v>
      </c>
      <c r="AGH2" s="927" t="e">
        <f>'Soalan 13'!#REF!</f>
        <v>#REF!</v>
      </c>
      <c r="AGI2" s="927" t="e">
        <f>'Soalan 13'!#REF!</f>
        <v>#REF!</v>
      </c>
      <c r="AGJ2" s="927" t="e">
        <f>'Soalan 13'!#REF!</f>
        <v>#REF!</v>
      </c>
      <c r="AGK2" s="927" t="e">
        <f>'Soalan 13'!#REF!</f>
        <v>#REF!</v>
      </c>
      <c r="AGL2" s="927" t="e">
        <f>'Soalan 13'!#REF!</f>
        <v>#REF!</v>
      </c>
      <c r="AGM2" s="927" t="e">
        <f>'Soalan 13'!#REF!</f>
        <v>#REF!</v>
      </c>
      <c r="AGN2" s="927" t="e">
        <f>'Soalan 13'!#REF!</f>
        <v>#REF!</v>
      </c>
      <c r="AGO2" s="927" t="e">
        <f>'Soalan 13'!#REF!</f>
        <v>#REF!</v>
      </c>
      <c r="AGP2" s="927" t="e">
        <f>'Soalan 13'!#REF!</f>
        <v>#REF!</v>
      </c>
      <c r="AGQ2" s="927" t="e">
        <f>'Soalan 13'!#REF!</f>
        <v>#REF!</v>
      </c>
      <c r="AGR2" s="927" t="e">
        <f>'Soalan 13'!#REF!</f>
        <v>#REF!</v>
      </c>
      <c r="AGS2" s="927" t="e">
        <f>'Soalan 13'!#REF!</f>
        <v>#REF!</v>
      </c>
      <c r="AGT2" s="927" t="e">
        <f>'Soalan 13'!#REF!</f>
        <v>#REF!</v>
      </c>
      <c r="AGU2" s="927" t="e">
        <f>'Soalan 13'!#REF!</f>
        <v>#REF!</v>
      </c>
      <c r="AGV2" s="927" t="e">
        <f>'Soalan 13'!#REF!</f>
        <v>#REF!</v>
      </c>
      <c r="AGW2" s="927" t="e">
        <f>'Soalan 13'!#REF!</f>
        <v>#REF!</v>
      </c>
      <c r="AGX2" s="927" t="e">
        <f>'Soalan 13'!#REF!</f>
        <v>#REF!</v>
      </c>
      <c r="AGY2" s="927" t="e">
        <f>'Soalan 13'!#REF!</f>
        <v>#REF!</v>
      </c>
      <c r="AGZ2" s="927" t="e">
        <f>'Soalan 13'!#REF!</f>
        <v>#REF!</v>
      </c>
      <c r="AHA2" s="927" t="e">
        <f>'Soalan 13'!#REF!</f>
        <v>#REF!</v>
      </c>
      <c r="AHB2" s="927" t="e">
        <f>'Soalan 13'!#REF!</f>
        <v>#REF!</v>
      </c>
      <c r="AHC2" s="927" t="e">
        <f>'Soalan 13'!#REF!</f>
        <v>#REF!</v>
      </c>
      <c r="AHD2" s="927" t="e">
        <f>'Soalan 13'!#REF!</f>
        <v>#REF!</v>
      </c>
      <c r="AHE2" s="927" t="e">
        <f>'Soalan 13'!#REF!</f>
        <v>#REF!</v>
      </c>
      <c r="AHF2" s="927" t="e">
        <f>'Soalan 13'!#REF!</f>
        <v>#REF!</v>
      </c>
      <c r="AHG2" s="927" t="e">
        <f>'Soalan 13'!#REF!</f>
        <v>#REF!</v>
      </c>
      <c r="AHH2" s="927" t="e">
        <f>'Soalan 13'!#REF!</f>
        <v>#REF!</v>
      </c>
      <c r="AHI2" s="927" t="e">
        <f>'Soalan 13'!#REF!</f>
        <v>#REF!</v>
      </c>
      <c r="AHJ2" s="927" t="e">
        <f>'Soalan 13'!#REF!</f>
        <v>#REF!</v>
      </c>
      <c r="AHK2" s="927" t="e">
        <f>'Soalan 13'!#REF!</f>
        <v>#REF!</v>
      </c>
      <c r="AHL2" s="927" t="e">
        <f>'Soalan 13'!#REF!</f>
        <v>#REF!</v>
      </c>
      <c r="AHM2" s="927" t="e">
        <f>'Soalan 13'!#REF!</f>
        <v>#REF!</v>
      </c>
      <c r="AHN2" s="927" t="e">
        <f>'Soalan 13'!#REF!</f>
        <v>#REF!</v>
      </c>
      <c r="AHO2" s="927" t="e">
        <f>'Soalan 13'!#REF!</f>
        <v>#REF!</v>
      </c>
      <c r="AHP2" s="927" t="e">
        <f>'Soalan 13'!#REF!</f>
        <v>#REF!</v>
      </c>
      <c r="AHQ2" s="927" t="e">
        <f>'Soalan 13'!#REF!</f>
        <v>#REF!</v>
      </c>
      <c r="AHR2" s="927" t="e">
        <f>'Soalan 13'!#REF!</f>
        <v>#REF!</v>
      </c>
      <c r="AHS2" s="927" t="e">
        <f>'Soalan 13'!#REF!</f>
        <v>#REF!</v>
      </c>
      <c r="AHT2" s="927" t="e">
        <f>'Soalan 13'!#REF!</f>
        <v>#REF!</v>
      </c>
      <c r="AHU2" s="927" t="e">
        <f>'Soalan 13'!#REF!</f>
        <v>#REF!</v>
      </c>
      <c r="AHV2" s="927" t="e">
        <f>'Soalan 13'!#REF!</f>
        <v>#REF!</v>
      </c>
      <c r="AHW2" s="927" t="e">
        <f>'Soalan 13'!#REF!</f>
        <v>#REF!</v>
      </c>
      <c r="AHX2" s="927" t="e">
        <f>'Soalan 13'!#REF!</f>
        <v>#REF!</v>
      </c>
      <c r="AHY2" s="927" t="e">
        <f>'Soalan 13'!#REF!</f>
        <v>#REF!</v>
      </c>
      <c r="AHZ2" s="927" t="e">
        <f>'Soalan 13'!#REF!</f>
        <v>#REF!</v>
      </c>
      <c r="AIA2" s="927" t="e">
        <f>'Soalan 13'!#REF!</f>
        <v>#REF!</v>
      </c>
      <c r="AIB2" s="927" t="e">
        <f>'Soalan 13'!#REF!</f>
        <v>#REF!</v>
      </c>
      <c r="AIC2" s="927" t="e">
        <f>'Soalan 13'!#REF!</f>
        <v>#REF!</v>
      </c>
      <c r="AID2" s="927" t="e">
        <f>'Soalan 13'!#REF!</f>
        <v>#REF!</v>
      </c>
      <c r="AIE2" s="927" t="e">
        <f>'Soalan 13'!#REF!</f>
        <v>#REF!</v>
      </c>
      <c r="AIF2" s="927" t="e">
        <f>'Soalan 13'!#REF!</f>
        <v>#REF!</v>
      </c>
      <c r="AIG2" s="927" t="e">
        <f>'Soalan 13'!#REF!</f>
        <v>#REF!</v>
      </c>
      <c r="AIH2" s="927" t="e">
        <f>'Soalan 13'!#REF!</f>
        <v>#REF!</v>
      </c>
      <c r="AII2" s="927" t="e">
        <f>'Soalan 13'!#REF!</f>
        <v>#REF!</v>
      </c>
      <c r="AIJ2" s="927" t="e">
        <f>'Soalan 13'!#REF!</f>
        <v>#REF!</v>
      </c>
      <c r="AIK2" s="927" t="e">
        <f>'Soalan 13'!#REF!</f>
        <v>#REF!</v>
      </c>
      <c r="AIL2" s="927" t="e">
        <f>'Soalan 13'!#REF!</f>
        <v>#REF!</v>
      </c>
      <c r="AIM2" s="927" t="e">
        <f>'Soalan 13'!#REF!</f>
        <v>#REF!</v>
      </c>
      <c r="AIN2" s="927" t="e">
        <f>'Soalan 13'!#REF!</f>
        <v>#REF!</v>
      </c>
      <c r="AIO2" s="927" t="e">
        <f>'Soalan 13'!#REF!</f>
        <v>#REF!</v>
      </c>
      <c r="AIP2" s="927" t="e">
        <f>'Soalan 13'!#REF!</f>
        <v>#REF!</v>
      </c>
      <c r="AIQ2" s="927" t="e">
        <f>'Soalan 13'!#REF!</f>
        <v>#REF!</v>
      </c>
      <c r="AIR2" s="927" t="e">
        <f>'Soalan 13'!#REF!</f>
        <v>#REF!</v>
      </c>
      <c r="AIS2" s="927" t="e">
        <f>'Soalan 13'!#REF!</f>
        <v>#REF!</v>
      </c>
      <c r="AIT2" s="927" t="e">
        <f>'Soalan 13'!#REF!</f>
        <v>#REF!</v>
      </c>
      <c r="AIU2" s="927" t="e">
        <f>'Soalan 13'!#REF!</f>
        <v>#REF!</v>
      </c>
      <c r="AIV2" s="927" t="e">
        <f>'Soalan 13'!#REF!</f>
        <v>#REF!</v>
      </c>
      <c r="AIW2" s="927" t="e">
        <f>'Soalan 13'!#REF!</f>
        <v>#REF!</v>
      </c>
      <c r="AIX2" s="927" t="e">
        <f>'Soalan 13'!#REF!</f>
        <v>#REF!</v>
      </c>
      <c r="AIY2" s="927" t="e">
        <f>'Soalan 13'!#REF!</f>
        <v>#REF!</v>
      </c>
      <c r="AIZ2" s="927" t="e">
        <f>'Soalan 13'!#REF!</f>
        <v>#REF!</v>
      </c>
      <c r="AJA2" s="927" t="e">
        <f>'Soalan 13'!#REF!</f>
        <v>#REF!</v>
      </c>
      <c r="AJB2" s="927" t="e">
        <f>'Soalan 13'!#REF!</f>
        <v>#REF!</v>
      </c>
      <c r="AJC2" s="927" t="e">
        <f>'Soalan 13'!#REF!</f>
        <v>#REF!</v>
      </c>
      <c r="AJD2" s="927" t="e">
        <f>'Soalan 13'!#REF!</f>
        <v>#REF!</v>
      </c>
      <c r="AJE2" s="927" t="e">
        <f>'Soalan 13'!#REF!</f>
        <v>#REF!</v>
      </c>
      <c r="AJF2" s="927" t="e">
        <f>'Soalan 13'!#REF!</f>
        <v>#REF!</v>
      </c>
      <c r="AJG2" s="927" t="e">
        <f>'Soalan 13'!#REF!</f>
        <v>#REF!</v>
      </c>
      <c r="AJH2" s="927" t="e">
        <f>'Soalan 13'!#REF!</f>
        <v>#REF!</v>
      </c>
      <c r="AJI2" s="927" t="e">
        <f>'Soalan 13'!#REF!</f>
        <v>#REF!</v>
      </c>
      <c r="AJJ2" s="927" t="e">
        <f>'Soalan 13'!#REF!</f>
        <v>#REF!</v>
      </c>
      <c r="AJK2" s="927" t="e">
        <f>'Soalan 13'!#REF!</f>
        <v>#REF!</v>
      </c>
      <c r="AJL2" s="927" t="e">
        <f>'Soalan 13'!#REF!</f>
        <v>#REF!</v>
      </c>
      <c r="AJM2" s="927" t="e">
        <f>'Soalan 13'!#REF!</f>
        <v>#REF!</v>
      </c>
      <c r="AJN2" s="927" t="e">
        <f>'Soalan 13'!#REF!</f>
        <v>#REF!</v>
      </c>
      <c r="AJO2" s="927" t="e">
        <f>'Soalan 13'!#REF!</f>
        <v>#REF!</v>
      </c>
      <c r="AJP2" s="927" t="e">
        <f>'Soalan 13'!#REF!</f>
        <v>#REF!</v>
      </c>
      <c r="AJQ2" s="927" t="e">
        <f>'Soalan 13'!#REF!</f>
        <v>#REF!</v>
      </c>
      <c r="AJR2" s="927" t="e">
        <f>'Soalan 13'!#REF!</f>
        <v>#REF!</v>
      </c>
      <c r="AJS2" s="927" t="e">
        <f>'Soalan 13'!#REF!</f>
        <v>#REF!</v>
      </c>
      <c r="AJT2" s="927" t="e">
        <f>'Soalan 13'!#REF!</f>
        <v>#REF!</v>
      </c>
      <c r="AJU2" s="927" t="e">
        <f>'Soalan 13'!#REF!</f>
        <v>#REF!</v>
      </c>
      <c r="AJV2" s="927" t="e">
        <f>'Soalan 13'!#REF!</f>
        <v>#REF!</v>
      </c>
      <c r="AJW2" s="927" t="e">
        <f>'Soalan 13'!#REF!</f>
        <v>#REF!</v>
      </c>
      <c r="AJX2" s="927" t="e">
        <f>'Soalan 13'!#REF!</f>
        <v>#REF!</v>
      </c>
      <c r="AJY2" s="927" t="e">
        <f>'Soalan 13'!#REF!</f>
        <v>#REF!</v>
      </c>
      <c r="AJZ2" s="927" t="e">
        <f>'Soalan 13'!#REF!</f>
        <v>#REF!</v>
      </c>
      <c r="AKA2" s="927" t="e">
        <f>'Soalan 13'!#REF!</f>
        <v>#REF!</v>
      </c>
      <c r="AKB2" s="927" t="e">
        <f>'Soalan 13'!#REF!</f>
        <v>#REF!</v>
      </c>
      <c r="AKC2" s="927" t="e">
        <f>'Soalan 13'!#REF!</f>
        <v>#REF!</v>
      </c>
      <c r="AKD2" s="927" t="e">
        <f>'Soalan 13'!#REF!</f>
        <v>#REF!</v>
      </c>
      <c r="AKE2" s="927" t="e">
        <f>'Soalan 13'!#REF!</f>
        <v>#REF!</v>
      </c>
      <c r="AKF2" s="927" t="e">
        <f>'Soalan 13'!#REF!</f>
        <v>#REF!</v>
      </c>
      <c r="AKG2" s="927" t="e">
        <f>'Soalan 13'!#REF!</f>
        <v>#REF!</v>
      </c>
      <c r="AKH2" s="927" t="e">
        <f>'Soalan 13'!#REF!</f>
        <v>#REF!</v>
      </c>
      <c r="AKI2" s="927" t="e">
        <f>'Soalan 13'!#REF!</f>
        <v>#REF!</v>
      </c>
      <c r="AKJ2" s="927" t="e">
        <f>'Soalan 13'!#REF!</f>
        <v>#REF!</v>
      </c>
      <c r="AKK2" s="927" t="e">
        <f>'Soalan 13'!#REF!</f>
        <v>#REF!</v>
      </c>
      <c r="AKL2" s="927" t="e">
        <f>'Soalan 13'!#REF!</f>
        <v>#REF!</v>
      </c>
      <c r="AKM2" s="927" t="e">
        <f>'Soalan 13'!#REF!</f>
        <v>#REF!</v>
      </c>
      <c r="AKN2" s="927" t="e">
        <f>'Soalan 13'!#REF!</f>
        <v>#REF!</v>
      </c>
      <c r="AKO2" s="927" t="e">
        <f>'Soalan 13'!#REF!</f>
        <v>#REF!</v>
      </c>
      <c r="AKP2" s="927" t="e">
        <f>'Soalan 13'!#REF!</f>
        <v>#REF!</v>
      </c>
      <c r="AKQ2" s="927" t="e">
        <f>'Soalan 13'!#REF!</f>
        <v>#REF!</v>
      </c>
      <c r="AKR2" s="927" t="e">
        <f>'Soalan 13'!#REF!</f>
        <v>#REF!</v>
      </c>
      <c r="AKS2" s="927" t="e">
        <f>'Soalan 13'!#REF!</f>
        <v>#REF!</v>
      </c>
      <c r="AKT2" s="927" t="e">
        <f>'Soalan 13'!#REF!</f>
        <v>#REF!</v>
      </c>
      <c r="AKU2" s="927" t="e">
        <f>'Soalan 13'!#REF!</f>
        <v>#REF!</v>
      </c>
      <c r="AKV2" s="927" t="e">
        <f>'Soalan 13'!#REF!</f>
        <v>#REF!</v>
      </c>
      <c r="AKW2" s="927" t="e">
        <f>'Soalan 13'!#REF!</f>
        <v>#REF!</v>
      </c>
      <c r="AKX2" s="927" t="e">
        <f>'Soalan 13'!#REF!</f>
        <v>#REF!</v>
      </c>
      <c r="AKY2" s="927" t="e">
        <f>'Soalan 13'!#REF!</f>
        <v>#REF!</v>
      </c>
      <c r="AKZ2" s="927" t="e">
        <f>'Soalan 13'!#REF!</f>
        <v>#REF!</v>
      </c>
      <c r="ALA2" s="927" t="e">
        <f>'Soalan 13'!#REF!</f>
        <v>#REF!</v>
      </c>
      <c r="ALB2" s="927" t="e">
        <f>'Soalan 13'!#REF!</f>
        <v>#REF!</v>
      </c>
      <c r="ALC2" s="927" t="e">
        <f>'Soalan 13'!#REF!</f>
        <v>#REF!</v>
      </c>
      <c r="ALD2" s="927" t="e">
        <f>'Soalan 13'!#REF!</f>
        <v>#REF!</v>
      </c>
      <c r="ALE2" s="927" t="e">
        <f>'Soalan 13'!#REF!</f>
        <v>#REF!</v>
      </c>
      <c r="ALF2" s="927" t="e">
        <f>'Soalan 13'!#REF!</f>
        <v>#REF!</v>
      </c>
      <c r="ALG2" s="927" t="e">
        <f>'Soalan 13'!#REF!</f>
        <v>#REF!</v>
      </c>
      <c r="ALH2" s="927" t="e">
        <f>'Soalan 13'!#REF!</f>
        <v>#REF!</v>
      </c>
      <c r="ALI2" s="927" t="e">
        <f>'Soalan 13'!#REF!</f>
        <v>#REF!</v>
      </c>
      <c r="ALJ2" s="927" t="e">
        <f>'Soalan 13'!#REF!</f>
        <v>#REF!</v>
      </c>
      <c r="ALK2" s="927" t="e">
        <f>'Soalan 13'!#REF!</f>
        <v>#REF!</v>
      </c>
      <c r="ALL2" s="927" t="e">
        <f>'Soalan 13'!#REF!</f>
        <v>#REF!</v>
      </c>
      <c r="ALM2" s="927" t="e">
        <f>'Soalan 13'!#REF!</f>
        <v>#REF!</v>
      </c>
      <c r="ALN2" s="927" t="e">
        <f>'Soalan 13'!#REF!</f>
        <v>#REF!</v>
      </c>
      <c r="ALO2" s="927" t="e">
        <f>'Soalan 13'!#REF!</f>
        <v>#REF!</v>
      </c>
      <c r="ALP2" s="927" t="e">
        <f>'Soalan 13'!#REF!</f>
        <v>#REF!</v>
      </c>
      <c r="ALQ2" s="927" t="e">
        <f>'Soalan 13'!#REF!</f>
        <v>#REF!</v>
      </c>
      <c r="ALR2" s="927" t="e">
        <f>'Soalan 13'!#REF!</f>
        <v>#REF!</v>
      </c>
      <c r="ALS2" s="927" t="e">
        <f>'Soalan 13'!#REF!</f>
        <v>#REF!</v>
      </c>
      <c r="ALT2" s="927" t="e">
        <f>'Soalan 13'!#REF!</f>
        <v>#REF!</v>
      </c>
      <c r="ALU2" s="927" t="e">
        <f>'Soalan 13'!#REF!</f>
        <v>#REF!</v>
      </c>
      <c r="ALV2" s="927" t="e">
        <f>'Soalan 13'!#REF!</f>
        <v>#REF!</v>
      </c>
      <c r="ALW2" s="927" t="e">
        <f>'Soalan 13'!#REF!</f>
        <v>#REF!</v>
      </c>
      <c r="ALX2" s="927" t="e">
        <f>'Soalan 13'!#REF!</f>
        <v>#REF!</v>
      </c>
      <c r="ALY2" s="927" t="e">
        <f>'Soalan 13'!#REF!</f>
        <v>#REF!</v>
      </c>
      <c r="ALZ2" s="927" t="e">
        <f>'Soalan 13'!#REF!</f>
        <v>#REF!</v>
      </c>
      <c r="AMA2" s="927" t="e">
        <f>'Soalan 13'!#REF!</f>
        <v>#REF!</v>
      </c>
      <c r="AMB2" s="927" t="e">
        <f>'Soalan 13'!#REF!</f>
        <v>#REF!</v>
      </c>
      <c r="AMC2" s="927" t="e">
        <f>'Soalan 13'!#REF!</f>
        <v>#REF!</v>
      </c>
      <c r="AMD2" s="927" t="e">
        <f>'Soalan 13'!#REF!</f>
        <v>#REF!</v>
      </c>
      <c r="AME2" s="927" t="e">
        <f>'Soalan 13'!#REF!</f>
        <v>#REF!</v>
      </c>
      <c r="AMF2" s="927" t="e">
        <f>'Soalan 13'!#REF!</f>
        <v>#REF!</v>
      </c>
      <c r="AMG2" s="927" t="e">
        <f>'Soalan 13'!#REF!</f>
        <v>#REF!</v>
      </c>
      <c r="AMH2" s="927" t="e">
        <f>'Soalan 13'!#REF!</f>
        <v>#REF!</v>
      </c>
      <c r="AMI2" s="927" t="e">
        <f>'Soalan 13'!#REF!</f>
        <v>#REF!</v>
      </c>
      <c r="AMJ2" s="927" t="e">
        <f>'Soalan 13'!#REF!</f>
        <v>#REF!</v>
      </c>
      <c r="AMK2" s="927" t="e">
        <f>'Soalan 13'!#REF!</f>
        <v>#REF!</v>
      </c>
      <c r="AML2" s="927" t="e">
        <f>'Soalan 13'!#REF!</f>
        <v>#REF!</v>
      </c>
      <c r="AMM2" s="927" t="e">
        <f>'Soalan 13'!#REF!</f>
        <v>#REF!</v>
      </c>
      <c r="AMN2" s="927" t="e">
        <f>'Soalan 13'!#REF!</f>
        <v>#REF!</v>
      </c>
      <c r="AMO2" s="927" t="e">
        <f>'Soalan 13'!#REF!</f>
        <v>#REF!</v>
      </c>
      <c r="AMP2" s="927" t="e">
        <f>'Soalan 13'!#REF!</f>
        <v>#REF!</v>
      </c>
      <c r="AMQ2" s="927" t="e">
        <f>'Soalan 13'!#REF!</f>
        <v>#REF!</v>
      </c>
      <c r="AMR2" s="927" t="e">
        <f>'Soalan 13'!#REF!</f>
        <v>#REF!</v>
      </c>
      <c r="AMS2" s="927" t="e">
        <f>'Soalan 13'!#REF!</f>
        <v>#REF!</v>
      </c>
      <c r="AMT2" s="927" t="e">
        <f>'Soalan 13'!#REF!</f>
        <v>#REF!</v>
      </c>
      <c r="AMU2" s="927" t="e">
        <f>'Soalan 13'!#REF!</f>
        <v>#REF!</v>
      </c>
      <c r="AMV2" s="927" t="e">
        <f>'Soalan 13'!#REF!</f>
        <v>#REF!</v>
      </c>
      <c r="AMW2" s="927" t="e">
        <f>'Soalan 13'!#REF!</f>
        <v>#REF!</v>
      </c>
      <c r="AMX2" s="927" t="e">
        <f>'Soalan 13'!#REF!</f>
        <v>#REF!</v>
      </c>
      <c r="AMY2" s="927" t="e">
        <f>'Soalan 13'!#REF!</f>
        <v>#REF!</v>
      </c>
      <c r="AMZ2" s="927" t="e">
        <f>'Soalan 13'!#REF!</f>
        <v>#REF!</v>
      </c>
      <c r="ANA2" s="927" t="e">
        <f>'Soalan 13'!#REF!</f>
        <v>#REF!</v>
      </c>
      <c r="ANB2" s="927" t="e">
        <f>'Soalan 13'!#REF!</f>
        <v>#REF!</v>
      </c>
      <c r="ANC2" s="927" t="e">
        <f>'Soalan 13'!#REF!</f>
        <v>#REF!</v>
      </c>
      <c r="AND2" s="927" t="e">
        <f>'Soalan 13'!#REF!</f>
        <v>#REF!</v>
      </c>
      <c r="ANE2" s="927" t="e">
        <f>'Soalan 13'!#REF!</f>
        <v>#REF!</v>
      </c>
      <c r="ANF2" s="927" t="e">
        <f>'Soalan 13'!#REF!</f>
        <v>#REF!</v>
      </c>
      <c r="ANG2" s="927" t="e">
        <f>'Soalan 13'!#REF!</f>
        <v>#REF!</v>
      </c>
      <c r="ANH2" s="927" t="e">
        <f>'Soalan 13'!#REF!</f>
        <v>#REF!</v>
      </c>
      <c r="ANI2" s="927" t="e">
        <f>'Soalan 13'!#REF!</f>
        <v>#REF!</v>
      </c>
      <c r="ANJ2" s="927" t="e">
        <f>'Soalan 13'!#REF!</f>
        <v>#REF!</v>
      </c>
      <c r="ANK2" s="927" t="e">
        <f>'Soalan 13'!#REF!</f>
        <v>#REF!</v>
      </c>
      <c r="ANL2" s="927" t="e">
        <f>'Soalan 13'!#REF!</f>
        <v>#REF!</v>
      </c>
      <c r="ANM2" s="927" t="e">
        <f>'Soalan 13'!#REF!</f>
        <v>#REF!</v>
      </c>
      <c r="ANN2" s="927" t="e">
        <f>'Soalan 13'!#REF!</f>
        <v>#REF!</v>
      </c>
      <c r="ANO2" s="927" t="e">
        <f>'Soalan 13'!#REF!</f>
        <v>#REF!</v>
      </c>
      <c r="ANP2" s="927" t="e">
        <f>'Soalan 13'!#REF!</f>
        <v>#REF!</v>
      </c>
      <c r="ANQ2" s="927" t="e">
        <f>'Soalan 13'!#REF!</f>
        <v>#REF!</v>
      </c>
      <c r="ANR2" s="927" t="e">
        <f>'Soalan 13'!#REF!</f>
        <v>#REF!</v>
      </c>
      <c r="ANS2" s="927" t="e">
        <f>'Soalan 13'!#REF!</f>
        <v>#REF!</v>
      </c>
      <c r="ANT2" s="927" t="e">
        <f>'Soalan 13'!#REF!</f>
        <v>#REF!</v>
      </c>
      <c r="ANU2" s="927" t="e">
        <f>'Soalan 13'!#REF!</f>
        <v>#REF!</v>
      </c>
      <c r="ANV2" s="927" t="e">
        <f>'Soalan 13'!#REF!</f>
        <v>#REF!</v>
      </c>
      <c r="ANW2" s="927" t="e">
        <f>'Soalan 13'!#REF!</f>
        <v>#REF!</v>
      </c>
      <c r="ANX2" s="927" t="e">
        <f>'Soalan 13'!#REF!</f>
        <v>#REF!</v>
      </c>
      <c r="ANY2" s="927" t="e">
        <f>'Soalan 13'!#REF!</f>
        <v>#REF!</v>
      </c>
      <c r="ANZ2" s="927" t="e">
        <f>'Soalan 13'!#REF!</f>
        <v>#REF!</v>
      </c>
      <c r="AOA2" s="927" t="e">
        <f>'Soalan 13'!#REF!</f>
        <v>#REF!</v>
      </c>
      <c r="AOB2" s="927" t="e">
        <f>'Soalan 13'!#REF!</f>
        <v>#REF!</v>
      </c>
      <c r="AOC2" s="927" t="e">
        <f>'Soalan 13'!#REF!</f>
        <v>#REF!</v>
      </c>
      <c r="AOD2" s="927" t="e">
        <f>'Soalan 13'!#REF!</f>
        <v>#REF!</v>
      </c>
      <c r="AOE2" s="927" t="e">
        <f>'Soalan 13'!#REF!</f>
        <v>#REF!</v>
      </c>
      <c r="AOF2" s="927" t="e">
        <f>'Soalan 13'!#REF!</f>
        <v>#REF!</v>
      </c>
      <c r="AOG2" s="927" t="e">
        <f>'Soalan 13'!#REF!</f>
        <v>#REF!</v>
      </c>
      <c r="AOH2" s="927" t="e">
        <f>'Soalan 13'!#REF!</f>
        <v>#REF!</v>
      </c>
      <c r="AOI2" s="927" t="e">
        <f>'Soalan 13'!#REF!</f>
        <v>#REF!</v>
      </c>
      <c r="AOJ2" s="927" t="e">
        <f>'Soalan 13'!#REF!</f>
        <v>#REF!</v>
      </c>
      <c r="AOK2" s="927" t="e">
        <f>'Soalan 13'!#REF!</f>
        <v>#REF!</v>
      </c>
      <c r="AOL2" s="927" t="e">
        <f>'Soalan 13'!#REF!</f>
        <v>#REF!</v>
      </c>
      <c r="AOM2" s="927" t="e">
        <f>'Soalan 13'!#REF!</f>
        <v>#REF!</v>
      </c>
      <c r="AON2" s="927" t="e">
        <f>'Soalan 13'!#REF!</f>
        <v>#REF!</v>
      </c>
      <c r="AOO2" s="927" t="e">
        <f>'Soalan 13'!#REF!</f>
        <v>#REF!</v>
      </c>
      <c r="AOP2" s="927" t="e">
        <f>'Soalan 13'!#REF!</f>
        <v>#REF!</v>
      </c>
      <c r="AOQ2" s="927" t="e">
        <f>'Soalan 13'!#REF!</f>
        <v>#REF!</v>
      </c>
      <c r="AOR2" s="927" t="e">
        <f>'Soalan 13'!#REF!</f>
        <v>#REF!</v>
      </c>
      <c r="AOS2" s="927" t="e">
        <f>'Soalan 13'!#REF!</f>
        <v>#REF!</v>
      </c>
      <c r="AOT2" s="927" t="e">
        <f>'Soalan 13'!#REF!</f>
        <v>#REF!</v>
      </c>
      <c r="AOU2" s="927" t="e">
        <f>'Soalan 13'!#REF!</f>
        <v>#REF!</v>
      </c>
      <c r="AOV2" s="927" t="e">
        <f>'Soalan 13'!#REF!</f>
        <v>#REF!</v>
      </c>
      <c r="AOW2" s="927" t="e">
        <f>'Soalan 13'!#REF!</f>
        <v>#REF!</v>
      </c>
      <c r="AOX2" s="927" t="e">
        <f>'Soalan 13'!#REF!</f>
        <v>#REF!</v>
      </c>
      <c r="AOY2" s="927" t="e">
        <f>'Soalan 13'!#REF!</f>
        <v>#REF!</v>
      </c>
      <c r="AOZ2" s="927" t="e">
        <f>'Soalan 13'!#REF!</f>
        <v>#REF!</v>
      </c>
      <c r="APA2" s="927" t="e">
        <f>'Soalan 13'!#REF!</f>
        <v>#REF!</v>
      </c>
      <c r="APB2" s="927" t="e">
        <f>'Soalan 13'!#REF!</f>
        <v>#REF!</v>
      </c>
      <c r="APC2" s="927" t="e">
        <f>'Soalan 13'!#REF!</f>
        <v>#REF!</v>
      </c>
      <c r="APD2" s="927" t="e">
        <f>'Soalan 13'!#REF!</f>
        <v>#REF!</v>
      </c>
      <c r="APE2" s="927" t="e">
        <f>'Soalan 13'!#REF!</f>
        <v>#REF!</v>
      </c>
      <c r="APF2" s="927" t="e">
        <f>'Soalan 13'!#REF!</f>
        <v>#REF!</v>
      </c>
      <c r="APG2" s="927" t="e">
        <f>'Soalan 13'!#REF!</f>
        <v>#REF!</v>
      </c>
      <c r="APH2" s="927" t="e">
        <f>'Soalan 13'!#REF!</f>
        <v>#REF!</v>
      </c>
      <c r="API2" s="927" t="e">
        <f>'Soalan 13'!#REF!</f>
        <v>#REF!</v>
      </c>
      <c r="APJ2" s="927" t="e">
        <f>'Soalan 13'!#REF!</f>
        <v>#REF!</v>
      </c>
      <c r="APK2" s="927" t="e">
        <f>'Soalan 13'!#REF!</f>
        <v>#REF!</v>
      </c>
      <c r="APL2" s="927" t="e">
        <f>'Soalan 13'!#REF!</f>
        <v>#REF!</v>
      </c>
      <c r="APM2" s="927" t="e">
        <f>'Soalan 13'!#REF!</f>
        <v>#REF!</v>
      </c>
      <c r="APN2" s="927" t="e">
        <f>'Soalan 13'!#REF!</f>
        <v>#REF!</v>
      </c>
      <c r="APO2" s="927" t="e">
        <f>'Soalan 13'!#REF!</f>
        <v>#REF!</v>
      </c>
      <c r="APP2" s="927" t="e">
        <f>'Soalan 13'!#REF!</f>
        <v>#REF!</v>
      </c>
      <c r="APQ2" s="927" t="e">
        <f>'Soalan 13'!#REF!</f>
        <v>#REF!</v>
      </c>
      <c r="APR2" s="927" t="e">
        <f>'Soalan 13'!#REF!</f>
        <v>#REF!</v>
      </c>
      <c r="APS2" s="927" t="e">
        <f>'Soalan 13'!#REF!</f>
        <v>#REF!</v>
      </c>
      <c r="APT2" s="927" t="e">
        <f>'Soalan 13'!#REF!</f>
        <v>#REF!</v>
      </c>
      <c r="APU2" s="927" t="e">
        <f>'Soalan 13'!#REF!</f>
        <v>#REF!</v>
      </c>
      <c r="APV2" s="927" t="e">
        <f>'Soalan 13'!#REF!</f>
        <v>#REF!</v>
      </c>
      <c r="APW2" s="927" t="e">
        <f>'Soalan 13'!#REF!</f>
        <v>#REF!</v>
      </c>
      <c r="APX2" s="927" t="e">
        <f>'Soalan 13'!#REF!</f>
        <v>#REF!</v>
      </c>
      <c r="APY2" s="927" t="e">
        <f>'Soalan 13'!#REF!</f>
        <v>#REF!</v>
      </c>
      <c r="APZ2" s="927" t="e">
        <f>'Soalan 13'!#REF!</f>
        <v>#REF!</v>
      </c>
      <c r="AQA2" s="927" t="e">
        <f>'Soalan 13'!#REF!</f>
        <v>#REF!</v>
      </c>
      <c r="AQB2" s="927" t="e">
        <f>'Soalan 13'!#REF!</f>
        <v>#REF!</v>
      </c>
      <c r="AQC2" s="927" t="e">
        <f>'Soalan 13'!#REF!</f>
        <v>#REF!</v>
      </c>
      <c r="AQD2" s="927" t="e">
        <f>'Soalan 13'!#REF!</f>
        <v>#REF!</v>
      </c>
      <c r="AQE2" s="927" t="e">
        <f>'Soalan 13'!#REF!</f>
        <v>#REF!</v>
      </c>
      <c r="AQF2" s="927" t="e">
        <f>'Soalan 13'!#REF!</f>
        <v>#REF!</v>
      </c>
      <c r="AQG2" s="927" t="e">
        <f>'Soalan 13'!#REF!</f>
        <v>#REF!</v>
      </c>
      <c r="AQH2" s="927" t="e">
        <f>'Soalan 13'!#REF!</f>
        <v>#REF!</v>
      </c>
      <c r="AQI2" s="927" t="e">
        <f>'Soalan 13'!#REF!</f>
        <v>#REF!</v>
      </c>
      <c r="AQJ2" s="927" t="e">
        <f>'Soalan 13'!#REF!</f>
        <v>#REF!</v>
      </c>
      <c r="AQK2" s="927" t="e">
        <f>'Soalan 13'!#REF!</f>
        <v>#REF!</v>
      </c>
      <c r="AQL2" s="927" t="e">
        <f>'Soalan 13'!#REF!</f>
        <v>#REF!</v>
      </c>
      <c r="AQM2" s="927" t="e">
        <f>'Soalan 13'!#REF!</f>
        <v>#REF!</v>
      </c>
      <c r="AQN2" s="927" t="e">
        <f>'Soalan 13'!#REF!</f>
        <v>#REF!</v>
      </c>
      <c r="AQO2" s="927" t="e">
        <f>'Soalan 13'!#REF!</f>
        <v>#REF!</v>
      </c>
      <c r="AQP2" s="927" t="e">
        <f>'Soalan 13'!#REF!</f>
        <v>#REF!</v>
      </c>
      <c r="AQQ2" s="927" t="e">
        <f>'Soalan 13'!#REF!</f>
        <v>#REF!</v>
      </c>
      <c r="AQR2" s="927" t="e">
        <f>'Soalan 13'!#REF!</f>
        <v>#REF!</v>
      </c>
      <c r="AQS2" s="927" t="e">
        <f>'Soalan 13'!#REF!</f>
        <v>#REF!</v>
      </c>
      <c r="AQT2" s="927" t="e">
        <f>'Soalan 13'!#REF!</f>
        <v>#REF!</v>
      </c>
      <c r="AQU2" s="927" t="e">
        <f>'Soalan 13'!#REF!</f>
        <v>#REF!</v>
      </c>
      <c r="AQV2" s="927" t="e">
        <f>'Soalan 13'!#REF!</f>
        <v>#REF!</v>
      </c>
      <c r="AQW2" s="927" t="e">
        <f>'Soalan 13'!#REF!</f>
        <v>#REF!</v>
      </c>
      <c r="AQX2" s="927" t="e">
        <f>'Soalan 13'!#REF!</f>
        <v>#REF!</v>
      </c>
      <c r="AQY2" s="927" t="e">
        <f>'Soalan 13'!#REF!</f>
        <v>#REF!</v>
      </c>
      <c r="AQZ2" s="927" t="e">
        <f>'Soalan 13'!#REF!</f>
        <v>#REF!</v>
      </c>
      <c r="ARA2" s="927" t="e">
        <f>'Soalan 13'!#REF!</f>
        <v>#REF!</v>
      </c>
      <c r="ARB2" s="927" t="e">
        <f>'Soalan 13'!#REF!</f>
        <v>#REF!</v>
      </c>
      <c r="ARC2" s="931" t="e">
        <f>'Soalan 13'!#REF!</f>
        <v>#REF!</v>
      </c>
      <c r="ARD2" s="927" t="e">
        <f>'Soalan 13'!#REF!</f>
        <v>#REF!</v>
      </c>
      <c r="ARE2" s="927" t="e">
        <f>'Soalan 13'!#REF!</f>
        <v>#REF!</v>
      </c>
      <c r="ARF2" s="927" t="e">
        <f>'Soalan 13'!#REF!</f>
        <v>#REF!</v>
      </c>
      <c r="ARG2" s="927" t="e">
        <f>'Soalan 13'!#REF!</f>
        <v>#REF!</v>
      </c>
      <c r="ARH2" s="927" t="e">
        <f>'Soalan 13'!#REF!</f>
        <v>#REF!</v>
      </c>
      <c r="ARI2" s="927" t="e">
        <f>'Soalan 13'!#REF!</f>
        <v>#REF!</v>
      </c>
      <c r="ARJ2" s="927" t="e">
        <f>'Soalan 13'!#REF!</f>
        <v>#REF!</v>
      </c>
      <c r="ARK2" s="927" t="e">
        <f>'Soalan 13'!#REF!</f>
        <v>#REF!</v>
      </c>
      <c r="ARL2" s="927" t="e">
        <f>'Soalan 13'!#REF!</f>
        <v>#REF!</v>
      </c>
      <c r="ARM2" s="927" t="e">
        <f>'Soalan 13'!#REF!</f>
        <v>#REF!</v>
      </c>
      <c r="ARN2" s="927" t="e">
        <f>'Soalan 13'!#REF!</f>
        <v>#REF!</v>
      </c>
      <c r="ARO2" s="927" t="e">
        <f>'Soalan 13'!#REF!</f>
        <v>#REF!</v>
      </c>
      <c r="ARP2" s="927" t="e">
        <f>'Soalan 13'!#REF!</f>
        <v>#REF!</v>
      </c>
      <c r="ARQ2" s="927" t="e">
        <f>'Soalan 13'!#REF!</f>
        <v>#REF!</v>
      </c>
      <c r="ARR2" s="927" t="e">
        <f>'Soalan 13'!#REF!</f>
        <v>#REF!</v>
      </c>
      <c r="ARS2" s="927" t="e">
        <f>'Soalan 13'!#REF!</f>
        <v>#REF!</v>
      </c>
      <c r="ART2" s="927" t="e">
        <f>'Soalan 13'!#REF!</f>
        <v>#REF!</v>
      </c>
      <c r="ARU2" s="927" t="e">
        <f>'Soalan 13'!#REF!</f>
        <v>#REF!</v>
      </c>
      <c r="ARV2" s="927" t="e">
        <f>'Soalan 13'!#REF!</f>
        <v>#REF!</v>
      </c>
      <c r="ARW2" s="927" t="e">
        <f>'Soalan 13'!#REF!</f>
        <v>#REF!</v>
      </c>
      <c r="ARX2" s="927" t="e">
        <f>'Soalan 13'!#REF!</f>
        <v>#REF!</v>
      </c>
      <c r="ARY2" s="927" t="e">
        <f>'Soalan 13'!#REF!</f>
        <v>#REF!</v>
      </c>
      <c r="ARZ2" s="927" t="e">
        <f>'Soalan 13'!#REF!</f>
        <v>#REF!</v>
      </c>
      <c r="ASA2" s="931" t="e">
        <f>'Soalan 13'!#REF!</f>
        <v>#REF!</v>
      </c>
      <c r="ASB2" s="931" t="e">
        <f>'Soalan 13'!#REF!</f>
        <v>#REF!</v>
      </c>
      <c r="ASC2" s="931" t="e">
        <f>'Soalan 13'!#REF!</f>
        <v>#REF!</v>
      </c>
      <c r="ASD2" s="927" t="e">
        <f>'Soalan 13'!#REF!</f>
        <v>#REF!</v>
      </c>
      <c r="ASE2" s="927" t="e">
        <f>'Soalan 13'!#REF!</f>
        <v>#REF!</v>
      </c>
      <c r="ASF2" s="927" t="e">
        <f>'Soalan 13'!#REF!</f>
        <v>#REF!</v>
      </c>
      <c r="ASG2" s="931" t="e">
        <f>'Soalan 13'!#REF!</f>
        <v>#REF!</v>
      </c>
      <c r="ASH2" s="927" t="e">
        <f>'Soalan 13'!#REF!</f>
        <v>#REF!</v>
      </c>
      <c r="ASI2" s="927" t="e">
        <f>#REF!</f>
        <v>#REF!</v>
      </c>
      <c r="ASJ2" s="927" t="e">
        <f>#REF!</f>
        <v>#REF!</v>
      </c>
      <c r="ASK2" s="927" t="e">
        <f>#REF!</f>
        <v>#REF!</v>
      </c>
      <c r="ASL2" s="927" t="e">
        <f>#REF!</f>
        <v>#REF!</v>
      </c>
      <c r="ASM2" s="927" t="e">
        <f>#REF!</f>
        <v>#REF!</v>
      </c>
      <c r="ASN2" s="927" t="e">
        <f>#REF!</f>
        <v>#REF!</v>
      </c>
      <c r="ASO2" s="927" t="e">
        <f>#REF!</f>
        <v>#REF!</v>
      </c>
      <c r="ASP2" s="927" t="e">
        <f>#REF!</f>
        <v>#REF!</v>
      </c>
      <c r="ASQ2" s="927" t="e">
        <f>#REF!</f>
        <v>#REF!</v>
      </c>
      <c r="ASR2" s="927" t="e">
        <f>#REF!</f>
        <v>#REF!</v>
      </c>
      <c r="ASS2" s="927" t="e">
        <f>#REF!</f>
        <v>#REF!</v>
      </c>
      <c r="AST2" s="927" t="e">
        <f>#REF!</f>
        <v>#REF!</v>
      </c>
      <c r="ASU2" s="927" t="e">
        <f>#REF!</f>
        <v>#REF!</v>
      </c>
      <c r="ASV2" s="927" t="e">
        <f>#REF!</f>
        <v>#REF!</v>
      </c>
      <c r="ASW2" s="927" t="e">
        <f>#REF!</f>
        <v>#REF!</v>
      </c>
      <c r="ASX2" s="927" t="e">
        <f>#REF!</f>
        <v>#REF!</v>
      </c>
      <c r="ASY2" s="927" t="e">
        <f>#REF!</f>
        <v>#REF!</v>
      </c>
      <c r="ASZ2" s="927" t="e">
        <f>#REF!</f>
        <v>#REF!</v>
      </c>
      <c r="ATA2" s="927" t="e">
        <f>#REF!</f>
        <v>#REF!</v>
      </c>
      <c r="ATB2" s="927" t="e">
        <f>#REF!</f>
        <v>#REF!</v>
      </c>
      <c r="ATC2" s="927" t="e">
        <f>#REF!</f>
        <v>#REF!</v>
      </c>
      <c r="ATD2" s="927" t="e">
        <f>#REF!</f>
        <v>#REF!</v>
      </c>
      <c r="ATE2" s="927" t="e">
        <f>#REF!</f>
        <v>#REF!</v>
      </c>
      <c r="ATF2" s="927" t="e">
        <f>#REF!</f>
        <v>#REF!</v>
      </c>
      <c r="ATG2" s="927" t="e">
        <f>#REF!</f>
        <v>#REF!</v>
      </c>
      <c r="ATH2" s="927" t="e">
        <f>#REF!</f>
        <v>#REF!</v>
      </c>
      <c r="ATI2" s="927" t="e">
        <f>#REF!</f>
        <v>#REF!</v>
      </c>
      <c r="ATJ2" s="927" t="e">
        <f>#REF!</f>
        <v>#REF!</v>
      </c>
      <c r="ATK2" s="927" t="e">
        <f>#REF!</f>
        <v>#REF!</v>
      </c>
      <c r="ATL2" s="927" t="e">
        <f>#REF!</f>
        <v>#REF!</v>
      </c>
      <c r="ATM2" s="927" t="e">
        <f>#REF!</f>
        <v>#REF!</v>
      </c>
      <c r="ATN2" s="927" t="e">
        <f>#REF!</f>
        <v>#REF!</v>
      </c>
      <c r="ATO2" s="927" t="e">
        <f>#REF!</f>
        <v>#REF!</v>
      </c>
      <c r="ATP2" s="927" t="e">
        <f>#REF!</f>
        <v>#REF!</v>
      </c>
      <c r="ATQ2" s="927" t="e">
        <f>#REF!</f>
        <v>#REF!</v>
      </c>
      <c r="ATR2" s="927" t="e">
        <f>#REF!</f>
        <v>#REF!</v>
      </c>
      <c r="ATS2" s="927" t="e">
        <f>#REF!</f>
        <v>#REF!</v>
      </c>
      <c r="ATT2" s="927" t="e">
        <f>#REF!</f>
        <v>#REF!</v>
      </c>
      <c r="ATU2" s="927" t="e">
        <f>#REF!</f>
        <v>#REF!</v>
      </c>
      <c r="ATV2" s="927" t="e">
        <f>#REF!</f>
        <v>#REF!</v>
      </c>
      <c r="ATW2" s="927" t="e">
        <f>#REF!</f>
        <v>#REF!</v>
      </c>
      <c r="ATX2" s="927" t="e">
        <f>#REF!</f>
        <v>#REF!</v>
      </c>
      <c r="ATY2" s="927" t="e">
        <f>#REF!</f>
        <v>#REF!</v>
      </c>
      <c r="ATZ2" s="927" t="e">
        <f>#REF!</f>
        <v>#REF!</v>
      </c>
      <c r="AUA2" s="927" t="e">
        <f>#REF!</f>
        <v>#REF!</v>
      </c>
      <c r="AUB2" s="927" t="e">
        <f>#REF!</f>
        <v>#REF!</v>
      </c>
      <c r="AUC2" s="927" t="e">
        <f>#REF!</f>
        <v>#REF!</v>
      </c>
      <c r="AUD2" s="927" t="e">
        <f>#REF!</f>
        <v>#REF!</v>
      </c>
      <c r="AUE2" s="927" t="e">
        <f>#REF!</f>
        <v>#REF!</v>
      </c>
      <c r="AUF2" s="927" t="e">
        <f>#REF!</f>
        <v>#REF!</v>
      </c>
      <c r="AUG2" s="927" t="e">
        <f>#REF!</f>
        <v>#REF!</v>
      </c>
      <c r="AUH2" s="927" t="e">
        <f>#REF!</f>
        <v>#REF!</v>
      </c>
      <c r="AUI2" s="927" t="e">
        <f>#REF!</f>
        <v>#REF!</v>
      </c>
      <c r="AUJ2" s="927" t="e">
        <f>#REF!</f>
        <v>#REF!</v>
      </c>
      <c r="AUK2" s="927" t="e">
        <f>#REF!</f>
        <v>#REF!</v>
      </c>
      <c r="AUL2" s="927" t="e">
        <f>#REF!</f>
        <v>#REF!</v>
      </c>
      <c r="AUM2" s="927" t="e">
        <f>#REF!</f>
        <v>#REF!</v>
      </c>
      <c r="AUN2" s="927" t="e">
        <f>#REF!</f>
        <v>#REF!</v>
      </c>
      <c r="AUO2" s="927" t="e">
        <f>#REF!</f>
        <v>#REF!</v>
      </c>
      <c r="AUP2" s="927" t="e">
        <f>#REF!</f>
        <v>#REF!</v>
      </c>
      <c r="AUQ2" s="927" t="e">
        <f>#REF!</f>
        <v>#REF!</v>
      </c>
      <c r="AUR2" s="927" t="e">
        <f>#REF!</f>
        <v>#REF!</v>
      </c>
      <c r="AUS2" s="927" t="e">
        <f>#REF!</f>
        <v>#REF!</v>
      </c>
      <c r="AUT2" s="927" t="e">
        <f>#REF!</f>
        <v>#REF!</v>
      </c>
      <c r="AUU2" s="927" t="e">
        <f>#REF!</f>
        <v>#REF!</v>
      </c>
      <c r="AUV2" s="927" t="e">
        <f>#REF!</f>
        <v>#REF!</v>
      </c>
      <c r="AUW2" s="927" t="e">
        <f>#REF!</f>
        <v>#REF!</v>
      </c>
      <c r="AUX2" s="929" t="e">
        <f>#REF!</f>
        <v>#REF!</v>
      </c>
      <c r="AUY2" s="929">
        <f>'Soalan 15_lama'!L14</f>
        <v>0</v>
      </c>
      <c r="AUZ2" s="929">
        <f>'Soalan 15_lama'!L18</f>
        <v>0</v>
      </c>
      <c r="AVA2" s="929">
        <f>'Soalan 15_lama'!L22</f>
        <v>0</v>
      </c>
      <c r="AVB2" s="929">
        <f>'Soalan 15_lama'!L26</f>
        <v>0</v>
      </c>
      <c r="AVC2" s="929">
        <f>'Soalan 15_lama'!L30</f>
        <v>0</v>
      </c>
      <c r="AVD2" s="929">
        <f>'Soalan 15_lama'!L34</f>
        <v>0</v>
      </c>
      <c r="AVE2" s="929">
        <f>'Soalan 15_lama'!L38</f>
        <v>0</v>
      </c>
      <c r="AVF2" s="929">
        <f>'Soalan 15_lama'!L42</f>
        <v>0</v>
      </c>
      <c r="AVG2" s="929">
        <f>'Soalan 15_lama'!L46</f>
        <v>0</v>
      </c>
      <c r="AVH2" s="929">
        <f>'Soalan 15_lama'!L50</f>
        <v>0</v>
      </c>
      <c r="AVI2" s="929">
        <f>'Soalan 15_lama'!L54</f>
        <v>0</v>
      </c>
      <c r="AVJ2" s="929">
        <f>'Soalan 15_lama'!L59</f>
        <v>0</v>
      </c>
      <c r="AVK2" s="929">
        <f>'Soalan 15_lama'!L63</f>
        <v>0</v>
      </c>
      <c r="AVL2" s="929">
        <f>'Soalan 15_lama'!L66</f>
        <v>0</v>
      </c>
      <c r="AVM2" s="929">
        <f>'Soalan 15_lama'!O14</f>
        <v>0</v>
      </c>
      <c r="AVN2" s="929">
        <f>'Soalan 15_lama'!O18</f>
        <v>0</v>
      </c>
      <c r="AVO2" s="929">
        <f>'Soalan 15_lama'!O22</f>
        <v>0</v>
      </c>
      <c r="AVP2" s="929">
        <f>'Soalan 15_lama'!O26</f>
        <v>0</v>
      </c>
      <c r="AVQ2" s="929">
        <f>'Soalan 15_lama'!O30</f>
        <v>0</v>
      </c>
      <c r="AVR2" s="929">
        <f>'Soalan 15_lama'!O34</f>
        <v>0</v>
      </c>
      <c r="AVS2" s="929">
        <f>'Soalan 15_lama'!O38</f>
        <v>0</v>
      </c>
      <c r="AVT2" s="929">
        <f>'Soalan 15_lama'!O42</f>
        <v>0</v>
      </c>
      <c r="AVU2" s="929">
        <f>'Soalan 15_lama'!O46</f>
        <v>0</v>
      </c>
      <c r="AVV2" s="929">
        <f>'Soalan 15_lama'!O50</f>
        <v>0</v>
      </c>
      <c r="AVW2" s="929">
        <f>'Soalan 15_lama'!O54</f>
        <v>0</v>
      </c>
      <c r="AVX2" s="929">
        <f>'Soalan 15_lama'!O59</f>
        <v>0</v>
      </c>
      <c r="AVY2" s="929">
        <f>'Soalan 15_lama'!O63</f>
        <v>0</v>
      </c>
      <c r="AVZ2" s="929">
        <f>'Soalan 15_lama'!O66</f>
        <v>0</v>
      </c>
      <c r="AWA2" s="929">
        <f>'Soalan 15_lama'!R14</f>
        <v>0</v>
      </c>
      <c r="AWB2" s="929">
        <f>'Soalan 15_lama'!R18</f>
        <v>0</v>
      </c>
      <c r="AWC2" s="929">
        <f>'Soalan 15_lama'!R22</f>
        <v>0</v>
      </c>
      <c r="AWD2" s="929">
        <f>'Soalan 15_lama'!R26</f>
        <v>0</v>
      </c>
      <c r="AWE2" s="929">
        <f>'Soalan 15_lama'!R30</f>
        <v>0</v>
      </c>
      <c r="AWF2" s="929">
        <f>'Soalan 15_lama'!R34</f>
        <v>0</v>
      </c>
      <c r="AWG2" s="929">
        <f>'Soalan 15_lama'!R38</f>
        <v>0</v>
      </c>
      <c r="AWH2" s="929">
        <f>'Soalan 15_lama'!R42</f>
        <v>0</v>
      </c>
      <c r="AWI2" s="929">
        <f>'Soalan 15_lama'!R46</f>
        <v>0</v>
      </c>
      <c r="AWJ2" s="929">
        <f>'Soalan 15_lama'!R50</f>
        <v>0</v>
      </c>
      <c r="AWK2" s="929">
        <f>'Soalan 15_lama'!R54</f>
        <v>0</v>
      </c>
      <c r="AWL2" s="929">
        <f>'Soalan 15_lama'!R59</f>
        <v>0</v>
      </c>
      <c r="AWM2" s="929">
        <f>'Soalan 15_lama'!R63</f>
        <v>0</v>
      </c>
      <c r="AWN2" s="929">
        <f>'Soalan 15_lama'!R66</f>
        <v>0</v>
      </c>
      <c r="AWO2" s="929">
        <f>'Soalan 15_lama'!U14</f>
        <v>0</v>
      </c>
      <c r="AWP2" s="929">
        <f>'Soalan 15_lama'!U18</f>
        <v>0</v>
      </c>
      <c r="AWQ2" s="929">
        <f>'Soalan 15_lama'!U22</f>
        <v>0</v>
      </c>
      <c r="AWR2" s="929">
        <f>'Soalan 15_lama'!U26</f>
        <v>0</v>
      </c>
      <c r="AWS2" s="929">
        <f>'Soalan 15_lama'!U30</f>
        <v>0</v>
      </c>
      <c r="AWT2" s="929">
        <f>'Soalan 15_lama'!U34</f>
        <v>0</v>
      </c>
      <c r="AWU2" s="929">
        <f>'Soalan 15_lama'!U38</f>
        <v>0</v>
      </c>
      <c r="AWV2" s="929">
        <f>'Soalan 15_lama'!U42</f>
        <v>0</v>
      </c>
      <c r="AWW2" s="929">
        <f>'Soalan 15_lama'!U46</f>
        <v>0</v>
      </c>
      <c r="AWX2" s="929">
        <f>'Soalan 15_lama'!U50</f>
        <v>0</v>
      </c>
      <c r="AWY2" s="929">
        <f>'Soalan 15_lama'!U54</f>
        <v>0</v>
      </c>
      <c r="AWZ2" s="929">
        <f>'Soalan 15_lama'!U59</f>
        <v>0</v>
      </c>
      <c r="AXA2" s="929">
        <f>'Soalan 15_lama'!U63</f>
        <v>0</v>
      </c>
      <c r="AXB2" s="929">
        <f>'Soalan 15_lama'!U66</f>
        <v>0</v>
      </c>
      <c r="AXC2" s="929">
        <f>'Soalan 15_lama'!X14</f>
        <v>0</v>
      </c>
      <c r="AXD2" s="929">
        <f>'Soalan 15_lama'!X18</f>
        <v>0</v>
      </c>
      <c r="AXE2" s="929">
        <f>'Soalan 15_lama'!X22</f>
        <v>0</v>
      </c>
      <c r="AXF2" s="929">
        <f>'Soalan 15_lama'!X26</f>
        <v>0</v>
      </c>
      <c r="AXG2" s="929">
        <f>'Soalan 15_lama'!X30</f>
        <v>0</v>
      </c>
      <c r="AXH2" s="929">
        <f>'Soalan 15_lama'!X34</f>
        <v>0</v>
      </c>
      <c r="AXI2" s="929">
        <f>'Soalan 15_lama'!X38</f>
        <v>0</v>
      </c>
      <c r="AXJ2" s="929">
        <f>'Soalan 15_lama'!X42</f>
        <v>0</v>
      </c>
      <c r="AXK2" s="929">
        <f>'Soalan 15_lama'!X46</f>
        <v>0</v>
      </c>
      <c r="AXL2" s="929">
        <f>'Soalan 15_lama'!X50</f>
        <v>0</v>
      </c>
      <c r="AXM2" s="929">
        <f>'Soalan 15_lama'!X54</f>
        <v>0</v>
      </c>
      <c r="AXN2" s="929">
        <f>'Soalan 15_lama'!X59</f>
        <v>0</v>
      </c>
      <c r="AXO2" s="929">
        <f>'Soalan 15_lama'!X63</f>
        <v>0</v>
      </c>
      <c r="AXP2" s="929">
        <f>'Soalan 15_lama'!X66</f>
        <v>0</v>
      </c>
      <c r="AXQ2" s="929">
        <f>'Soalan 15_lama'!Z14</f>
        <v>0</v>
      </c>
      <c r="AXR2" s="929">
        <f>'Soalan 15_lama'!Z18</f>
        <v>0</v>
      </c>
      <c r="AXS2" s="929">
        <f>'Soalan 15_lama'!Z22</f>
        <v>0</v>
      </c>
      <c r="AXT2" s="929">
        <f>'Soalan 15_lama'!Z26</f>
        <v>0</v>
      </c>
      <c r="AXU2" s="929">
        <f>'Soalan 15_lama'!Z30</f>
        <v>0</v>
      </c>
      <c r="AXV2" s="929">
        <f>'Soalan 15_lama'!Z34</f>
        <v>0</v>
      </c>
      <c r="AXW2" s="929">
        <f>'Soalan 15_lama'!Z38</f>
        <v>0</v>
      </c>
      <c r="AXX2" s="929">
        <f>'Soalan 15_lama'!Z42</f>
        <v>0</v>
      </c>
      <c r="AXY2" s="929">
        <f>'Soalan 15_lama'!Z46</f>
        <v>0</v>
      </c>
      <c r="AXZ2" s="929">
        <f>'Soalan 15_lama'!Z50</f>
        <v>0</v>
      </c>
      <c r="AYA2" s="929">
        <f>'Soalan 15_lama'!Z54</f>
        <v>0</v>
      </c>
      <c r="AYB2" s="929">
        <f>'Soalan 15_lama'!Z59</f>
        <v>0</v>
      </c>
      <c r="AYC2" s="929">
        <f>'Soalan 15_lama'!Z63</f>
        <v>0</v>
      </c>
      <c r="AYD2" s="929">
        <f>'Soalan 15_lama'!Z66</f>
        <v>0</v>
      </c>
      <c r="AYE2" s="929">
        <f>'Soalan 15_lama'!AB14</f>
        <v>0</v>
      </c>
      <c r="AYF2" s="929">
        <f>'Soalan 15_lama'!AB18</f>
        <v>0</v>
      </c>
      <c r="AYG2" s="929">
        <f>'Soalan 15_lama'!AB22</f>
        <v>0</v>
      </c>
      <c r="AYH2" s="929">
        <f>'Soalan 15_lama'!AB26</f>
        <v>0</v>
      </c>
      <c r="AYI2" s="929">
        <f>'Soalan 15_lama'!AB30</f>
        <v>0</v>
      </c>
      <c r="AYJ2" s="929">
        <f>'Soalan 15_lama'!AB34</f>
        <v>0</v>
      </c>
      <c r="AYK2" s="929">
        <f>'Soalan 15_lama'!AB38</f>
        <v>0</v>
      </c>
      <c r="AYL2" s="929">
        <f>'Soalan 15_lama'!AB42</f>
        <v>0</v>
      </c>
      <c r="AYM2" s="929">
        <f>'Soalan 15_lama'!AB46</f>
        <v>0</v>
      </c>
      <c r="AYN2" s="929">
        <f>'Soalan 15_lama'!AB50</f>
        <v>0</v>
      </c>
      <c r="AYO2" s="929">
        <f>'Soalan 15_lama'!AB54</f>
        <v>0</v>
      </c>
      <c r="AYP2" s="929">
        <f>'Soalan 15_lama'!AB59</f>
        <v>0</v>
      </c>
      <c r="AYQ2" s="929">
        <f>'Soalan 15_lama'!AB63</f>
        <v>0</v>
      </c>
      <c r="AYR2" s="929">
        <f>'Soalan 15_lama'!AB66</f>
        <v>0</v>
      </c>
      <c r="AYS2" s="929">
        <f>'Soalan 15'!N16</f>
        <v>0</v>
      </c>
      <c r="AYT2" s="929">
        <f>'Soalan 15'!N19</f>
        <v>0</v>
      </c>
      <c r="AYU2" s="929">
        <f>'Soalan 15'!N22</f>
        <v>0</v>
      </c>
      <c r="AYV2" s="929">
        <f>'Soalan 15'!N25</f>
        <v>0</v>
      </c>
      <c r="AYW2" s="929">
        <f>'Soalan 15'!N28</f>
        <v>0</v>
      </c>
      <c r="AYX2" s="929">
        <f>'Soalan 15'!N31</f>
        <v>0</v>
      </c>
      <c r="AYY2" s="929">
        <f>'Soalan 15'!N34</f>
        <v>0</v>
      </c>
      <c r="AYZ2" s="929">
        <f>'Soalan 15'!N37</f>
        <v>0</v>
      </c>
      <c r="AZA2" s="929">
        <f>'Soalan 15'!N40</f>
        <v>0</v>
      </c>
      <c r="AZB2" s="929">
        <f>'Soalan 15'!N43</f>
        <v>0</v>
      </c>
      <c r="AZC2" s="929">
        <f>'Soalan 15'!N46</f>
        <v>0</v>
      </c>
      <c r="AZD2" s="929">
        <f>'Soalan 15'!N49</f>
        <v>0</v>
      </c>
      <c r="AZE2" s="929">
        <f>'Soalan 15'!N52</f>
        <v>0</v>
      </c>
      <c r="AZF2" s="929">
        <f>'Soalan 15'!N55</f>
        <v>0</v>
      </c>
      <c r="AZG2" s="929">
        <f>'Soalan 15'!N58</f>
        <v>0</v>
      </c>
      <c r="AZH2" s="929">
        <f>'Soalan 15'!N61</f>
        <v>0</v>
      </c>
      <c r="AZI2" s="929">
        <f>'Soalan 15'!N64</f>
        <v>0</v>
      </c>
      <c r="AZJ2" s="929">
        <f>'Soalan 15'!N67</f>
        <v>0</v>
      </c>
      <c r="AZK2" s="929">
        <f>'Soalan 15'!N70</f>
        <v>0</v>
      </c>
      <c r="AZL2" s="929">
        <f>'Soalan 15'!N73</f>
        <v>0</v>
      </c>
      <c r="AZM2" s="929">
        <f>'Soalan 15'!N76</f>
        <v>0</v>
      </c>
      <c r="AZN2" s="929">
        <f>'Soalan 15'!N79</f>
        <v>0</v>
      </c>
      <c r="AZO2" s="929">
        <f>'Soalan 15'!N82</f>
        <v>0</v>
      </c>
      <c r="AZP2" s="929">
        <f>'Soalan 15'!N85</f>
        <v>0</v>
      </c>
      <c r="AZQ2" s="929" t="e">
        <f>'Soalan 15'!#REF!</f>
        <v>#REF!</v>
      </c>
      <c r="AZR2" s="929">
        <f>'Soalan 15'!N109</f>
        <v>0</v>
      </c>
      <c r="AZS2" s="927">
        <f>'Soalan 15'!C115</f>
        <v>0</v>
      </c>
      <c r="AZT2" s="929">
        <f>'Soalan 15'!N125</f>
        <v>0</v>
      </c>
      <c r="AZU2" s="929">
        <f>'Soalan 15'!N132</f>
        <v>0</v>
      </c>
      <c r="AZV2" s="929">
        <f>'Soalan 15'!N137</f>
        <v>0</v>
      </c>
      <c r="AZW2" s="929">
        <f>'Soalan 15'!N142</f>
        <v>0</v>
      </c>
      <c r="AZX2" s="929">
        <f>'Soalan 15'!N147</f>
        <v>0</v>
      </c>
      <c r="AZY2" s="929">
        <f>'Soalan 15'!N152</f>
        <v>0</v>
      </c>
      <c r="AZZ2" s="929" t="e">
        <f>'Soalan 15'!#REF!</f>
        <v>#REF!</v>
      </c>
      <c r="BAA2" s="929">
        <f>'Soalan 15'!S16</f>
        <v>0</v>
      </c>
      <c r="BAB2" s="929">
        <f>'Soalan 15'!S19</f>
        <v>0</v>
      </c>
      <c r="BAC2" s="929">
        <f>'Soalan 15'!S22</f>
        <v>0</v>
      </c>
      <c r="BAD2" s="929">
        <f>'Soalan 15'!S25</f>
        <v>0</v>
      </c>
      <c r="BAE2" s="929">
        <f>'Soalan 15'!S28</f>
        <v>0</v>
      </c>
      <c r="BAF2" s="929">
        <f>'Soalan 15'!S31</f>
        <v>0</v>
      </c>
      <c r="BAG2" s="929">
        <f>'Soalan 15'!S34</f>
        <v>0</v>
      </c>
      <c r="BAH2" s="929">
        <f>'Soalan 15'!S37</f>
        <v>0</v>
      </c>
      <c r="BAI2" s="929">
        <f>'Soalan 15'!S40</f>
        <v>0</v>
      </c>
      <c r="BAJ2" s="929">
        <f>'Soalan 15'!S43</f>
        <v>0</v>
      </c>
      <c r="BAK2" s="929">
        <f>'Soalan 15'!S46</f>
        <v>0</v>
      </c>
      <c r="BAL2" s="929">
        <f>'Soalan 15'!S49</f>
        <v>0</v>
      </c>
      <c r="BAM2" s="929">
        <f>'Soalan 15'!S52</f>
        <v>0</v>
      </c>
      <c r="BAN2" s="929">
        <f>'Soalan 15'!S55</f>
        <v>0</v>
      </c>
      <c r="BAO2" s="929">
        <f>'Soalan 15'!S58</f>
        <v>0</v>
      </c>
      <c r="BAP2" s="929">
        <f>'Soalan 15'!S61</f>
        <v>0</v>
      </c>
      <c r="BAQ2" s="929">
        <f>'Soalan 15'!S64</f>
        <v>0</v>
      </c>
      <c r="BAR2" s="929">
        <f>'Soalan 15'!S67</f>
        <v>0</v>
      </c>
      <c r="BAS2" s="929">
        <f>'Soalan 15'!S70</f>
        <v>0</v>
      </c>
      <c r="BAT2" s="929">
        <f>'Soalan 15'!S73</f>
        <v>0</v>
      </c>
      <c r="BAU2" s="929">
        <f>'Soalan 15'!S76</f>
        <v>0</v>
      </c>
      <c r="BAV2" s="929">
        <f>'Soalan 15'!S79</f>
        <v>0</v>
      </c>
      <c r="BAW2" s="929">
        <f>'Soalan 15'!S82</f>
        <v>0</v>
      </c>
      <c r="BAX2" s="929">
        <f>'Soalan 15'!S85</f>
        <v>0</v>
      </c>
      <c r="BAY2" s="929" t="e">
        <f>'Soalan 15'!#REF!</f>
        <v>#REF!</v>
      </c>
      <c r="BAZ2" s="929">
        <f>'Soalan 15'!S109</f>
        <v>0</v>
      </c>
      <c r="BBA2" s="927">
        <f>'Soalan 15'!S125</f>
        <v>0</v>
      </c>
      <c r="BBB2" s="929">
        <f>'Soalan 15'!S132</f>
        <v>0</v>
      </c>
      <c r="BBC2" s="929">
        <f>'Soalan 15'!S137</f>
        <v>0</v>
      </c>
      <c r="BBD2" s="929">
        <f>'Soalan 15'!S142</f>
        <v>0</v>
      </c>
      <c r="BBE2" s="929">
        <f>'Soalan 15'!S147</f>
        <v>0</v>
      </c>
      <c r="BBF2" s="929">
        <f>'Soalan 15'!S152</f>
        <v>0</v>
      </c>
      <c r="BBG2" s="927" t="e">
        <f>IF(#REF!&lt;&gt;"",1,IF(#REF!&lt;&gt;"",2,IF(#REF!&lt;&gt;"",3,0)))</f>
        <v>#REF!</v>
      </c>
      <c r="BBH2" s="927" t="e">
        <f>#REF!</f>
        <v>#REF!</v>
      </c>
      <c r="BBI2" s="927" t="e">
        <f>IF(#REF!&lt;&gt;"",1,IF(#REF!&lt;&gt;"",2,IF(#REF!&lt;&gt;"",3,0)))</f>
        <v>#REF!</v>
      </c>
      <c r="BBJ2" s="927" t="e">
        <f>#REF!</f>
        <v>#REF!</v>
      </c>
      <c r="BBK2" s="927" t="e">
        <f>IF(#REF!&lt;&gt;"",1,IF(#REF!&lt;&gt;"",2,IF(#REF!&lt;&gt;"",3,0)))</f>
        <v>#REF!</v>
      </c>
      <c r="BBL2" s="927" t="e">
        <f>IF(#REF!&lt;&gt;"",1,IF(#REF!&lt;&gt;"",2,IF(#REF!&lt;&gt;"",3,0)))</f>
        <v>#REF!</v>
      </c>
      <c r="BBM2" s="927" t="e">
        <f>#REF!</f>
        <v>#REF!</v>
      </c>
      <c r="BBN2" s="927" t="e">
        <f>IF(#REF!&lt;&gt;"",1,IF(#REF!&lt;&gt;"",2,IF(#REF!&lt;&gt;"",3,0)))</f>
        <v>#REF!</v>
      </c>
      <c r="BBO2" s="924" t="e">
        <f>#REF!</f>
        <v>#REF!</v>
      </c>
      <c r="BBP2" s="924" t="e">
        <f>#REF!</f>
        <v>#REF!</v>
      </c>
      <c r="BBQ2" s="924" t="e">
        <f>#REF!</f>
        <v>#REF!</v>
      </c>
      <c r="BBR2" s="924" t="e">
        <f>#REF!</f>
        <v>#REF!</v>
      </c>
      <c r="BBS2" s="924" t="e">
        <f>#REF!</f>
        <v>#REF!</v>
      </c>
      <c r="BBT2" s="924" t="e">
        <f>#REF!</f>
        <v>#REF!</v>
      </c>
      <c r="BBU2" s="924" t="e">
        <f>#REF!</f>
        <v>#REF!</v>
      </c>
      <c r="BBV2" s="924" t="e">
        <f>#REF!</f>
        <v>#REF!</v>
      </c>
      <c r="BBW2" s="924" t="e">
        <f>#REF!</f>
        <v>#REF!</v>
      </c>
      <c r="BBX2" s="924" t="e">
        <f>#REF!</f>
        <v>#REF!</v>
      </c>
      <c r="BBY2" s="924" t="e">
        <f>#REF!</f>
        <v>#REF!</v>
      </c>
      <c r="BBZ2" s="924" t="e">
        <f>#REF!</f>
        <v>#REF!</v>
      </c>
      <c r="BCA2" s="924" t="e">
        <f>#REF!</f>
        <v>#REF!</v>
      </c>
      <c r="BCB2" s="924" t="e">
        <f>#REF!</f>
        <v>#REF!</v>
      </c>
      <c r="BCC2" s="924" t="e">
        <f>#REF!</f>
        <v>#REF!</v>
      </c>
      <c r="BCD2" s="924" t="e">
        <f>#REF!</f>
        <v>#REF!</v>
      </c>
      <c r="BCE2" s="927" t="e">
        <f>IF(#REF!&lt;&gt;"",1,IF(#REF!&lt;&gt;"",2,IF(#REF!&lt;&gt;"",3,0)))</f>
        <v>#REF!</v>
      </c>
      <c r="BCF2" s="927" t="e">
        <f>#REF!</f>
        <v>#REF!</v>
      </c>
      <c r="BCG2" s="927" t="e">
        <f>#REF!</f>
        <v>#REF!</v>
      </c>
      <c r="BCH2" s="927" t="e">
        <f>IF(#REF!&lt;&gt;"",1,IF(#REF!&lt;&gt;"",2,IF(#REF!&lt;&gt;"",3,0)))</f>
        <v>#REF!</v>
      </c>
      <c r="BCI2" s="927" t="e">
        <f>#REF!</f>
        <v>#REF!</v>
      </c>
      <c r="BCJ2" s="927" t="e">
        <f>#REF!</f>
        <v>#REF!</v>
      </c>
      <c r="BCK2" s="927" t="e">
        <f>IF(#REF!&lt;&gt;"",1,IF(#REF!&lt;&gt;"",2,IF(#REF!&lt;&gt;"",3,0)))</f>
        <v>#REF!</v>
      </c>
      <c r="BCL2" s="927" t="e">
        <f>IF(#REF!&lt;&gt;"",1,IF(#REF!&lt;&gt;"",2,IF(#REF!&lt;&gt;"",3,0)))</f>
        <v>#REF!</v>
      </c>
      <c r="BCM2" s="927" t="e">
        <f>#REF!</f>
        <v>#REF!</v>
      </c>
      <c r="BCN2" s="927" t="e">
        <f>#REF!</f>
        <v>#REF!</v>
      </c>
      <c r="BCO2" s="927" t="e">
        <f>#REF!</f>
        <v>#REF!</v>
      </c>
      <c r="BCP2" s="927" t="e">
        <f>#REF!</f>
        <v>#REF!</v>
      </c>
      <c r="BCQ2" s="927" t="e">
        <f>#REF!</f>
        <v>#REF!</v>
      </c>
      <c r="BCR2" s="927" t="e">
        <f>#REF!</f>
        <v>#REF!</v>
      </c>
      <c r="BCS2" s="927" t="e">
        <f>IF(#REF!&lt;&gt;"",1,IF(#REF!&lt;&gt;"",2,IF(#REF!&lt;&gt;"",3,0)))</f>
        <v>#REF!</v>
      </c>
      <c r="BCT2" s="927" t="e">
        <f>#REF!</f>
        <v>#REF!</v>
      </c>
      <c r="BCU2" s="927" t="e">
        <f>#REF!</f>
        <v>#REF!</v>
      </c>
      <c r="BCV2" s="927" t="e">
        <f>#REF!</f>
        <v>#REF!</v>
      </c>
      <c r="BCW2" s="927" t="e">
        <f>#REF!</f>
        <v>#REF!</v>
      </c>
      <c r="BCX2" s="927" t="e">
        <f>#REF!</f>
        <v>#REF!</v>
      </c>
      <c r="BCY2" s="927" t="e">
        <f>#REF!</f>
        <v>#REF!</v>
      </c>
      <c r="BCZ2" s="927" t="e">
        <f>#REF!</f>
        <v>#REF!</v>
      </c>
      <c r="BDA2" s="927" t="e">
        <f>#REF!</f>
        <v>#REF!</v>
      </c>
      <c r="BDB2" s="927" t="e">
        <f>#REF!</f>
        <v>#REF!</v>
      </c>
      <c r="BDC2" s="927" t="e">
        <f>#REF!</f>
        <v>#REF!</v>
      </c>
      <c r="BDD2" s="927" t="e">
        <f>#REF!</f>
        <v>#REF!</v>
      </c>
      <c r="BDE2" s="927" t="e">
        <f>#REF!</f>
        <v>#REF!</v>
      </c>
      <c r="BDF2" s="927" t="e">
        <f>#REF!</f>
        <v>#REF!</v>
      </c>
      <c r="BDG2" s="927" t="e">
        <f>#REF!</f>
        <v>#REF!</v>
      </c>
      <c r="BDH2" s="927" t="e">
        <f>#REF!</f>
        <v>#REF!</v>
      </c>
      <c r="BDI2" s="927" t="e">
        <f>#REF!</f>
        <v>#REF!</v>
      </c>
      <c r="BDJ2" s="927" t="e">
        <f>#REF!</f>
        <v>#REF!</v>
      </c>
      <c r="BDK2" s="927" t="e">
        <f>#REF!</f>
        <v>#REF!</v>
      </c>
      <c r="BDL2" s="927" t="e">
        <f>#REF!</f>
        <v>#REF!</v>
      </c>
      <c r="BDM2" s="927" t="e">
        <f>#REF!</f>
        <v>#REF!</v>
      </c>
      <c r="BDN2" s="927" t="e">
        <f>#REF!</f>
        <v>#REF!</v>
      </c>
      <c r="BDO2" s="927" t="e">
        <f>#REF!</f>
        <v>#REF!</v>
      </c>
      <c r="BDP2" s="927" t="e">
        <f>#REF!</f>
        <v>#REF!</v>
      </c>
      <c r="BDQ2" s="927" t="e">
        <f>#REF!</f>
        <v>#REF!</v>
      </c>
      <c r="BDR2" s="927" t="e">
        <f>#REF!</f>
        <v>#REF!</v>
      </c>
      <c r="BDS2" s="927" t="e">
        <f>#REF!</f>
        <v>#REF!</v>
      </c>
      <c r="BDT2" s="927" t="e">
        <f>#REF!</f>
        <v>#REF!</v>
      </c>
      <c r="BDU2" s="927" t="e">
        <f>#REF!</f>
        <v>#REF!</v>
      </c>
      <c r="BDV2" s="927" t="e">
        <f>IF(#REF!&lt;&gt;"",1,IF(#REF!&lt;&gt;"",2,IF(#REF!&lt;&gt;"",3,0)))</f>
        <v>#REF!</v>
      </c>
      <c r="BDW2" s="927" t="e">
        <f>IF(#REF!&lt;&gt;"",1,IF(#REF!&lt;&gt;"",2,IF(#REF!&lt;&gt;"",3,0)))</f>
        <v>#REF!</v>
      </c>
      <c r="BDX2" s="927" t="e">
        <f>#REF!</f>
        <v>#REF!</v>
      </c>
      <c r="BDY2" s="927" t="e">
        <f>#REF!</f>
        <v>#REF!</v>
      </c>
      <c r="BDZ2" s="927" t="e">
        <f>#REF!</f>
        <v>#REF!</v>
      </c>
      <c r="BEA2" s="927" t="e">
        <f>#REF!</f>
        <v>#REF!</v>
      </c>
      <c r="BEB2" s="927" t="e">
        <f>#REF!</f>
        <v>#REF!</v>
      </c>
      <c r="BEC2" s="927" t="e">
        <f>#REF!</f>
        <v>#REF!</v>
      </c>
      <c r="BED2" s="927" t="e">
        <f>#REF!</f>
        <v>#REF!</v>
      </c>
      <c r="BEE2" s="927" t="e">
        <f>IF(#REF!&lt;&gt;"",1,IF(#REF!&lt;&gt;"",2,IF(#REF!&lt;&gt;"",3,0)))</f>
        <v>#REF!</v>
      </c>
      <c r="BEF2" s="927" t="e">
        <f>#REF!</f>
        <v>#REF!</v>
      </c>
      <c r="BEG2" s="927" t="e">
        <f>(#REF!/100)*'Soalan 8'!L164</f>
        <v>#REF!</v>
      </c>
      <c r="BEH2" s="927" t="e">
        <f>#REF!</f>
        <v>#REF!</v>
      </c>
      <c r="BEI2" s="927" t="e">
        <f>#REF!</f>
        <v>#REF!</v>
      </c>
      <c r="BEJ2" s="927" t="e">
        <f>#REF!</f>
        <v>#REF!</v>
      </c>
      <c r="BEK2" s="927" t="e">
        <f>#REF!</f>
        <v>#REF!</v>
      </c>
      <c r="BEL2" s="927" t="e">
        <f>#REF!</f>
        <v>#REF!</v>
      </c>
      <c r="BEM2" s="927" t="e">
        <f>#REF!</f>
        <v>#REF!</v>
      </c>
      <c r="BEN2" s="927" t="e">
        <f>#REF!</f>
        <v>#REF!</v>
      </c>
      <c r="BEO2" s="927" t="e">
        <f>#REF!</f>
        <v>#REF!</v>
      </c>
      <c r="BEP2" s="927" t="e">
        <f>#REF!</f>
        <v>#REF!</v>
      </c>
      <c r="BEQ2" s="927" t="e">
        <f>#REF!</f>
        <v>#REF!</v>
      </c>
      <c r="BER2" s="927" t="e">
        <f>#REF!</f>
        <v>#REF!</v>
      </c>
      <c r="BES2" s="927" t="e">
        <f>#REF!</f>
        <v>#REF!</v>
      </c>
      <c r="BET2" s="927" t="e">
        <f>#REF!</f>
        <v>#REF!</v>
      </c>
      <c r="BEU2" s="927" t="e">
        <f>#REF!</f>
        <v>#REF!</v>
      </c>
      <c r="BEV2" s="927" t="e">
        <f>#REF!</f>
        <v>#REF!</v>
      </c>
      <c r="BEW2" s="927" t="e">
        <f>#REF!</f>
        <v>#REF!</v>
      </c>
      <c r="BEX2" s="927" t="e">
        <f>IF(#REF!&lt;&gt;"",1,IF(#REF!&lt;&gt;"",2,IF(#REF!&lt;&gt;"",3,0)))</f>
        <v>#REF!</v>
      </c>
      <c r="BEY2" s="927" t="e">
        <f>#REF!</f>
        <v>#REF!</v>
      </c>
      <c r="BEZ2" s="927" t="e">
        <f>(#REF!/100)*'Soalan 9'!L371</f>
        <v>#REF!</v>
      </c>
      <c r="BFA2" s="927" t="e">
        <f>#REF!</f>
        <v>#REF!</v>
      </c>
      <c r="BFB2" s="927" t="e">
        <f>#REF!</f>
        <v>#REF!</v>
      </c>
      <c r="BFC2" s="927" t="e">
        <f>#REF!</f>
        <v>#REF!</v>
      </c>
      <c r="BFD2" s="927" t="e">
        <f>#REF!</f>
        <v>#REF!</v>
      </c>
      <c r="BFE2" s="927" t="e">
        <f>#REF!</f>
        <v>#REF!</v>
      </c>
      <c r="BFF2" s="927" t="e">
        <f>#REF!</f>
        <v>#REF!</v>
      </c>
      <c r="BFG2" s="927" t="e">
        <f>#REF!</f>
        <v>#REF!</v>
      </c>
      <c r="BFH2" s="927" t="e">
        <f>#REF!</f>
        <v>#REF!</v>
      </c>
      <c r="BFI2" s="927" t="e">
        <f>#REF!</f>
        <v>#REF!</v>
      </c>
      <c r="BFJ2" s="927" t="e">
        <f>#REF!</f>
        <v>#REF!</v>
      </c>
      <c r="BFK2" s="927" t="e">
        <f>#REF!</f>
        <v>#REF!</v>
      </c>
      <c r="BFL2" s="927" t="e">
        <f>IF(#REF!&lt;&gt;"",1,IF(#REF!&lt;&gt;"",2,IF(#REF!&lt;&gt;"",3,0)))</f>
        <v>#REF!</v>
      </c>
      <c r="BFM2" s="927" t="e">
        <f>IF(#REF!&lt;&gt;"",1,IF(#REF!&lt;&gt;"",2,IF(#REF!&lt;&gt;"",3,IF(#REF!&lt;&gt;"",4,0))))</f>
        <v>#REF!</v>
      </c>
      <c r="BFN2" s="927" t="e">
        <f>#REF!</f>
        <v>#REF!</v>
      </c>
      <c r="BFO2" s="927" t="e">
        <f>#REF!</f>
        <v>#REF!</v>
      </c>
      <c r="BFP2" s="927" t="e">
        <f>#REF!</f>
        <v>#REF!</v>
      </c>
      <c r="BFQ2" s="927" t="e">
        <f>#REF!</f>
        <v>#REF!</v>
      </c>
      <c r="BFR2" s="927" t="e">
        <f>#REF!</f>
        <v>#REF!</v>
      </c>
      <c r="BFS2" s="927" t="e">
        <f>#REF!</f>
        <v>#REF!</v>
      </c>
      <c r="BFT2" s="927" t="e">
        <f>#REF!</f>
        <v>#REF!</v>
      </c>
      <c r="BFU2" s="927" t="e">
        <f>#REF!</f>
        <v>#REF!</v>
      </c>
      <c r="BFV2" s="927" t="e">
        <f>#REF!</f>
        <v>#REF!</v>
      </c>
      <c r="BFW2" s="927" t="e">
        <f>#REF!</f>
        <v>#REF!</v>
      </c>
      <c r="BFX2" s="927" t="e">
        <f>#REF!</f>
        <v>#REF!</v>
      </c>
      <c r="BFY2" s="927" t="e">
        <f>#REF!</f>
        <v>#REF!</v>
      </c>
      <c r="BFZ2" s="927" t="e">
        <f>#REF!</f>
        <v>#REF!</v>
      </c>
      <c r="BGA2" s="927" t="e">
        <f>#REF!</f>
        <v>#REF!</v>
      </c>
      <c r="BGB2" s="927" t="e">
        <f>#REF!</f>
        <v>#REF!</v>
      </c>
      <c r="BGC2" s="927" t="e">
        <f>#REF!</f>
        <v>#REF!</v>
      </c>
      <c r="BGD2" s="927" t="e">
        <f>#REF!</f>
        <v>#REF!</v>
      </c>
      <c r="BGE2" s="927" t="e">
        <f>#REF!</f>
        <v>#REF!</v>
      </c>
      <c r="BGF2" s="927" t="e">
        <f>#REF!</f>
        <v>#REF!</v>
      </c>
      <c r="BGG2" s="927" t="e">
        <f>#REF!</f>
        <v>#REF!</v>
      </c>
      <c r="BGH2" s="927" t="e">
        <f>#REF!</f>
        <v>#REF!</v>
      </c>
      <c r="BGI2" s="927" t="e">
        <f>#REF!</f>
        <v>#REF!</v>
      </c>
      <c r="BGJ2" s="927" t="e">
        <f>#REF!</f>
        <v>#REF!</v>
      </c>
      <c r="BGK2" s="927" t="e">
        <f>#REF!</f>
        <v>#REF!</v>
      </c>
      <c r="BGL2" s="927" t="e">
        <f>#REF!</f>
        <v>#REF!</v>
      </c>
      <c r="BGM2" s="927" t="e">
        <f>#REF!</f>
        <v>#REF!</v>
      </c>
      <c r="BGN2" s="927" t="e">
        <f>#REF!</f>
        <v>#REF!</v>
      </c>
      <c r="BGO2" s="927" t="e">
        <f>#REF!</f>
        <v>#REF!</v>
      </c>
      <c r="BGP2" s="927" t="e">
        <f>#REF!</f>
        <v>#REF!</v>
      </c>
      <c r="BGQ2" s="927" t="e">
        <f>#REF!</f>
        <v>#REF!</v>
      </c>
      <c r="BGR2" s="927" t="e">
        <f>#REF!</f>
        <v>#REF!</v>
      </c>
      <c r="BGS2" s="927" t="e">
        <f>#REF!</f>
        <v>#REF!</v>
      </c>
      <c r="BGT2" s="927" t="e">
        <f>#REF!</f>
        <v>#REF!</v>
      </c>
      <c r="BGU2" s="927" t="e">
        <f>#REF!</f>
        <v>#REF!</v>
      </c>
      <c r="BGV2" s="927" t="e">
        <f>#REF!</f>
        <v>#REF!</v>
      </c>
      <c r="BGW2" s="927" t="e">
        <f>#REF!</f>
        <v>#REF!</v>
      </c>
      <c r="BGX2" s="927" t="e">
        <f>#REF!</f>
        <v>#REF!</v>
      </c>
      <c r="BGY2" s="927" t="e">
        <f>#REF!</f>
        <v>#REF!</v>
      </c>
      <c r="BGZ2" s="927" t="e">
        <f>#REF!</f>
        <v>#REF!</v>
      </c>
      <c r="BHA2" s="927" t="e">
        <f>#REF!</f>
        <v>#REF!</v>
      </c>
      <c r="BHB2" s="927" t="e">
        <f>#REF!</f>
        <v>#REF!</v>
      </c>
      <c r="BHC2" s="927" t="e">
        <f>#REF!</f>
        <v>#REF!</v>
      </c>
      <c r="BHD2" s="927" t="e">
        <f>#REF!</f>
        <v>#REF!</v>
      </c>
      <c r="BHE2" s="927" t="e">
        <f>#REF!</f>
        <v>#REF!</v>
      </c>
      <c r="BHF2" s="927" t="e">
        <f>#REF!</f>
        <v>#REF!</v>
      </c>
      <c r="BHG2" s="927" t="e">
        <f>#REF!</f>
        <v>#REF!</v>
      </c>
      <c r="BHH2" s="927" t="e">
        <f>#REF!</f>
        <v>#REF!</v>
      </c>
      <c r="BHI2" s="927" t="e">
        <f>#REF!</f>
        <v>#REF!</v>
      </c>
      <c r="BHJ2" s="927" t="e">
        <f>#REF!</f>
        <v>#REF!</v>
      </c>
      <c r="BHK2" s="927" t="e">
        <f>#REF!</f>
        <v>#REF!</v>
      </c>
      <c r="BHL2" s="927" t="e">
        <f>#REF!</f>
        <v>#REF!</v>
      </c>
      <c r="BHM2" s="927" t="e">
        <f>#REF!</f>
        <v>#REF!</v>
      </c>
      <c r="BHN2" s="927" t="e">
        <f>#REF!</f>
        <v>#REF!</v>
      </c>
      <c r="BHO2" s="927" t="e">
        <f>#REF!</f>
        <v>#REF!</v>
      </c>
      <c r="BHP2" s="927" t="e">
        <f>#REF!</f>
        <v>#REF!</v>
      </c>
      <c r="BHQ2" s="927" t="e">
        <f>#REF!</f>
        <v>#REF!</v>
      </c>
      <c r="BHR2" s="927" t="e">
        <f>#REF!</f>
        <v>#REF!</v>
      </c>
      <c r="BHS2" s="927" t="e">
        <f>#REF!</f>
        <v>#REF!</v>
      </c>
      <c r="BHT2" s="927" t="e">
        <f>#REF!</f>
        <v>#REF!</v>
      </c>
      <c r="BHU2" s="927" t="e">
        <f>#REF!</f>
        <v>#REF!</v>
      </c>
      <c r="BHV2" s="927" t="e">
        <f>#REF!</f>
        <v>#REF!</v>
      </c>
      <c r="BHW2" s="927" t="e">
        <f>#REF!</f>
        <v>#REF!</v>
      </c>
      <c r="BHX2" s="927" t="e">
        <f>#REF!</f>
        <v>#REF!</v>
      </c>
      <c r="BHY2" s="927" t="e">
        <f>#REF!</f>
        <v>#REF!</v>
      </c>
      <c r="BHZ2" s="927" t="e">
        <f>#REF!</f>
        <v>#REF!</v>
      </c>
      <c r="BIA2" s="927" t="e">
        <f>#REF!</f>
        <v>#REF!</v>
      </c>
      <c r="BIB2" s="927" t="e">
        <f>#REF!</f>
        <v>#REF!</v>
      </c>
      <c r="BIC2" s="927" t="e">
        <f>#REF!</f>
        <v>#REF!</v>
      </c>
      <c r="BID2" s="927" t="e">
        <f>#REF!</f>
        <v>#REF!</v>
      </c>
      <c r="BIE2" s="927" t="e">
        <f>#REF!</f>
        <v>#REF!</v>
      </c>
      <c r="BIF2" s="927" t="e">
        <f>#REF!</f>
        <v>#REF!</v>
      </c>
      <c r="BIG2" s="927" t="e">
        <f>#REF!</f>
        <v>#REF!</v>
      </c>
      <c r="BIH2" s="927" t="e">
        <f>#REF!</f>
        <v>#REF!</v>
      </c>
      <c r="BII2" s="927" t="e">
        <f>#REF!</f>
        <v>#REF!</v>
      </c>
      <c r="BIJ2" s="927" t="e">
        <f>#REF!</f>
        <v>#REF!</v>
      </c>
      <c r="BIK2" s="927" t="e">
        <f>#REF!</f>
        <v>#REF!</v>
      </c>
      <c r="BIL2" s="927" t="e">
        <f>#REF!</f>
        <v>#REF!</v>
      </c>
      <c r="BIM2" s="927" t="e">
        <f>#REF!</f>
        <v>#REF!</v>
      </c>
      <c r="BIN2" s="927" t="e">
        <f>IF(#REF!&lt;&gt;"",1,IF(#REF!&lt;&gt;"",2,IF(#REF!&lt;&gt;"",3,0)))</f>
        <v>#REF!</v>
      </c>
      <c r="BIO2" s="927" t="e">
        <f>#REF!</f>
        <v>#REF!</v>
      </c>
      <c r="BIP2" s="927" t="e">
        <f>#REF!</f>
        <v>#REF!</v>
      </c>
      <c r="BIQ2" s="927" t="e">
        <f>#REF!</f>
        <v>#REF!</v>
      </c>
      <c r="BIR2" s="927" t="e">
        <f>#REF!</f>
        <v>#REF!</v>
      </c>
      <c r="BIS2" s="927" t="e">
        <f>#REF!</f>
        <v>#REF!</v>
      </c>
      <c r="BIT2" s="927" t="e">
        <f>#REF!</f>
        <v>#REF!</v>
      </c>
      <c r="BIU2" s="927" t="e">
        <f>#REF!</f>
        <v>#REF!</v>
      </c>
      <c r="BIV2" s="927" t="e">
        <f>#REF!</f>
        <v>#REF!</v>
      </c>
      <c r="BIW2" s="927" t="e">
        <f>#REF!</f>
        <v>#REF!</v>
      </c>
      <c r="BIX2" s="927" t="e">
        <f>#REF!</f>
        <v>#REF!</v>
      </c>
      <c r="BIY2" s="927" t="e">
        <f>#REF!</f>
        <v>#REF!</v>
      </c>
      <c r="BIZ2" s="927" t="e">
        <f>#REF!</f>
        <v>#REF!</v>
      </c>
      <c r="BJA2" s="927" t="e">
        <f>#REF!</f>
        <v>#REF!</v>
      </c>
      <c r="BJB2" s="927" t="e">
        <f>#REF!</f>
        <v>#REF!</v>
      </c>
      <c r="BJC2" s="927" t="e">
        <f>#REF!</f>
        <v>#REF!</v>
      </c>
      <c r="BJD2" s="927" t="e">
        <f>#REF!</f>
        <v>#REF!</v>
      </c>
      <c r="BJE2" s="927" t="e">
        <f>#REF!</f>
        <v>#REF!</v>
      </c>
      <c r="BJF2" s="927" t="e">
        <f>#REF!</f>
        <v>#REF!</v>
      </c>
      <c r="BJG2" s="927" t="e">
        <f>#REF!</f>
        <v>#REF!</v>
      </c>
      <c r="BJH2" s="927" t="e">
        <f>#REF!</f>
        <v>#REF!</v>
      </c>
      <c r="BJI2" s="927" t="e">
        <f>#REF!</f>
        <v>#REF!</v>
      </c>
      <c r="BJJ2" s="927" t="e">
        <f>#REF!</f>
        <v>#REF!</v>
      </c>
      <c r="BJK2" s="927" t="e">
        <f>#REF!</f>
        <v>#REF!</v>
      </c>
      <c r="BJL2" s="927" t="e">
        <f>#REF!</f>
        <v>#REF!</v>
      </c>
      <c r="BJM2" s="927" t="e">
        <f>#REF!</f>
        <v>#REF!</v>
      </c>
      <c r="BJN2" s="927" t="e">
        <f>#REF!</f>
        <v>#REF!</v>
      </c>
      <c r="BJO2" s="927" t="e">
        <f>#REF!</f>
        <v>#REF!</v>
      </c>
      <c r="BJP2" s="927" t="e">
        <f>#REF!</f>
        <v>#REF!</v>
      </c>
      <c r="BJQ2" s="927" t="e">
        <f>#REF!</f>
        <v>#REF!</v>
      </c>
      <c r="BJR2" s="927" t="e">
        <f>#REF!</f>
        <v>#REF!</v>
      </c>
      <c r="BJS2" s="927" t="e">
        <f>#REF!</f>
        <v>#REF!</v>
      </c>
      <c r="BJT2" s="927" t="e">
        <f>#REF!</f>
        <v>#REF!</v>
      </c>
      <c r="BJU2" s="927" t="e">
        <f>#REF!</f>
        <v>#REF!</v>
      </c>
      <c r="BJV2" s="927" t="e">
        <f>IF(#REF!&lt;&gt;"",1,IF(#REF!&lt;&gt;"",2,IF(#REF!&lt;&gt;"",3,0)))</f>
        <v>#REF!</v>
      </c>
      <c r="BJW2" s="927" t="e">
        <f>IF(#REF!&lt;&gt;"",1,IF(#REF!&lt;&gt;"",2,IF(#REF!&lt;&gt;"",3,0)))</f>
        <v>#REF!</v>
      </c>
      <c r="BJX2" s="927" t="e">
        <f>IF(#REF!&lt;&gt;"",1,IF(#REF!&lt;&gt;"",2,IF(#REF!&lt;&gt;"",3,0)))</f>
        <v>#REF!</v>
      </c>
      <c r="BJY2" s="927" t="e">
        <f>#REF!</f>
        <v>#REF!</v>
      </c>
      <c r="BJZ2" s="927" t="e">
        <f>#REF!</f>
        <v>#REF!</v>
      </c>
      <c r="BKA2" s="927" t="e">
        <f>#REF!</f>
        <v>#REF!</v>
      </c>
      <c r="BKB2" s="927" t="e">
        <f>#REF!</f>
        <v>#REF!</v>
      </c>
      <c r="BKC2" s="927" t="e">
        <f>#REF!</f>
        <v>#REF!</v>
      </c>
      <c r="BKD2" s="927" t="e">
        <f>#REF!</f>
        <v>#REF!</v>
      </c>
      <c r="BKE2" s="927" t="e">
        <f>#REF!</f>
        <v>#REF!</v>
      </c>
      <c r="BKF2" s="927" t="e">
        <f>#REF!</f>
        <v>#REF!</v>
      </c>
      <c r="BKG2" s="927" t="e">
        <f>#REF!</f>
        <v>#REF!</v>
      </c>
      <c r="BKH2" s="927" t="e">
        <f>#REF!</f>
        <v>#REF!</v>
      </c>
      <c r="BKI2" s="927" t="e">
        <f>#REF!</f>
        <v>#REF!</v>
      </c>
      <c r="BKJ2" s="927" t="e">
        <f>#REF!</f>
        <v>#REF!</v>
      </c>
      <c r="BKK2" s="927" t="e">
        <f>#REF!</f>
        <v>#REF!</v>
      </c>
      <c r="BKL2" s="927" t="e">
        <f>#REF!</f>
        <v>#REF!</v>
      </c>
      <c r="BKM2" s="927" t="e">
        <f>#REF!</f>
        <v>#REF!</v>
      </c>
      <c r="BKN2" s="927" t="e">
        <f>#REF!</f>
        <v>#REF!</v>
      </c>
      <c r="BKO2" s="927" t="e">
        <f>#REF!</f>
        <v>#REF!</v>
      </c>
      <c r="BKP2" s="927" t="e">
        <f>#REF!</f>
        <v>#REF!</v>
      </c>
      <c r="BKQ2" s="927" t="e">
        <f>#REF!</f>
        <v>#REF!</v>
      </c>
      <c r="BKR2" s="927" t="e">
        <f>#REF!</f>
        <v>#REF!</v>
      </c>
      <c r="BKS2" s="927" t="e">
        <f>#REF!</f>
        <v>#REF!</v>
      </c>
      <c r="BKT2" s="927" t="e">
        <f>#REF!</f>
        <v>#REF!</v>
      </c>
      <c r="BKU2" s="927" t="e">
        <f>#REF!</f>
        <v>#REF!</v>
      </c>
      <c r="BKV2" s="927" t="e">
        <f>#REF!</f>
        <v>#REF!</v>
      </c>
      <c r="BKW2" s="927" t="e">
        <f>#REF!</f>
        <v>#REF!</v>
      </c>
      <c r="BKX2" s="927" t="e">
        <f>#REF!</f>
        <v>#REF!</v>
      </c>
      <c r="BKY2" s="927" t="e">
        <f>#REF!</f>
        <v>#REF!</v>
      </c>
      <c r="BKZ2" s="927" t="e">
        <f>#REF!</f>
        <v>#REF!</v>
      </c>
      <c r="BLA2" s="927" t="e">
        <f>#REF!</f>
        <v>#REF!</v>
      </c>
      <c r="BLB2" s="927" t="e">
        <f>#REF!</f>
        <v>#REF!</v>
      </c>
      <c r="BLC2" s="927" t="e">
        <f>#REF!</f>
        <v>#REF!</v>
      </c>
      <c r="BLD2" s="927" t="e">
        <f>#REF!</f>
        <v>#REF!</v>
      </c>
      <c r="BLE2" s="927" t="e">
        <f>#REF!</f>
        <v>#REF!</v>
      </c>
      <c r="BLF2" s="927" t="e">
        <f>#REF!</f>
        <v>#REF!</v>
      </c>
      <c r="BLG2" s="927" t="e">
        <f>#REF!</f>
        <v>#REF!</v>
      </c>
      <c r="BLH2" s="927" t="e">
        <f>#REF!</f>
        <v>#REF!</v>
      </c>
      <c r="BLI2" s="927" t="e">
        <f>#REF!</f>
        <v>#REF!</v>
      </c>
      <c r="BLJ2" s="927" t="e">
        <f>#REF!</f>
        <v>#REF!</v>
      </c>
      <c r="BLK2" s="927" t="e">
        <f>#REF!</f>
        <v>#REF!</v>
      </c>
      <c r="BLL2" s="927" t="e">
        <f>#REF!</f>
        <v>#REF!</v>
      </c>
      <c r="BLM2" s="927" t="e">
        <f>#REF!</f>
        <v>#REF!</v>
      </c>
      <c r="BLN2" s="927" t="e">
        <f>#REF!</f>
        <v>#REF!</v>
      </c>
      <c r="BLO2" s="927" t="e">
        <f>#REF!</f>
        <v>#REF!</v>
      </c>
      <c r="BLP2" s="927" t="e">
        <f>#REF!</f>
        <v>#REF!</v>
      </c>
      <c r="BLQ2" s="927" t="e">
        <f>#REF!</f>
        <v>#REF!</v>
      </c>
      <c r="BLR2" s="927" t="e">
        <f>#REF!</f>
        <v>#REF!</v>
      </c>
      <c r="BLS2" s="927" t="e">
        <f>#REF!</f>
        <v>#REF!</v>
      </c>
      <c r="BLT2" s="927" t="e">
        <f>#REF!</f>
        <v>#REF!</v>
      </c>
      <c r="BLU2" s="927" t="e">
        <f>#REF!</f>
        <v>#REF!</v>
      </c>
      <c r="BLV2" s="927" t="e">
        <f>#REF!</f>
        <v>#REF!</v>
      </c>
      <c r="BLW2" s="927" t="e">
        <f>#REF!</f>
        <v>#REF!</v>
      </c>
      <c r="BLX2" s="927" t="e">
        <f>#REF!</f>
        <v>#REF!</v>
      </c>
      <c r="BLY2" s="927" t="e">
        <f>#REF!</f>
        <v>#REF!</v>
      </c>
      <c r="BLZ2" s="927" t="e">
        <f>#REF!</f>
        <v>#REF!</v>
      </c>
      <c r="BMA2" s="927" t="e">
        <f>#REF!</f>
        <v>#REF!</v>
      </c>
      <c r="BMB2" s="927" t="e">
        <f>#REF!</f>
        <v>#REF!</v>
      </c>
      <c r="BMC2" s="927" t="e">
        <f>#REF!</f>
        <v>#REF!</v>
      </c>
      <c r="BMD2" s="927" t="e">
        <f>#REF!</f>
        <v>#REF!</v>
      </c>
      <c r="BME2" s="927" t="e">
        <f>#REF!</f>
        <v>#REF!</v>
      </c>
      <c r="BMF2" s="927" t="e">
        <f>#REF!</f>
        <v>#REF!</v>
      </c>
      <c r="BMG2" s="927" t="e">
        <f>#REF!</f>
        <v>#REF!</v>
      </c>
      <c r="BMH2" s="927" t="e">
        <f>IF(#REF!&lt;&gt;"",1,IF(#REF!&lt;&gt;"",2,IF(#REF!&lt;&gt;"",3,0)))</f>
        <v>#REF!</v>
      </c>
      <c r="BMI2" s="927" t="e">
        <f>#REF!</f>
        <v>#REF!</v>
      </c>
      <c r="BMJ2" s="927" t="e">
        <f>#REF!</f>
        <v>#REF!</v>
      </c>
      <c r="BMK2" s="927" t="e">
        <f>#REF!</f>
        <v>#REF!</v>
      </c>
      <c r="BML2" s="927" t="e">
        <f>#REF!</f>
        <v>#REF!</v>
      </c>
      <c r="BMM2" s="927" t="e">
        <f>#REF!</f>
        <v>#REF!</v>
      </c>
      <c r="BMN2" s="927" t="e">
        <f>#REF!</f>
        <v>#REF!</v>
      </c>
      <c r="BMO2" s="927" t="e">
        <f>#REF!</f>
        <v>#REF!</v>
      </c>
      <c r="BMP2" s="927" t="e">
        <f>#REF!</f>
        <v>#REF!</v>
      </c>
      <c r="BMQ2" s="927" t="e">
        <f>#REF!</f>
        <v>#REF!</v>
      </c>
      <c r="BMR2" s="927" t="e">
        <f>IF(#REF!&lt;&gt;"",1,IF(#REF!&lt;&gt;"",2,IF(#REF!&lt;&gt;"",3,IF(#REF!&lt;&gt;"",4,IF(#REF!&lt;&gt;"",5,0)))))</f>
        <v>#REF!</v>
      </c>
      <c r="BMS2" s="927" t="e">
        <f>IF(#REF!&lt;&gt;"",1,IF(#REF!&lt;&gt;"",2,IF(#REF!&lt;&gt;"",3,0)))</f>
        <v>#REF!</v>
      </c>
      <c r="BMT2" s="927" t="e">
        <f>#REF!</f>
        <v>#REF!</v>
      </c>
      <c r="BMU2" s="927" t="e">
        <f>#REF!</f>
        <v>#REF!</v>
      </c>
      <c r="BMV2" s="927" t="e">
        <f>#REF!</f>
        <v>#REF!</v>
      </c>
      <c r="BMW2" s="927" t="e">
        <f>#REF!</f>
        <v>#REF!</v>
      </c>
      <c r="BMX2" s="927" t="e">
        <f>#REF!</f>
        <v>#REF!</v>
      </c>
      <c r="BMY2" s="927" t="e">
        <f>#REF!</f>
        <v>#REF!</v>
      </c>
      <c r="BMZ2" s="927" t="e">
        <f>#REF!</f>
        <v>#REF!</v>
      </c>
      <c r="BNA2" s="927" t="e">
        <f>#REF!</f>
        <v>#REF!</v>
      </c>
      <c r="BNB2" s="927" t="e">
        <f>#REF!</f>
        <v>#REF!</v>
      </c>
      <c r="BNC2" s="927" t="e">
        <f>#REF!</f>
        <v>#REF!</v>
      </c>
      <c r="BND2" s="927" t="e">
        <f>#REF!</f>
        <v>#REF!</v>
      </c>
      <c r="BNE2" s="927" t="e">
        <f>#REF!</f>
        <v>#REF!</v>
      </c>
      <c r="BNF2" s="927" t="e">
        <f>#REF!</f>
        <v>#REF!</v>
      </c>
      <c r="BNG2" s="927" t="e">
        <f>#REF!</f>
        <v>#REF!</v>
      </c>
      <c r="BNH2" s="927" t="e">
        <f>#REF!</f>
        <v>#REF!</v>
      </c>
      <c r="BNI2" s="927" t="e">
        <f>#REF!</f>
        <v>#REF!</v>
      </c>
      <c r="BNJ2" s="927" t="e">
        <f>#REF!</f>
        <v>#REF!</v>
      </c>
      <c r="BNK2" s="927" t="e">
        <f>#REF!</f>
        <v>#REF!</v>
      </c>
      <c r="BNL2" s="927" t="e">
        <f>#REF!</f>
        <v>#REF!</v>
      </c>
      <c r="BNM2" s="927" t="e">
        <f>#REF!</f>
        <v>#REF!</v>
      </c>
      <c r="BNN2" s="927" t="e">
        <f>#REF!</f>
        <v>#REF!</v>
      </c>
      <c r="BNO2" s="927" t="e">
        <f>#REF!</f>
        <v>#REF!</v>
      </c>
      <c r="BNP2" s="927" t="e">
        <f>#REF!</f>
        <v>#REF!</v>
      </c>
      <c r="BNQ2" s="927" t="e">
        <f>#REF!</f>
        <v>#REF!</v>
      </c>
      <c r="BNR2" s="927" t="e">
        <f>#REF!</f>
        <v>#REF!</v>
      </c>
      <c r="BNS2" s="927" t="e">
        <f>#REF!</f>
        <v>#REF!</v>
      </c>
      <c r="BNT2" s="927" t="e">
        <f>#REF!</f>
        <v>#REF!</v>
      </c>
      <c r="BNU2" s="927" t="e">
        <f>#REF!</f>
        <v>#REF!</v>
      </c>
      <c r="BNV2" s="927" t="e">
        <f>#REF!</f>
        <v>#REF!</v>
      </c>
      <c r="BNW2" s="927" t="e">
        <f>#REF!</f>
        <v>#REF!</v>
      </c>
      <c r="BNX2" s="927" t="e">
        <f>#REF!</f>
        <v>#REF!</v>
      </c>
      <c r="BNY2" s="927" t="e">
        <f>#REF!</f>
        <v>#REF!</v>
      </c>
      <c r="BNZ2" s="927" t="e">
        <f>#REF!</f>
        <v>#REF!</v>
      </c>
      <c r="BOA2" s="927" t="e">
        <f>#REF!</f>
        <v>#REF!</v>
      </c>
      <c r="BOB2" s="927" t="e">
        <f>#REF!</f>
        <v>#REF!</v>
      </c>
      <c r="BOC2" s="927" t="e">
        <f>#REF!</f>
        <v>#REF!</v>
      </c>
      <c r="BOD2" s="927" t="e">
        <f>#REF!</f>
        <v>#REF!</v>
      </c>
      <c r="BOE2" s="927" t="e">
        <f>#REF!</f>
        <v>#REF!</v>
      </c>
      <c r="BOF2" s="927" t="e">
        <f>#REF!</f>
        <v>#REF!</v>
      </c>
      <c r="BOG2" s="927" t="e">
        <f>#REF!</f>
        <v>#REF!</v>
      </c>
      <c r="BOH2" s="927" t="e">
        <f>#REF!</f>
        <v>#REF!</v>
      </c>
      <c r="BOI2" s="927" t="e">
        <f>#REF!</f>
        <v>#REF!</v>
      </c>
      <c r="BOJ2" s="927" t="e">
        <f>#REF!</f>
        <v>#REF!</v>
      </c>
      <c r="BOK2" s="927" t="e">
        <f>#REF!</f>
        <v>#REF!</v>
      </c>
      <c r="BOL2" s="927" t="e">
        <f>#REF!</f>
        <v>#REF!</v>
      </c>
      <c r="BOM2" s="927" t="e">
        <f>#REF!</f>
        <v>#REF!</v>
      </c>
      <c r="BON2" s="927" t="e">
        <f>#REF!</f>
        <v>#REF!</v>
      </c>
      <c r="BOO2" s="927" t="e">
        <f>#REF!</f>
        <v>#REF!</v>
      </c>
      <c r="BOP2" s="927" t="e">
        <f>#REF!</f>
        <v>#REF!</v>
      </c>
      <c r="BOQ2" s="927" t="e">
        <f>#REF!</f>
        <v>#REF!</v>
      </c>
      <c r="BOR2" s="927" t="e">
        <f>#REF!</f>
        <v>#REF!</v>
      </c>
      <c r="BOS2" s="927" t="e">
        <f>#REF!</f>
        <v>#REF!</v>
      </c>
      <c r="BOT2" s="927" t="e">
        <f>#REF!</f>
        <v>#REF!</v>
      </c>
      <c r="BOU2" s="927" t="e">
        <f>#REF!</f>
        <v>#REF!</v>
      </c>
      <c r="BOV2" s="927" t="e">
        <f>#REF!</f>
        <v>#REF!</v>
      </c>
      <c r="BOW2" s="927" t="e">
        <f>#REF!</f>
        <v>#REF!</v>
      </c>
      <c r="BOX2" s="927" t="e">
        <f>#REF!</f>
        <v>#REF!</v>
      </c>
      <c r="BOY2" s="927" t="e">
        <f>#REF!</f>
        <v>#REF!</v>
      </c>
      <c r="BOZ2" s="927" t="e">
        <f>#REF!</f>
        <v>#REF!</v>
      </c>
      <c r="BPA2" s="927" t="e">
        <f>#REF!</f>
        <v>#REF!</v>
      </c>
      <c r="BPB2" s="927" t="e">
        <f>#REF!</f>
        <v>#REF!</v>
      </c>
      <c r="BPC2" s="927" t="e">
        <f>#REF!</f>
        <v>#REF!</v>
      </c>
      <c r="BPD2" s="927" t="e">
        <f>#REF!</f>
        <v>#REF!</v>
      </c>
      <c r="BPE2" s="927" t="e">
        <f>#REF!</f>
        <v>#REF!</v>
      </c>
      <c r="BPF2" s="927" t="e">
        <f>#REF!</f>
        <v>#REF!</v>
      </c>
      <c r="BPG2" s="927" t="e">
        <f>#REF!</f>
        <v>#REF!</v>
      </c>
      <c r="BPH2" s="927" t="e">
        <f>#REF!</f>
        <v>#REF!</v>
      </c>
      <c r="BPI2" s="927" t="e">
        <f>#REF!</f>
        <v>#REF!</v>
      </c>
      <c r="BPJ2" s="927" t="e">
        <f>#REF!</f>
        <v>#REF!</v>
      </c>
      <c r="BPK2" s="927" t="e">
        <f>#REF!</f>
        <v>#REF!</v>
      </c>
      <c r="BPL2" s="927" t="e">
        <f>#REF!</f>
        <v>#REF!</v>
      </c>
      <c r="BPM2" s="927" t="e">
        <f>#REF!</f>
        <v>#REF!</v>
      </c>
      <c r="BPN2" s="927" t="e">
        <f>#REF!</f>
        <v>#REF!</v>
      </c>
      <c r="BPO2" s="927" t="e">
        <f>#REF!</f>
        <v>#REF!</v>
      </c>
      <c r="BPP2" s="927" t="e">
        <f>#REF!</f>
        <v>#REF!</v>
      </c>
      <c r="BPQ2" s="927" t="e">
        <f>#REF!</f>
        <v>#REF!</v>
      </c>
      <c r="BPR2" s="927" t="e">
        <f>#REF!</f>
        <v>#REF!</v>
      </c>
      <c r="BPS2" s="927" t="e">
        <f>#REF!</f>
        <v>#REF!</v>
      </c>
      <c r="BPT2" s="927" t="e">
        <f>#REF!</f>
        <v>#REF!</v>
      </c>
      <c r="BPU2" s="927" t="e">
        <f>IF(#REF!&lt;&gt;"",1,IF(#REF!&lt;&gt;"",2,IF(#REF!&lt;&gt;"",3,0)))</f>
        <v>#REF!</v>
      </c>
      <c r="BPV2" s="927" t="e">
        <f>#REF!</f>
        <v>#REF!</v>
      </c>
      <c r="BPW2" s="927" t="e">
        <f>#REF!</f>
        <v>#REF!</v>
      </c>
      <c r="BPX2" s="927" t="e">
        <f>#REF!</f>
        <v>#REF!</v>
      </c>
      <c r="BPY2" s="927" t="e">
        <f>#REF!</f>
        <v>#REF!</v>
      </c>
      <c r="BPZ2" s="927" t="e">
        <f>#REF!</f>
        <v>#REF!</v>
      </c>
      <c r="BQA2" s="927" t="e">
        <f>#REF!</f>
        <v>#REF!</v>
      </c>
      <c r="BQB2" s="927" t="e">
        <f>#REF!</f>
        <v>#REF!</v>
      </c>
      <c r="BQC2" s="927" t="e">
        <f>IF(#REF!&lt;&gt;"",1,IF(#REF!&lt;&gt;"",2,IF(#REF!&lt;&gt;"",3,0)))</f>
        <v>#REF!</v>
      </c>
      <c r="BQD2" s="927" t="e">
        <f>#REF!</f>
        <v>#REF!</v>
      </c>
      <c r="BQE2" s="927" t="e">
        <f>#REF!</f>
        <v>#REF!</v>
      </c>
      <c r="BQF2" s="927" t="e">
        <f>#REF!</f>
        <v>#REF!</v>
      </c>
      <c r="BQG2" s="927" t="e">
        <f>#REF!</f>
        <v>#REF!</v>
      </c>
      <c r="BQH2" s="927" t="e">
        <f>#REF!</f>
        <v>#REF!</v>
      </c>
      <c r="BQI2" s="927" t="e">
        <f>#REF!</f>
        <v>#REF!</v>
      </c>
      <c r="BQJ2" s="927" t="e">
        <f>#REF!</f>
        <v>#REF!</v>
      </c>
      <c r="BQK2" s="927" t="e">
        <f>#REF!</f>
        <v>#REF!</v>
      </c>
      <c r="BQL2" s="927" t="e">
        <f>IF(#REF!&lt;&gt;"",1,IF(#REF!&lt;&gt;"",2,IF(#REF!&lt;&gt;"",3,0)))</f>
        <v>#REF!</v>
      </c>
      <c r="BQM2" s="927" t="e">
        <f>IF(#REF!&lt;&gt;"",1,IF(#REF!&lt;&gt;"",2,IF(#REF!&lt;&gt;"",3,0)))</f>
        <v>#REF!</v>
      </c>
      <c r="BQN2" s="927" t="e">
        <f>IF(#REF!&lt;&gt;"",1,IF(#REF!&lt;&gt;"",2,IF(#REF!&lt;&gt;"",3,0)))</f>
        <v>#REF!</v>
      </c>
      <c r="BQO2" s="927" t="e">
        <f>IF(#REF!&lt;&gt;"",1,IF(#REF!&lt;&gt;"",2,IF(#REF!&lt;&gt;"",3,0)))</f>
        <v>#REF!</v>
      </c>
      <c r="BQP2" s="927" t="e">
        <f>IF(#REF!&lt;&gt;"",1,IF(#REF!&lt;&gt;"",2,IF(#REF!&lt;&gt;"",3,0)))</f>
        <v>#REF!</v>
      </c>
      <c r="BQQ2" s="927" t="e">
        <f>IF(#REF!&lt;&gt;"",1,IF(#REF!&lt;&gt;"",2,IF(#REF!&lt;&gt;"",3,0)))</f>
        <v>#REF!</v>
      </c>
      <c r="BQR2" s="927" t="e">
        <f>IF(#REF!&lt;&gt;"",1,IF(#REF!&lt;&gt;"",2,IF(#REF!&lt;&gt;"",3,0)))</f>
        <v>#REF!</v>
      </c>
      <c r="BQS2" s="927" t="e">
        <f>#REF!</f>
        <v>#REF!</v>
      </c>
      <c r="BQT2" s="927" t="e">
        <f>#REF!</f>
        <v>#REF!</v>
      </c>
      <c r="BQU2" s="927" t="e">
        <f>#REF!</f>
        <v>#REF!</v>
      </c>
      <c r="BQV2" s="927" t="e">
        <f>#REF!</f>
        <v>#REF!</v>
      </c>
      <c r="BQW2" s="927" t="e">
        <f>#REF!</f>
        <v>#REF!</v>
      </c>
      <c r="BQX2" s="927" t="e">
        <f>#REF!</f>
        <v>#REF!</v>
      </c>
      <c r="BQY2" s="927" t="e">
        <f>#REF!</f>
        <v>#REF!</v>
      </c>
      <c r="BQZ2" s="927" t="e">
        <f>#REF!</f>
        <v>#REF!</v>
      </c>
      <c r="BRA2" s="927" t="e">
        <f>#REF!</f>
        <v>#REF!</v>
      </c>
      <c r="BRB2" s="927" t="e">
        <f>#REF!</f>
        <v>#REF!</v>
      </c>
      <c r="BRC2" s="927" t="e">
        <f>#REF!</f>
        <v>#REF!</v>
      </c>
      <c r="BRD2" s="927" t="e">
        <f>#REF!</f>
        <v>#REF!</v>
      </c>
      <c r="BRE2" s="927" t="e">
        <f>#REF!</f>
        <v>#REF!</v>
      </c>
      <c r="BRF2" s="927" t="e">
        <f>#REF!</f>
        <v>#REF!</v>
      </c>
      <c r="BRG2" s="927" t="e">
        <f>#REF!</f>
        <v>#REF!</v>
      </c>
      <c r="BRH2" s="927" t="e">
        <f>#REF!</f>
        <v>#REF!</v>
      </c>
      <c r="BRI2" s="927" t="e">
        <f>#REF!</f>
        <v>#REF!</v>
      </c>
      <c r="BRJ2" s="927" t="e">
        <f>#REF!</f>
        <v>#REF!</v>
      </c>
      <c r="BRK2" s="927" t="e">
        <f>IF(#REF!&lt;&gt;"",1,IF(#REF!&lt;&gt;"",2,0))</f>
        <v>#REF!</v>
      </c>
      <c r="BRL2" s="927" t="e">
        <f>#REF!</f>
        <v>#REF!</v>
      </c>
      <c r="BRM2" s="927" t="e">
        <f>#REF!</f>
        <v>#REF!</v>
      </c>
      <c r="BRN2" s="927" t="e">
        <f>IF(#REF!&lt;&gt;"",1,IF(#REF!&lt;&gt;"",2,0))</f>
        <v>#REF!</v>
      </c>
      <c r="BRO2" s="927" t="e">
        <f>#REF!</f>
        <v>#REF!</v>
      </c>
      <c r="BRP2" s="927" t="e">
        <f>#REF!</f>
        <v>#REF!</v>
      </c>
      <c r="BRQ2" s="927" t="e">
        <f>#REF!</f>
        <v>#REF!</v>
      </c>
      <c r="BRR2" s="927" t="e">
        <f>#REF!</f>
        <v>#REF!</v>
      </c>
      <c r="BRS2" s="927" t="e">
        <f>#REF!</f>
        <v>#REF!</v>
      </c>
      <c r="BRT2" s="927" t="e">
        <f>#REF!</f>
        <v>#REF!</v>
      </c>
      <c r="BRU2" s="927" t="e">
        <f>#REF!</f>
        <v>#REF!</v>
      </c>
      <c r="BRV2" s="927" t="e">
        <f>#REF!</f>
        <v>#REF!</v>
      </c>
      <c r="BRW2" s="927" t="e">
        <f>IF(#REF!&lt;&gt;"",1,IF(#REF!&lt;&gt;"",2,IF(#REF!&lt;&gt;"",3,0)))</f>
        <v>#REF!</v>
      </c>
      <c r="BRX2" s="929" t="e">
        <f>#REF!</f>
        <v>#REF!</v>
      </c>
      <c r="BRY2" s="929" t="e">
        <f>#REF!</f>
        <v>#REF!</v>
      </c>
      <c r="BRZ2" s="929" t="e">
        <f>#REF!</f>
        <v>#REF!</v>
      </c>
      <c r="BSA2" s="929" t="e">
        <f>#REF!</f>
        <v>#REF!</v>
      </c>
      <c r="BSB2" s="929" t="e">
        <f>#REF!</f>
        <v>#REF!</v>
      </c>
      <c r="BSC2" s="929" t="e">
        <f>#REF!</f>
        <v>#REF!</v>
      </c>
      <c r="BSD2" s="927" t="e">
        <f>#REF!</f>
        <v>#REF!</v>
      </c>
      <c r="BSE2" s="927" t="e">
        <f>#REF!</f>
        <v>#REF!</v>
      </c>
      <c r="BSF2" s="927" t="e">
        <f>#REF!</f>
        <v>#REF!</v>
      </c>
      <c r="BSG2" s="927" t="e">
        <f>IF(#REF!&lt;&gt;"",1,IF(#REF!&lt;&gt;"",2,IF(#REF!&lt;&gt;"",3,0)))</f>
        <v>#REF!</v>
      </c>
      <c r="BSH2" s="927" t="e">
        <f>#REF!</f>
        <v>#REF!</v>
      </c>
      <c r="BSI2" s="927" t="e">
        <f>#REF!</f>
        <v>#REF!</v>
      </c>
      <c r="BSJ2" s="927" t="e">
        <f>#REF!</f>
        <v>#REF!</v>
      </c>
      <c r="BSK2" s="927" t="e">
        <f>#REF!</f>
        <v>#REF!</v>
      </c>
      <c r="BSL2" s="927" t="e">
        <f>#REF!</f>
        <v>#REF!</v>
      </c>
      <c r="BSM2" s="927" t="e">
        <f>#REF!</f>
        <v>#REF!</v>
      </c>
      <c r="BSN2" s="927" t="e">
        <f>#REF!</f>
        <v>#REF!</v>
      </c>
      <c r="BSO2" s="927" t="e">
        <f>#REF!</f>
        <v>#REF!</v>
      </c>
      <c r="BSP2" s="927" t="e">
        <f>#REF!</f>
        <v>#REF!</v>
      </c>
      <c r="BSQ2" s="927" t="e">
        <f>#REF!</f>
        <v>#REF!</v>
      </c>
      <c r="BSR2" s="927" t="e">
        <f>#REF!</f>
        <v>#REF!</v>
      </c>
      <c r="BSS2" s="929" t="e">
        <f>#REF!</f>
        <v>#REF!</v>
      </c>
    </row>
    <row r="3" spans="1:1865">
      <c r="WL3" s="928"/>
    </row>
    <row r="8" spans="1:1865">
      <c r="AV8" s="924" t="s">
        <v>25</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I271"/>
  <sheetViews>
    <sheetView showGridLines="0" view="pageBreakPreview" zoomScale="130" zoomScaleNormal="100" zoomScaleSheetLayoutView="130" workbookViewId="0">
      <selection activeCell="S14" sqref="S14:AG15"/>
    </sheetView>
  </sheetViews>
  <sheetFormatPr defaultColWidth="9.140625" defaultRowHeight="12.75" customHeight="1"/>
  <cols>
    <col min="1" max="1" width="6" style="245" customWidth="1"/>
    <col min="2" max="3" width="3.85546875" style="230" customWidth="1"/>
    <col min="4" max="4" width="4.7109375" style="230" customWidth="1"/>
    <col min="5" max="5" width="4.140625" style="230" customWidth="1"/>
    <col min="6" max="6" width="3" style="230" customWidth="1"/>
    <col min="7" max="7" width="4.85546875" style="230" customWidth="1"/>
    <col min="8" max="8" width="3.85546875" style="230" customWidth="1"/>
    <col min="9" max="10" width="3.140625" style="230" customWidth="1"/>
    <col min="11" max="11" width="3.42578125" style="230" customWidth="1"/>
    <col min="12" max="12" width="4.140625" style="230" customWidth="1"/>
    <col min="13" max="13" width="3.42578125" style="230" customWidth="1"/>
    <col min="14" max="14" width="5.140625" style="230" customWidth="1"/>
    <col min="15" max="17" width="4" style="230" customWidth="1"/>
    <col min="18" max="21" width="3.85546875" style="230" customWidth="1"/>
    <col min="22" max="22" width="0.5703125" style="230" customWidth="1"/>
    <col min="23" max="25" width="2.42578125" style="230" customWidth="1"/>
    <col min="26" max="28" width="3.140625" style="230" customWidth="1"/>
    <col min="29" max="29" width="3.28515625" style="230" customWidth="1"/>
    <col min="30" max="30" width="2.42578125" style="230" customWidth="1"/>
    <col min="31" max="32" width="3.140625" style="230" customWidth="1"/>
    <col min="33" max="33" width="4.140625" style="230" customWidth="1"/>
    <col min="34" max="34" width="1.7109375" style="230" customWidth="1"/>
    <col min="35" max="35" width="1.28515625" style="230" customWidth="1"/>
    <col min="36" max="16384" width="9.140625" style="230"/>
  </cols>
  <sheetData>
    <row r="1" spans="1:35" ht="3" customHeight="1" thickBot="1"/>
    <row r="2" spans="1:35" ht="6.75" customHeight="1">
      <c r="A2" s="1024"/>
      <c r="B2" s="1732"/>
      <c r="C2" s="1732"/>
      <c r="D2" s="1732"/>
      <c r="E2" s="1732"/>
      <c r="F2" s="1732"/>
      <c r="G2" s="1732"/>
      <c r="H2" s="1732"/>
      <c r="I2" s="1732"/>
      <c r="J2" s="1732"/>
      <c r="K2" s="1732"/>
      <c r="L2" s="1732"/>
      <c r="M2" s="1732"/>
      <c r="N2" s="1732"/>
      <c r="O2" s="1732"/>
      <c r="P2" s="1732"/>
      <c r="Q2" s="1732"/>
      <c r="R2" s="1732"/>
      <c r="S2" s="1732"/>
      <c r="T2" s="1732"/>
      <c r="U2" s="2985"/>
      <c r="V2" s="2986"/>
      <c r="W2" s="2985"/>
      <c r="X2" s="1732"/>
      <c r="Y2" s="2985"/>
      <c r="Z2" s="2986"/>
      <c r="AA2" s="2985"/>
      <c r="AB2" s="2985"/>
      <c r="AC2" s="2985"/>
      <c r="AD2" s="2020"/>
      <c r="AE2" s="2020"/>
      <c r="AF2" s="2985"/>
      <c r="AG2" s="2985"/>
      <c r="AH2" s="1025"/>
      <c r="AI2" s="233"/>
    </row>
    <row r="3" spans="1:35" ht="16.5" customHeight="1">
      <c r="A3" s="2987" t="s">
        <v>797</v>
      </c>
      <c r="B3" s="2988"/>
      <c r="C3" s="2988"/>
      <c r="D3" s="2988"/>
      <c r="E3" s="2988"/>
      <c r="F3" s="2988"/>
      <c r="G3" s="2988"/>
      <c r="H3" s="2988"/>
      <c r="I3" s="2988"/>
      <c r="J3" s="2988"/>
      <c r="K3" s="2988"/>
      <c r="L3" s="2988"/>
      <c r="M3" s="2988"/>
      <c r="N3" s="2988"/>
      <c r="O3" s="2988"/>
      <c r="P3" s="2988"/>
      <c r="Q3" s="2988"/>
      <c r="R3" s="2988"/>
      <c r="S3" s="2988"/>
      <c r="T3" s="2988"/>
      <c r="U3" s="2988"/>
      <c r="V3" s="2988"/>
      <c r="W3" s="2988"/>
      <c r="X3" s="2988"/>
      <c r="Y3" s="2988"/>
      <c r="Z3" s="2988"/>
      <c r="AA3" s="2988"/>
      <c r="AB3" s="2988"/>
      <c r="AC3" s="2988"/>
      <c r="AD3" s="2988"/>
      <c r="AE3" s="2988"/>
      <c r="AF3" s="2988"/>
      <c r="AG3" s="2988"/>
      <c r="AH3" s="2989"/>
      <c r="AI3" s="232"/>
    </row>
    <row r="4" spans="1:35" ht="15" customHeight="1">
      <c r="A4" s="2990" t="s">
        <v>3310</v>
      </c>
      <c r="B4" s="2991"/>
      <c r="C4" s="2991"/>
      <c r="D4" s="2991"/>
      <c r="E4" s="2991"/>
      <c r="F4" s="2991"/>
      <c r="G4" s="2991"/>
      <c r="H4" s="2991"/>
      <c r="I4" s="2991"/>
      <c r="J4" s="2991"/>
      <c r="K4" s="2991"/>
      <c r="L4" s="2991"/>
      <c r="M4" s="2991"/>
      <c r="N4" s="2991"/>
      <c r="O4" s="2991"/>
      <c r="P4" s="2991"/>
      <c r="Q4" s="2991"/>
      <c r="R4" s="2991"/>
      <c r="S4" s="2991"/>
      <c r="T4" s="2991"/>
      <c r="U4" s="2991"/>
      <c r="V4" s="2991"/>
      <c r="W4" s="2991"/>
      <c r="X4" s="2991"/>
      <c r="Y4" s="2991"/>
      <c r="Z4" s="2991"/>
      <c r="AA4" s="2991"/>
      <c r="AB4" s="2991"/>
      <c r="AC4" s="2991"/>
      <c r="AD4" s="2991"/>
      <c r="AE4" s="2991"/>
      <c r="AF4" s="2991"/>
      <c r="AG4" s="2991"/>
      <c r="AH4" s="2992"/>
      <c r="AI4" s="529"/>
    </row>
    <row r="5" spans="1:35" ht="19.5" customHeight="1">
      <c r="A5" s="2993" t="s">
        <v>3311</v>
      </c>
      <c r="B5" s="2994"/>
      <c r="C5" s="2994"/>
      <c r="D5" s="2994"/>
      <c r="E5" s="2994"/>
      <c r="F5" s="2994"/>
      <c r="G5" s="2994"/>
      <c r="H5" s="2994"/>
      <c r="I5" s="2994"/>
      <c r="J5" s="2994"/>
      <c r="K5" s="2994"/>
      <c r="L5" s="2994"/>
      <c r="M5" s="2994"/>
      <c r="N5" s="2994"/>
      <c r="O5" s="2994"/>
      <c r="P5" s="2994"/>
      <c r="Q5" s="2994"/>
      <c r="R5" s="2994"/>
      <c r="S5" s="2994"/>
      <c r="T5" s="2994"/>
      <c r="U5" s="2994"/>
      <c r="V5" s="2994"/>
      <c r="W5" s="2994"/>
      <c r="X5" s="2994"/>
      <c r="Y5" s="2994"/>
      <c r="Z5" s="2994"/>
      <c r="AA5" s="2994"/>
      <c r="AB5" s="2994"/>
      <c r="AC5" s="2994"/>
      <c r="AD5" s="2994"/>
      <c r="AE5" s="2994"/>
      <c r="AF5" s="2994"/>
      <c r="AG5" s="2994"/>
      <c r="AH5" s="2995"/>
      <c r="AI5" s="530"/>
    </row>
    <row r="6" spans="1:35" ht="12.75" customHeight="1">
      <c r="A6" s="1592"/>
      <c r="B6" s="1733"/>
      <c r="C6" s="1733"/>
      <c r="D6" s="1733"/>
      <c r="E6" s="1733"/>
      <c r="F6" s="1733"/>
      <c r="G6" s="1733"/>
      <c r="H6" s="1733"/>
      <c r="I6" s="1733"/>
      <c r="J6" s="1733"/>
      <c r="K6" s="1733"/>
      <c r="L6" s="1733"/>
      <c r="M6" s="1733"/>
      <c r="N6" s="1733"/>
      <c r="O6" s="1733"/>
      <c r="P6" s="1733"/>
      <c r="Q6" s="1733"/>
      <c r="R6" s="1733"/>
      <c r="S6" s="1733"/>
      <c r="T6" s="1733"/>
      <c r="U6" s="1733"/>
      <c r="V6" s="1733"/>
      <c r="W6" s="1733"/>
      <c r="X6" s="1733"/>
      <c r="Y6" s="1733"/>
      <c r="Z6" s="1733"/>
      <c r="AA6" s="1733"/>
      <c r="AB6" s="1733"/>
      <c r="AC6" s="1733"/>
      <c r="AD6" s="1733"/>
      <c r="AE6" s="1733"/>
      <c r="AF6" s="1733"/>
      <c r="AG6" s="1733"/>
      <c r="AH6" s="1593"/>
      <c r="AI6" s="530"/>
    </row>
    <row r="7" spans="1:35" ht="6.75" customHeight="1">
      <c r="A7" s="1734"/>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1735"/>
      <c r="AI7" s="231"/>
    </row>
    <row r="8" spans="1:35" ht="17.25" customHeight="1">
      <c r="A8" s="1594"/>
      <c r="E8" s="2892" t="s">
        <v>26</v>
      </c>
      <c r="F8" s="2892"/>
      <c r="G8" s="2892"/>
      <c r="H8" s="2892"/>
      <c r="I8" s="2892"/>
      <c r="J8" s="2892"/>
      <c r="K8" s="2892"/>
      <c r="L8" s="2892"/>
      <c r="M8" s="2892"/>
      <c r="N8" s="2892"/>
      <c r="O8" s="2892"/>
      <c r="P8" s="2892"/>
      <c r="Q8" s="2892"/>
      <c r="R8" s="2892"/>
      <c r="S8" s="2892"/>
      <c r="T8" s="2892"/>
      <c r="U8" s="2892"/>
      <c r="V8" s="2892"/>
      <c r="W8" s="2892"/>
      <c r="X8" s="2892"/>
      <c r="Y8" s="2892"/>
      <c r="Z8" s="2892"/>
      <c r="AA8" s="2892"/>
      <c r="AB8" s="98"/>
      <c r="AC8" s="98"/>
      <c r="AD8" s="98"/>
      <c r="AE8" s="98"/>
      <c r="AF8" s="98"/>
      <c r="AG8" s="98"/>
      <c r="AH8" s="1595"/>
      <c r="AI8" s="98"/>
    </row>
    <row r="9" spans="1:35" ht="14.25" customHeight="1">
      <c r="A9" s="1594"/>
      <c r="B9" s="484"/>
      <c r="C9" s="484"/>
      <c r="D9" s="484"/>
      <c r="E9" s="2892"/>
      <c r="F9" s="2892"/>
      <c r="G9" s="2892"/>
      <c r="H9" s="2892"/>
      <c r="I9" s="2892"/>
      <c r="J9" s="2892"/>
      <c r="K9" s="2892"/>
      <c r="L9" s="2892"/>
      <c r="M9" s="2892"/>
      <c r="N9" s="2892"/>
      <c r="O9" s="2892"/>
      <c r="P9" s="2892"/>
      <c r="Q9" s="2892"/>
      <c r="R9" s="2892"/>
      <c r="S9" s="2892"/>
      <c r="T9" s="2892"/>
      <c r="U9" s="2892"/>
      <c r="V9" s="2892"/>
      <c r="W9" s="2892"/>
      <c r="X9" s="2892"/>
      <c r="Y9" s="2892"/>
      <c r="Z9" s="2892"/>
      <c r="AA9" s="2892"/>
      <c r="AB9" s="232"/>
      <c r="AC9" s="232"/>
      <c r="AD9" s="232"/>
      <c r="AE9" s="232"/>
      <c r="AF9" s="232"/>
      <c r="AG9" s="98"/>
      <c r="AH9" s="1595"/>
      <c r="AI9" s="98"/>
    </row>
    <row r="10" spans="1:35" ht="7.5" customHeight="1">
      <c r="A10" s="1594"/>
      <c r="B10" s="484"/>
      <c r="C10" s="484"/>
      <c r="D10" s="484"/>
      <c r="E10" s="1736"/>
      <c r="F10" s="1736"/>
      <c r="G10" s="1736"/>
      <c r="H10" s="1736"/>
      <c r="I10" s="1736"/>
      <c r="J10" s="1736"/>
      <c r="K10" s="1736"/>
      <c r="L10" s="1736"/>
      <c r="M10" s="1736"/>
      <c r="N10" s="1736"/>
      <c r="O10" s="1736"/>
      <c r="P10" s="1736"/>
      <c r="Q10" s="1736"/>
      <c r="R10" s="1736"/>
      <c r="S10" s="1736"/>
      <c r="T10" s="1736"/>
      <c r="U10" s="1736"/>
      <c r="V10" s="1736"/>
      <c r="W10" s="1736"/>
      <c r="X10" s="1736"/>
      <c r="Y10" s="1736"/>
      <c r="Z10" s="1736"/>
      <c r="AA10" s="1736"/>
      <c r="AB10" s="232"/>
      <c r="AC10" s="232"/>
      <c r="AD10" s="232"/>
      <c r="AE10" s="232"/>
      <c r="AF10" s="232"/>
      <c r="AG10" s="98"/>
      <c r="AH10" s="1595"/>
      <c r="AI10" s="98"/>
    </row>
    <row r="11" spans="1:35" ht="7.5" customHeight="1">
      <c r="A11" s="1594"/>
      <c r="B11" s="484"/>
      <c r="C11" s="484"/>
      <c r="D11" s="484"/>
      <c r="E11" s="1736"/>
      <c r="F11" s="1736"/>
      <c r="G11" s="1736"/>
      <c r="H11" s="1736"/>
      <c r="I11" s="1736"/>
      <c r="J11" s="1736"/>
      <c r="K11" s="1736"/>
      <c r="L11" s="1736"/>
      <c r="M11" s="1736"/>
      <c r="N11" s="1736"/>
      <c r="O11" s="1736"/>
      <c r="P11" s="1736"/>
      <c r="Q11" s="1736"/>
      <c r="R11" s="1736"/>
      <c r="S11" s="1736"/>
      <c r="T11" s="1736"/>
      <c r="U11" s="1736"/>
      <c r="V11" s="1736"/>
      <c r="W11" s="1736"/>
      <c r="X11" s="1736"/>
      <c r="Y11" s="1736"/>
      <c r="Z11" s="1736"/>
      <c r="AA11" s="1736"/>
      <c r="AB11" s="232"/>
      <c r="AC11" s="232"/>
      <c r="AD11" s="232"/>
      <c r="AE11" s="232"/>
      <c r="AF11" s="232"/>
      <c r="AG11" s="98"/>
      <c r="AH11" s="1595"/>
      <c r="AI11" s="98"/>
    </row>
    <row r="12" spans="1:35" ht="10.5" customHeight="1">
      <c r="A12" s="1737"/>
      <c r="B12" s="119"/>
      <c r="C12" s="233"/>
      <c r="D12" s="233"/>
      <c r="E12" s="233"/>
      <c r="F12" s="98"/>
      <c r="G12" s="98"/>
      <c r="H12" s="485"/>
      <c r="I12" s="485"/>
      <c r="J12" s="485"/>
      <c r="K12" s="485"/>
      <c r="L12" s="485"/>
      <c r="M12" s="485"/>
      <c r="N12" s="485"/>
      <c r="O12" s="485"/>
      <c r="P12" s="117"/>
      <c r="Q12" s="117"/>
      <c r="R12" s="1026"/>
      <c r="S12" s="1027"/>
      <c r="T12" s="1028"/>
      <c r="U12" s="1028"/>
      <c r="V12" s="1028"/>
      <c r="W12" s="1028"/>
      <c r="X12" s="1028"/>
      <c r="Y12" s="1028"/>
      <c r="Z12" s="1028"/>
      <c r="AA12" s="1028"/>
      <c r="AB12" s="1028"/>
      <c r="AC12" s="1028"/>
      <c r="AD12" s="1028"/>
      <c r="AE12" s="1028"/>
      <c r="AF12" s="1028"/>
      <c r="AG12" s="1028"/>
      <c r="AH12" s="1037"/>
      <c r="AI12" s="98"/>
    </row>
    <row r="13" spans="1:35" ht="15">
      <c r="A13" s="1737"/>
      <c r="B13" s="119"/>
      <c r="C13" s="233"/>
      <c r="D13" s="233"/>
      <c r="E13" s="233"/>
      <c r="F13" s="98"/>
      <c r="G13" s="98"/>
      <c r="H13" s="485"/>
      <c r="I13" s="485"/>
      <c r="J13" s="485"/>
      <c r="K13" s="485"/>
      <c r="L13" s="485"/>
      <c r="M13" s="485"/>
      <c r="N13" s="485"/>
      <c r="O13" s="485"/>
      <c r="P13" s="117"/>
      <c r="Q13" s="117"/>
      <c r="R13" s="1029"/>
      <c r="S13" s="1030" t="s">
        <v>27</v>
      </c>
      <c r="T13" s="1031"/>
      <c r="U13" s="1031"/>
      <c r="V13" s="1031"/>
      <c r="W13" s="1031"/>
      <c r="X13" s="1031"/>
      <c r="Y13" s="1031"/>
      <c r="Z13" s="1031"/>
      <c r="AA13" s="1031"/>
      <c r="AB13" s="1031"/>
      <c r="AC13" s="1031"/>
      <c r="AD13" s="1031"/>
      <c r="AE13" s="1031"/>
      <c r="AF13" s="3005" t="s">
        <v>28</v>
      </c>
      <c r="AG13" s="3006"/>
      <c r="AH13" s="1738"/>
      <c r="AI13" s="98"/>
    </row>
    <row r="14" spans="1:35" ht="11.25" customHeight="1">
      <c r="A14" s="1596" t="s">
        <v>29</v>
      </c>
      <c r="B14" s="234" t="s">
        <v>3495</v>
      </c>
      <c r="C14" s="234"/>
      <c r="D14" s="234"/>
      <c r="E14" s="234"/>
      <c r="F14" s="234"/>
      <c r="G14" s="234"/>
      <c r="H14" s="234"/>
      <c r="I14" s="234"/>
      <c r="J14" s="234"/>
      <c r="K14" s="234"/>
      <c r="L14" s="234"/>
      <c r="M14" s="234"/>
      <c r="N14" s="234"/>
      <c r="O14" s="234"/>
      <c r="P14" s="234"/>
      <c r="Q14" s="234"/>
      <c r="R14" s="1032"/>
      <c r="S14" s="3007"/>
      <c r="T14" s="3008"/>
      <c r="U14" s="3008"/>
      <c r="V14" s="2854"/>
      <c r="W14" s="3008"/>
      <c r="X14" s="3008"/>
      <c r="Y14" s="3008"/>
      <c r="Z14" s="2854"/>
      <c r="AA14" s="3008"/>
      <c r="AB14" s="3008"/>
      <c r="AC14" s="3008"/>
      <c r="AD14" s="2854"/>
      <c r="AE14" s="2854"/>
      <c r="AF14" s="3008"/>
      <c r="AG14" s="3009"/>
      <c r="AH14" s="1739"/>
      <c r="AI14" s="234"/>
    </row>
    <row r="15" spans="1:35" ht="11.25" customHeight="1">
      <c r="A15" s="1596"/>
      <c r="B15" s="108" t="s">
        <v>3496</v>
      </c>
      <c r="C15" s="235"/>
      <c r="D15" s="235"/>
      <c r="E15" s="235"/>
      <c r="F15" s="235"/>
      <c r="G15" s="235"/>
      <c r="H15" s="235"/>
      <c r="I15" s="235"/>
      <c r="J15" s="235"/>
      <c r="K15" s="235"/>
      <c r="L15" s="235"/>
      <c r="M15" s="235"/>
      <c r="N15" s="235"/>
      <c r="O15" s="235"/>
      <c r="P15" s="235"/>
      <c r="Q15" s="235"/>
      <c r="R15" s="1033"/>
      <c r="S15" s="3010"/>
      <c r="T15" s="3011"/>
      <c r="U15" s="3011"/>
      <c r="V15" s="2932"/>
      <c r="W15" s="3011"/>
      <c r="X15" s="3011"/>
      <c r="Y15" s="3011"/>
      <c r="Z15" s="2932"/>
      <c r="AA15" s="3011"/>
      <c r="AB15" s="3011"/>
      <c r="AC15" s="3011"/>
      <c r="AD15" s="3012"/>
      <c r="AE15" s="2932"/>
      <c r="AF15" s="3011"/>
      <c r="AG15" s="3013"/>
      <c r="AH15" s="1740"/>
      <c r="AI15" s="235"/>
    </row>
    <row r="16" spans="1:35" ht="12.75" customHeight="1">
      <c r="A16" s="1596"/>
      <c r="B16" s="3014"/>
      <c r="C16" s="3014"/>
      <c r="D16" s="3014"/>
      <c r="E16" s="3014"/>
      <c r="F16" s="3014"/>
      <c r="G16" s="3014"/>
      <c r="H16" s="3014"/>
      <c r="I16" s="3014"/>
      <c r="J16" s="3014"/>
      <c r="K16" s="3014"/>
      <c r="L16" s="3014"/>
      <c r="M16" s="3014"/>
      <c r="N16" s="3014"/>
      <c r="O16" s="3014"/>
      <c r="P16" s="3014"/>
      <c r="Q16" s="1741"/>
      <c r="R16" s="1034"/>
      <c r="S16" s="1035"/>
      <c r="T16" s="1035"/>
      <c r="U16" s="1035"/>
      <c r="V16" s="1035"/>
      <c r="W16" s="1035"/>
      <c r="X16" s="1035"/>
      <c r="Y16" s="1035"/>
      <c r="Z16" s="1035"/>
      <c r="AA16" s="1036"/>
      <c r="AB16" s="1036"/>
      <c r="AC16" s="1036"/>
      <c r="AD16" s="1036"/>
      <c r="AE16" s="1036"/>
      <c r="AF16" s="1036"/>
      <c r="AG16" s="1036"/>
      <c r="AH16" s="1038"/>
      <c r="AI16" s="235"/>
    </row>
    <row r="17" spans="1:35" ht="7.5" customHeight="1">
      <c r="A17" s="1596"/>
      <c r="B17" s="3015"/>
      <c r="C17" s="3015"/>
      <c r="D17" s="3015"/>
      <c r="E17" s="3015"/>
      <c r="F17" s="3015"/>
      <c r="G17" s="3015"/>
      <c r="H17" s="3015"/>
      <c r="I17" s="3015"/>
      <c r="J17" s="3015"/>
      <c r="K17" s="3015"/>
      <c r="L17" s="3015"/>
      <c r="M17" s="3015"/>
      <c r="N17" s="3015"/>
      <c r="O17" s="3015"/>
      <c r="P17" s="3015"/>
      <c r="Q17" s="1741"/>
      <c r="R17" s="1774"/>
      <c r="S17" s="1774"/>
      <c r="T17" s="1774"/>
      <c r="U17" s="1774"/>
      <c r="V17" s="1774"/>
      <c r="W17" s="1774"/>
      <c r="X17" s="1774"/>
      <c r="Y17" s="1774"/>
      <c r="Z17" s="1774"/>
      <c r="AA17" s="348"/>
      <c r="AB17" s="348"/>
      <c r="AC17" s="348"/>
      <c r="AD17" s="348"/>
      <c r="AE17" s="348"/>
      <c r="AF17" s="348"/>
      <c r="AG17" s="348"/>
      <c r="AH17" s="1775"/>
      <c r="AI17" s="235"/>
    </row>
    <row r="18" spans="1:35" ht="11.25" customHeight="1">
      <c r="A18" s="868"/>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2"/>
      <c r="Z18" s="1742"/>
      <c r="AA18" s="1743"/>
      <c r="AB18" s="1743"/>
      <c r="AC18" s="1743"/>
      <c r="AD18" s="2025"/>
      <c r="AE18" s="1743"/>
      <c r="AF18" s="1743"/>
      <c r="AG18" s="1743"/>
      <c r="AH18" s="1744"/>
      <c r="AI18" s="235"/>
    </row>
    <row r="19" spans="1:35" ht="11.25" customHeight="1">
      <c r="A19" s="1596"/>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209"/>
      <c r="AI19" s="187"/>
    </row>
    <row r="20" spans="1:35" s="236" customFormat="1" ht="12" customHeight="1">
      <c r="A20" s="1596"/>
      <c r="C20" s="187"/>
      <c r="D20" s="187"/>
      <c r="E20" s="187"/>
      <c r="F20" s="187"/>
      <c r="G20" s="187"/>
      <c r="H20" s="187"/>
      <c r="I20" s="187"/>
      <c r="J20" s="187"/>
      <c r="K20" s="187"/>
      <c r="L20" s="187"/>
      <c r="M20" s="187"/>
      <c r="N20" s="187"/>
      <c r="O20" s="2946"/>
      <c r="P20" s="2946"/>
      <c r="Q20" s="219"/>
      <c r="R20" s="187"/>
      <c r="S20" s="187"/>
      <c r="T20" s="187"/>
      <c r="U20" s="204"/>
      <c r="V20" s="204"/>
      <c r="W20" s="187"/>
      <c r="X20" s="237"/>
      <c r="Y20" s="128"/>
      <c r="Z20" s="128"/>
      <c r="AA20" s="187"/>
      <c r="AB20" s="187"/>
      <c r="AC20" s="3019" t="s">
        <v>30</v>
      </c>
      <c r="AD20" s="3019"/>
      <c r="AE20" s="3019"/>
      <c r="AF20" s="3019"/>
      <c r="AG20" s="3019"/>
      <c r="AH20" s="1614"/>
      <c r="AI20" s="112"/>
    </row>
    <row r="21" spans="1:35" s="236" customFormat="1" ht="9.75" customHeight="1">
      <c r="A21" s="1596"/>
      <c r="C21" s="187"/>
      <c r="D21" s="187"/>
      <c r="E21" s="187"/>
      <c r="F21" s="187"/>
      <c r="G21" s="187"/>
      <c r="H21" s="187"/>
      <c r="I21" s="187"/>
      <c r="J21" s="187"/>
      <c r="K21" s="187"/>
      <c r="L21" s="187"/>
      <c r="M21" s="187"/>
      <c r="N21" s="187"/>
      <c r="O21" s="219"/>
      <c r="P21" s="219"/>
      <c r="Q21" s="219"/>
      <c r="R21" s="187"/>
      <c r="S21" s="187"/>
      <c r="T21" s="187"/>
      <c r="U21" s="204"/>
      <c r="V21" s="204"/>
      <c r="W21" s="187"/>
      <c r="X21" s="237"/>
      <c r="Y21" s="128"/>
      <c r="Z21" s="128"/>
      <c r="AA21" s="187"/>
      <c r="AB21" s="187"/>
      <c r="AC21" s="1612"/>
      <c r="AD21" s="1612"/>
      <c r="AE21" s="1612"/>
      <c r="AF21" s="2882" t="s">
        <v>31</v>
      </c>
      <c r="AG21" s="2882"/>
      <c r="AH21" s="1614"/>
      <c r="AI21" s="112"/>
    </row>
    <row r="22" spans="1:35" s="236" customFormat="1" ht="11.25" customHeight="1">
      <c r="A22" s="1745">
        <v>1.2</v>
      </c>
      <c r="B22" s="112" t="s">
        <v>3497</v>
      </c>
      <c r="C22" s="187"/>
      <c r="D22" s="112"/>
      <c r="E22" s="187"/>
      <c r="F22" s="187"/>
      <c r="G22" s="187"/>
      <c r="H22" s="187"/>
      <c r="I22" s="187"/>
      <c r="J22" s="187"/>
      <c r="K22" s="187"/>
      <c r="L22" s="187"/>
      <c r="M22" s="187"/>
      <c r="N22" s="187"/>
      <c r="O22" s="2965"/>
      <c r="P22" s="2965"/>
      <c r="Q22" s="240"/>
      <c r="R22" s="2965"/>
      <c r="S22" s="2965"/>
      <c r="T22" s="2965"/>
      <c r="U22" s="3016"/>
      <c r="V22" s="241"/>
      <c r="W22" s="3018"/>
      <c r="X22" s="2965"/>
      <c r="Y22" s="2996"/>
      <c r="Z22" s="240"/>
      <c r="AA22" s="1746"/>
      <c r="AB22" s="1746"/>
      <c r="AC22" s="2998"/>
      <c r="AD22" s="2999"/>
      <c r="AE22" s="2999"/>
      <c r="AF22" s="2999"/>
      <c r="AG22" s="3000"/>
      <c r="AH22" s="1747"/>
      <c r="AI22" s="241"/>
    </row>
    <row r="23" spans="1:35" s="236" customFormat="1" ht="11.25" customHeight="1">
      <c r="A23" s="1596"/>
      <c r="B23" s="108" t="s">
        <v>3498</v>
      </c>
      <c r="C23" s="187"/>
      <c r="D23" s="112"/>
      <c r="E23" s="187"/>
      <c r="F23" s="187"/>
      <c r="G23" s="187"/>
      <c r="H23" s="187"/>
      <c r="I23" s="187"/>
      <c r="J23" s="187"/>
      <c r="K23" s="187"/>
      <c r="L23" s="187"/>
      <c r="M23" s="187"/>
      <c r="N23" s="187"/>
      <c r="O23" s="2965"/>
      <c r="P23" s="2965"/>
      <c r="Q23" s="240"/>
      <c r="R23" s="2965"/>
      <c r="S23" s="2965"/>
      <c r="T23" s="2965"/>
      <c r="U23" s="3017"/>
      <c r="V23" s="241"/>
      <c r="W23" s="3018"/>
      <c r="X23" s="2965"/>
      <c r="Y23" s="2997"/>
      <c r="Z23" s="240"/>
      <c r="AA23" s="1746"/>
      <c r="AB23" s="1746"/>
      <c r="AC23" s="3001"/>
      <c r="AD23" s="3002"/>
      <c r="AE23" s="3003"/>
      <c r="AF23" s="3003"/>
      <c r="AG23" s="3004"/>
      <c r="AH23" s="1747"/>
      <c r="AI23" s="241"/>
    </row>
    <row r="24" spans="1:35" ht="11.25" customHeight="1">
      <c r="A24" s="1748"/>
      <c r="B24" s="1749"/>
      <c r="C24" s="1749"/>
      <c r="D24" s="1749"/>
      <c r="E24" s="1749"/>
      <c r="F24" s="1749"/>
      <c r="G24" s="1749"/>
      <c r="H24" s="1749"/>
      <c r="I24" s="1749"/>
      <c r="J24" s="1749"/>
      <c r="K24" s="1749"/>
      <c r="L24" s="1749"/>
      <c r="M24" s="1749"/>
      <c r="N24" s="1749"/>
      <c r="O24" s="1750"/>
      <c r="P24" s="1750"/>
      <c r="Q24" s="1750"/>
      <c r="R24" s="1750"/>
      <c r="S24" s="1750"/>
      <c r="T24" s="1750"/>
      <c r="U24" s="1750"/>
      <c r="V24" s="2011"/>
      <c r="W24" s="1750"/>
      <c r="X24" s="2917"/>
      <c r="Y24" s="2917"/>
      <c r="Z24" s="2016"/>
      <c r="AA24" s="1644"/>
      <c r="AB24" s="1644"/>
      <c r="AC24" s="1644"/>
      <c r="AD24" s="2016"/>
      <c r="AE24" s="2016"/>
      <c r="AF24" s="1644"/>
      <c r="AG24" s="1644"/>
      <c r="AH24" s="1751"/>
      <c r="AI24" s="219"/>
    </row>
    <row r="25" spans="1:35" ht="11.25" customHeight="1">
      <c r="A25" s="1596"/>
      <c r="B25" s="187"/>
      <c r="C25" s="187"/>
      <c r="D25" s="187"/>
      <c r="E25" s="187"/>
      <c r="F25" s="187"/>
      <c r="G25" s="187"/>
      <c r="H25" s="187"/>
      <c r="I25" s="187"/>
      <c r="J25" s="187"/>
      <c r="K25" s="187"/>
      <c r="L25" s="187"/>
      <c r="M25" s="187"/>
      <c r="N25" s="187"/>
      <c r="O25" s="108"/>
      <c r="P25" s="108"/>
      <c r="Q25" s="108"/>
      <c r="R25" s="108"/>
      <c r="S25" s="108"/>
      <c r="T25" s="108"/>
      <c r="U25" s="108"/>
      <c r="V25" s="108"/>
      <c r="W25" s="108"/>
      <c r="X25" s="2931"/>
      <c r="Y25" s="2931"/>
      <c r="Z25" s="212"/>
      <c r="AA25" s="212"/>
      <c r="AB25" s="212"/>
      <c r="AC25" s="212"/>
      <c r="AD25" s="212"/>
      <c r="AE25" s="212"/>
      <c r="AF25" s="212"/>
      <c r="AG25" s="212"/>
      <c r="AH25" s="1752"/>
      <c r="AI25" s="212"/>
    </row>
    <row r="26" spans="1:35" s="236" customFormat="1" ht="11.25" customHeight="1">
      <c r="A26" s="1753">
        <v>1.3</v>
      </c>
      <c r="B26" s="204" t="s">
        <v>3499</v>
      </c>
      <c r="C26" s="187"/>
      <c r="D26" s="187"/>
      <c r="E26" s="187"/>
      <c r="F26" s="187"/>
      <c r="G26" s="187"/>
      <c r="H26" s="187"/>
      <c r="I26" s="187"/>
      <c r="J26" s="187"/>
      <c r="K26" s="187"/>
      <c r="L26" s="187"/>
      <c r="M26" s="112"/>
      <c r="N26" s="187"/>
      <c r="O26" s="240"/>
      <c r="P26" s="240"/>
      <c r="Q26" s="240"/>
      <c r="R26" s="240"/>
      <c r="S26" s="240"/>
      <c r="T26" s="240"/>
      <c r="U26" s="240"/>
      <c r="V26" s="240"/>
      <c r="W26" s="240"/>
      <c r="X26" s="240"/>
      <c r="Y26" s="240"/>
      <c r="Z26" s="240"/>
      <c r="AA26" s="187"/>
      <c r="AB26" s="187"/>
      <c r="AC26" s="187"/>
      <c r="AD26" s="187"/>
      <c r="AE26" s="187"/>
      <c r="AF26" s="187"/>
      <c r="AG26" s="187"/>
      <c r="AH26" s="1209"/>
      <c r="AI26" s="187"/>
    </row>
    <row r="27" spans="1:35" s="236" customFormat="1" ht="14.25" customHeight="1">
      <c r="A27" s="1753"/>
      <c r="B27" s="255" t="s">
        <v>3500</v>
      </c>
      <c r="C27" s="187"/>
      <c r="D27" s="187"/>
      <c r="E27" s="187"/>
      <c r="F27" s="187"/>
      <c r="G27" s="187"/>
      <c r="H27" s="187"/>
      <c r="I27" s="187"/>
      <c r="J27" s="187"/>
      <c r="K27" s="187"/>
      <c r="L27" s="187"/>
      <c r="M27" s="112"/>
      <c r="N27" s="187"/>
      <c r="O27" s="240"/>
      <c r="P27" s="240"/>
      <c r="Q27" s="240"/>
      <c r="R27" s="240"/>
      <c r="S27" s="240"/>
      <c r="T27" s="240"/>
      <c r="U27" s="112"/>
      <c r="V27" s="112"/>
      <c r="W27" s="108"/>
      <c r="X27" s="240"/>
      <c r="Y27" s="240"/>
      <c r="Z27" s="240"/>
      <c r="AA27" s="187"/>
      <c r="AB27" s="187"/>
      <c r="AC27" s="187"/>
      <c r="AD27" s="187"/>
      <c r="AE27" s="187"/>
      <c r="AF27" s="187"/>
      <c r="AG27" s="187"/>
      <c r="AH27" s="1209"/>
      <c r="AI27" s="187"/>
    </row>
    <row r="28" spans="1:35" s="236" customFormat="1" ht="16.5" customHeight="1">
      <c r="A28" s="1596"/>
      <c r="B28" s="187"/>
      <c r="C28" s="187"/>
      <c r="D28" s="112"/>
      <c r="E28" s="2861" t="s">
        <v>4233</v>
      </c>
      <c r="F28" s="2861"/>
      <c r="G28" s="2655"/>
      <c r="H28" s="2654" t="s">
        <v>4234</v>
      </c>
      <c r="I28" s="2654"/>
      <c r="J28" s="2654"/>
      <c r="K28" s="2649"/>
      <c r="L28" s="2869" t="s">
        <v>973</v>
      </c>
      <c r="M28" s="2869"/>
      <c r="N28" s="2869"/>
      <c r="O28" s="2650"/>
      <c r="P28" s="2650"/>
      <c r="Q28" s="2634"/>
      <c r="R28" s="2651"/>
      <c r="S28" s="2651"/>
      <c r="T28" s="112"/>
      <c r="U28" s="2654" t="s">
        <v>4233</v>
      </c>
      <c r="V28" s="2654"/>
      <c r="X28" s="237"/>
      <c r="Y28" s="2654"/>
      <c r="Z28" s="2654" t="s">
        <v>4234</v>
      </c>
      <c r="AA28" s="2654"/>
      <c r="AB28" s="2654"/>
      <c r="AC28" s="188"/>
      <c r="AD28" s="2869" t="s">
        <v>973</v>
      </c>
      <c r="AE28" s="2869"/>
      <c r="AF28" s="2869"/>
      <c r="AG28" s="2869"/>
      <c r="AH28" s="1613"/>
      <c r="AI28" s="219"/>
    </row>
    <row r="29" spans="1:35" s="236" customFormat="1" ht="9.75" customHeight="1">
      <c r="A29" s="1943"/>
      <c r="B29" s="2652"/>
      <c r="C29" s="187"/>
      <c r="D29" s="187"/>
      <c r="E29" s="2861"/>
      <c r="F29" s="2861"/>
      <c r="G29" s="112"/>
      <c r="H29" s="2861"/>
      <c r="I29" s="2861"/>
      <c r="J29" s="112"/>
      <c r="K29" s="2869"/>
      <c r="L29" s="2869"/>
      <c r="M29" s="2943" t="s">
        <v>32</v>
      </c>
      <c r="N29" s="2943"/>
      <c r="O29" s="187"/>
      <c r="P29" s="112"/>
      <c r="Q29" s="187"/>
      <c r="R29" s="112"/>
      <c r="S29" s="2633"/>
      <c r="T29" s="2633"/>
      <c r="U29" s="2653"/>
      <c r="V29" s="2654"/>
      <c r="W29" s="2654"/>
      <c r="X29" s="2655"/>
      <c r="Y29" s="2654"/>
      <c r="Z29" s="2654"/>
      <c r="AA29" s="2655"/>
      <c r="AB29" s="2649"/>
      <c r="AC29" s="2654"/>
      <c r="AD29" s="2649"/>
      <c r="AE29" s="2648"/>
      <c r="AF29" s="2943" t="s">
        <v>33</v>
      </c>
      <c r="AG29" s="2943"/>
      <c r="AH29" s="1614"/>
      <c r="AI29" s="219"/>
    </row>
    <row r="30" spans="1:35" s="236" customFormat="1" ht="11.25" customHeight="1">
      <c r="A30" s="1943"/>
      <c r="B30" s="2652"/>
      <c r="C30" s="2634" t="s">
        <v>34</v>
      </c>
      <c r="D30" s="187"/>
      <c r="E30" s="2872"/>
      <c r="F30" s="2873"/>
      <c r="G30" s="2876" t="s">
        <v>35</v>
      </c>
      <c r="H30" s="2862"/>
      <c r="I30" s="2863"/>
      <c r="J30" s="2864"/>
      <c r="K30" s="2868" t="s">
        <v>35</v>
      </c>
      <c r="L30" s="2862"/>
      <c r="M30" s="2863"/>
      <c r="N30" s="2864"/>
      <c r="O30" s="128"/>
      <c r="P30" s="128"/>
      <c r="Q30" s="2877" t="s">
        <v>36</v>
      </c>
      <c r="R30" s="2877"/>
      <c r="S30" s="2877"/>
      <c r="T30" s="1711"/>
      <c r="U30" s="2862"/>
      <c r="V30" s="2863"/>
      <c r="W30" s="2864"/>
      <c r="X30" s="2870" t="s">
        <v>35</v>
      </c>
      <c r="Y30" s="2871"/>
      <c r="Z30" s="2862"/>
      <c r="AA30" s="2863"/>
      <c r="AB30" s="2864"/>
      <c r="AC30" s="2868" t="s">
        <v>35</v>
      </c>
      <c r="AD30" s="2862"/>
      <c r="AE30" s="2863"/>
      <c r="AF30" s="2863"/>
      <c r="AG30" s="2864"/>
      <c r="AH30" s="1614"/>
      <c r="AI30" s="241"/>
    </row>
    <row r="31" spans="1:35" s="236" customFormat="1" ht="11.25" customHeight="1">
      <c r="A31" s="1943"/>
      <c r="B31" s="2652"/>
      <c r="C31" s="2635" t="s">
        <v>37</v>
      </c>
      <c r="D31" s="187"/>
      <c r="E31" s="2874"/>
      <c r="F31" s="2875"/>
      <c r="G31" s="2876"/>
      <c r="H31" s="2865"/>
      <c r="I31" s="2866"/>
      <c r="J31" s="2867"/>
      <c r="K31" s="2868"/>
      <c r="L31" s="2865"/>
      <c r="M31" s="2866"/>
      <c r="N31" s="2867"/>
      <c r="O31" s="188"/>
      <c r="P31" s="188"/>
      <c r="Q31" s="2878" t="s">
        <v>38</v>
      </c>
      <c r="R31" s="2878"/>
      <c r="S31" s="2878"/>
      <c r="T31" s="1711"/>
      <c r="U31" s="2865"/>
      <c r="V31" s="2866"/>
      <c r="W31" s="2867"/>
      <c r="X31" s="2870"/>
      <c r="Y31" s="2871"/>
      <c r="Z31" s="2865"/>
      <c r="AA31" s="2866"/>
      <c r="AB31" s="2867"/>
      <c r="AC31" s="2868"/>
      <c r="AD31" s="2865"/>
      <c r="AE31" s="2866"/>
      <c r="AF31" s="2866"/>
      <c r="AG31" s="2867"/>
      <c r="AH31" s="1614"/>
      <c r="AI31" s="241"/>
    </row>
    <row r="32" spans="1:35" s="236" customFormat="1" ht="11.25" customHeight="1">
      <c r="A32" s="2187"/>
      <c r="B32" s="2188"/>
      <c r="C32" s="2188"/>
      <c r="D32" s="2188"/>
      <c r="E32" s="2188"/>
      <c r="F32" s="2188"/>
      <c r="G32" s="2188"/>
      <c r="H32" s="2188"/>
      <c r="I32" s="2188"/>
      <c r="J32" s="2188"/>
      <c r="K32" s="2188"/>
      <c r="L32" s="2188"/>
      <c r="M32" s="2188"/>
      <c r="N32" s="2188"/>
      <c r="O32" s="2188"/>
      <c r="P32" s="2188"/>
      <c r="Q32" s="2188"/>
      <c r="R32" s="2188"/>
      <c r="S32" s="2188"/>
      <c r="T32" s="2188"/>
      <c r="U32" s="2188"/>
      <c r="V32" s="2188"/>
      <c r="W32" s="2188"/>
      <c r="X32" s="2188"/>
      <c r="Y32" s="2188"/>
      <c r="Z32" s="2188"/>
      <c r="AA32" s="2188"/>
      <c r="AB32" s="2188"/>
      <c r="AC32" s="2188"/>
      <c r="AD32" s="2188"/>
      <c r="AE32" s="2188"/>
      <c r="AF32" s="2188"/>
      <c r="AG32" s="2188"/>
      <c r="AH32" s="2189"/>
      <c r="AI32" s="241"/>
    </row>
    <row r="33" spans="1:35" ht="11.25" customHeight="1">
      <c r="A33" s="1596"/>
      <c r="B33" s="187"/>
      <c r="C33" s="187"/>
      <c r="D33" s="219"/>
      <c r="E33" s="219"/>
      <c r="F33" s="219"/>
      <c r="G33" s="219"/>
      <c r="H33" s="112"/>
      <c r="I33" s="112"/>
      <c r="J33" s="112"/>
      <c r="K33" s="219"/>
      <c r="L33" s="219"/>
      <c r="M33" s="219"/>
      <c r="N33" s="219"/>
      <c r="O33" s="219"/>
      <c r="P33" s="219"/>
      <c r="Q33" s="219"/>
      <c r="R33" s="219"/>
      <c r="S33" s="219"/>
      <c r="T33" s="112"/>
      <c r="U33" s="112"/>
      <c r="V33" s="112"/>
      <c r="W33" s="112"/>
      <c r="X33" s="219"/>
      <c r="Y33" s="219"/>
      <c r="Z33" s="219"/>
      <c r="AA33" s="219"/>
      <c r="AB33" s="219"/>
      <c r="AC33" s="219"/>
      <c r="AD33" s="219"/>
      <c r="AE33" s="219"/>
      <c r="AF33" s="219"/>
      <c r="AG33" s="219"/>
      <c r="AH33" s="1613"/>
      <c r="AI33" s="219"/>
    </row>
    <row r="34" spans="1:35" ht="11.25" customHeight="1">
      <c r="A34" s="1596">
        <v>1.4</v>
      </c>
      <c r="B34" s="112" t="s">
        <v>590</v>
      </c>
      <c r="C34" s="187"/>
      <c r="D34" s="219"/>
      <c r="E34" s="219"/>
      <c r="F34" s="219"/>
      <c r="G34" s="219"/>
      <c r="H34" s="112"/>
      <c r="I34" s="112"/>
      <c r="J34" s="112"/>
      <c r="K34" s="219"/>
      <c r="L34" s="219"/>
      <c r="M34" s="219"/>
      <c r="N34" s="219"/>
      <c r="O34" s="219"/>
      <c r="P34" s="219"/>
      <c r="Q34" s="219"/>
      <c r="R34" s="219"/>
      <c r="S34" s="219"/>
      <c r="T34" s="112"/>
      <c r="U34" s="112"/>
      <c r="V34" s="112"/>
      <c r="W34" s="112"/>
      <c r="X34" s="219"/>
      <c r="Y34" s="219"/>
      <c r="Z34" s="219"/>
      <c r="AA34" s="219"/>
      <c r="AB34" s="219"/>
      <c r="AC34" s="219"/>
      <c r="AD34" s="219"/>
      <c r="AE34" s="219"/>
      <c r="AF34" s="219"/>
      <c r="AG34" s="219"/>
      <c r="AH34" s="1613"/>
      <c r="AI34" s="219"/>
    </row>
    <row r="35" spans="1:35" ht="11.25" customHeight="1">
      <c r="A35" s="1596"/>
      <c r="B35" s="108" t="s">
        <v>591</v>
      </c>
      <c r="C35" s="187"/>
      <c r="D35" s="219"/>
      <c r="E35" s="219"/>
      <c r="F35" s="219"/>
      <c r="G35" s="219"/>
      <c r="H35" s="112"/>
      <c r="I35" s="112"/>
      <c r="J35" s="112"/>
      <c r="K35" s="219"/>
      <c r="L35" s="219"/>
      <c r="M35" s="219"/>
      <c r="N35" s="219"/>
      <c r="O35" s="219"/>
      <c r="P35" s="219"/>
      <c r="Q35" s="219"/>
      <c r="R35" s="219"/>
      <c r="S35" s="219"/>
      <c r="T35" s="112"/>
      <c r="U35" s="112"/>
      <c r="V35" s="112"/>
      <c r="W35" s="112"/>
      <c r="X35" s="219"/>
      <c r="Y35" s="219"/>
      <c r="Z35" s="219"/>
      <c r="AA35" s="219"/>
      <c r="AB35" s="219"/>
      <c r="AC35" s="219"/>
      <c r="AD35" s="219"/>
      <c r="AE35" s="219"/>
      <c r="AF35" s="219"/>
      <c r="AG35" s="219"/>
      <c r="AH35" s="1613"/>
      <c r="AI35" s="219"/>
    </row>
    <row r="36" spans="1:35" ht="9.75" customHeight="1">
      <c r="A36" s="1596"/>
      <c r="B36" s="187"/>
      <c r="C36" s="187"/>
      <c r="D36" s="219"/>
      <c r="E36" s="219"/>
      <c r="F36" s="219"/>
      <c r="G36" s="219"/>
      <c r="H36" s="112"/>
      <c r="I36" s="112"/>
      <c r="J36" s="112"/>
      <c r="K36" s="219"/>
      <c r="L36" s="219"/>
      <c r="M36" s="219"/>
      <c r="N36" s="219"/>
      <c r="O36" s="219"/>
      <c r="P36" s="219"/>
      <c r="Q36" s="219"/>
      <c r="R36" s="219"/>
      <c r="S36" s="219"/>
      <c r="T36" s="112"/>
      <c r="U36" s="112"/>
      <c r="V36" s="112"/>
      <c r="W36" s="112"/>
      <c r="X36" s="219"/>
      <c r="Y36" s="219"/>
      <c r="Z36" s="219"/>
      <c r="AA36" s="219"/>
      <c r="AB36" s="219"/>
      <c r="AC36" s="219"/>
      <c r="AD36" s="219"/>
      <c r="AE36" s="219"/>
      <c r="AF36" s="2882" t="s">
        <v>910</v>
      </c>
      <c r="AG36" s="2883"/>
      <c r="AH36" s="1613"/>
      <c r="AI36" s="219"/>
    </row>
    <row r="37" spans="1:35" ht="22.5" customHeight="1">
      <c r="A37" s="1596"/>
      <c r="B37" s="2933"/>
      <c r="C37" s="2934"/>
      <c r="D37" s="2934"/>
      <c r="E37" s="2934"/>
      <c r="F37" s="2934"/>
      <c r="G37" s="2934"/>
      <c r="H37" s="2934"/>
      <c r="I37" s="2934"/>
      <c r="J37" s="2934"/>
      <c r="K37" s="2934"/>
      <c r="L37" s="2934"/>
      <c r="M37" s="2934"/>
      <c r="N37" s="2934"/>
      <c r="O37" s="2934"/>
      <c r="P37" s="2934"/>
      <c r="Q37" s="2934"/>
      <c r="R37" s="2934"/>
      <c r="S37" s="2934"/>
      <c r="T37" s="2934"/>
      <c r="U37" s="2934"/>
      <c r="V37" s="2934"/>
      <c r="W37" s="2934"/>
      <c r="X37" s="2934"/>
      <c r="Y37" s="2934"/>
      <c r="Z37" s="2934"/>
      <c r="AA37" s="2934"/>
      <c r="AB37" s="2934"/>
      <c r="AC37" s="2934"/>
      <c r="AD37" s="2934"/>
      <c r="AE37" s="2934"/>
      <c r="AF37" s="2934"/>
      <c r="AG37" s="2935"/>
      <c r="AH37" s="1613"/>
      <c r="AI37" s="219"/>
    </row>
    <row r="38" spans="1:35" ht="11.25" customHeight="1">
      <c r="A38" s="868"/>
      <c r="B38" s="1631"/>
      <c r="C38" s="1631"/>
      <c r="D38" s="1638"/>
      <c r="E38" s="1638"/>
      <c r="F38" s="1638"/>
      <c r="G38" s="1638"/>
      <c r="H38" s="1639"/>
      <c r="I38" s="1639"/>
      <c r="J38" s="1639"/>
      <c r="K38" s="1638"/>
      <c r="L38" s="1638"/>
      <c r="M38" s="1638"/>
      <c r="N38" s="1638"/>
      <c r="O38" s="1638"/>
      <c r="P38" s="1638"/>
      <c r="Q38" s="1638"/>
      <c r="R38" s="1638"/>
      <c r="S38" s="1638"/>
      <c r="T38" s="1639"/>
      <c r="U38" s="1639"/>
      <c r="V38" s="1639"/>
      <c r="W38" s="1639"/>
      <c r="X38" s="1638"/>
      <c r="Y38" s="1638"/>
      <c r="Z38" s="1638"/>
      <c r="AA38" s="1638"/>
      <c r="AB38" s="1638"/>
      <c r="AC38" s="1638"/>
      <c r="AD38" s="1638"/>
      <c r="AE38" s="1638"/>
      <c r="AF38" s="1638"/>
      <c r="AG38" s="1638"/>
      <c r="AH38" s="1754"/>
      <c r="AI38" s="219"/>
    </row>
    <row r="39" spans="1:35" ht="11.25" customHeight="1">
      <c r="A39" s="1596"/>
      <c r="B39" s="187"/>
      <c r="C39" s="187"/>
      <c r="D39" s="219"/>
      <c r="E39" s="219"/>
      <c r="F39" s="219"/>
      <c r="G39" s="219"/>
      <c r="H39" s="112"/>
      <c r="I39" s="112"/>
      <c r="J39" s="112"/>
      <c r="K39" s="219"/>
      <c r="L39" s="219"/>
      <c r="M39" s="219"/>
      <c r="N39" s="219"/>
      <c r="O39" s="219"/>
      <c r="P39" s="219"/>
      <c r="Q39" s="219"/>
      <c r="R39" s="219"/>
      <c r="S39" s="219"/>
      <c r="T39" s="112"/>
      <c r="U39" s="112"/>
      <c r="V39" s="112"/>
      <c r="W39" s="112"/>
      <c r="X39" s="219"/>
      <c r="Y39" s="219"/>
      <c r="Z39" s="219"/>
      <c r="AA39" s="219"/>
      <c r="AB39" s="219"/>
      <c r="AC39" s="219"/>
      <c r="AD39" s="219"/>
      <c r="AE39" s="219"/>
      <c r="AF39" s="219"/>
      <c r="AG39" s="219"/>
      <c r="AH39" s="1613"/>
      <c r="AI39" s="219"/>
    </row>
    <row r="40" spans="1:35" ht="12.75" customHeight="1">
      <c r="A40" s="1596">
        <v>1.5</v>
      </c>
      <c r="B40" s="112" t="s">
        <v>3446</v>
      </c>
      <c r="C40" s="187"/>
      <c r="D40" s="219"/>
      <c r="E40" s="219"/>
      <c r="F40" s="219"/>
      <c r="G40" s="219"/>
      <c r="H40" s="112"/>
      <c r="I40" s="112"/>
      <c r="J40" s="112"/>
      <c r="K40" s="219"/>
      <c r="L40" s="219"/>
      <c r="M40" s="219"/>
      <c r="N40" s="219"/>
      <c r="O40" s="219"/>
      <c r="P40" s="219"/>
      <c r="Q40" s="219"/>
      <c r="R40" s="219"/>
      <c r="S40" s="219"/>
      <c r="T40" s="112"/>
      <c r="U40" s="112"/>
      <c r="V40" s="112"/>
      <c r="W40" s="112"/>
      <c r="X40" s="219"/>
      <c r="Y40" s="219"/>
      <c r="Z40" s="219"/>
      <c r="AA40" s="219"/>
      <c r="AB40" s="219"/>
      <c r="AC40" s="219"/>
      <c r="AD40" s="219"/>
      <c r="AE40" s="219"/>
      <c r="AF40" s="219"/>
      <c r="AG40" s="219"/>
      <c r="AH40" s="1613"/>
      <c r="AI40" s="219"/>
    </row>
    <row r="41" spans="1:35" ht="12.75" customHeight="1">
      <c r="A41" s="1596"/>
      <c r="B41" s="188" t="s">
        <v>3447</v>
      </c>
      <c r="C41" s="187"/>
      <c r="D41" s="219"/>
      <c r="E41" s="219"/>
      <c r="F41" s="219"/>
      <c r="G41" s="219"/>
      <c r="H41" s="112"/>
      <c r="I41" s="112"/>
      <c r="J41" s="112"/>
      <c r="K41" s="219"/>
      <c r="L41" s="219"/>
      <c r="M41" s="219"/>
      <c r="N41" s="219"/>
      <c r="O41" s="219"/>
      <c r="P41" s="219"/>
      <c r="Q41" s="219"/>
      <c r="R41" s="219"/>
      <c r="S41" s="219"/>
      <c r="T41" s="112"/>
      <c r="U41" s="112"/>
      <c r="V41" s="112"/>
      <c r="W41" s="112"/>
      <c r="X41" s="219"/>
      <c r="Y41" s="219"/>
      <c r="Z41" s="219"/>
      <c r="AA41" s="219"/>
      <c r="AB41" s="219"/>
      <c r="AC41" s="219"/>
      <c r="AD41" s="219"/>
      <c r="AE41" s="219"/>
      <c r="AF41" s="219"/>
      <c r="AG41" s="219"/>
      <c r="AH41" s="1613"/>
      <c r="AI41" s="219"/>
    </row>
    <row r="42" spans="1:35" ht="12.75" customHeight="1">
      <c r="A42" s="1596"/>
      <c r="B42" s="187"/>
      <c r="C42" s="187"/>
      <c r="D42" s="219"/>
      <c r="E42" s="219"/>
      <c r="F42" s="219"/>
      <c r="G42" s="219"/>
      <c r="H42" s="112"/>
      <c r="I42" s="112"/>
      <c r="J42" s="112"/>
      <c r="K42" s="219"/>
      <c r="L42" s="219"/>
      <c r="M42" s="219"/>
      <c r="N42" s="219"/>
      <c r="O42" s="219"/>
      <c r="P42" s="219"/>
      <c r="Q42" s="219"/>
      <c r="R42" s="219"/>
      <c r="S42" s="219"/>
      <c r="T42" s="2882" t="s">
        <v>3450</v>
      </c>
      <c r="U42" s="2883"/>
      <c r="V42" s="477"/>
      <c r="W42" s="112"/>
      <c r="X42" s="219"/>
      <c r="Y42" s="219"/>
      <c r="Z42" s="219"/>
      <c r="AA42" s="219"/>
      <c r="AB42" s="219"/>
      <c r="AC42" s="219"/>
      <c r="AD42" s="219"/>
      <c r="AE42" s="219"/>
      <c r="AF42" s="219"/>
      <c r="AG42" s="219"/>
      <c r="AH42" s="1613"/>
      <c r="AI42" s="219"/>
    </row>
    <row r="43" spans="1:35" ht="24.6" customHeight="1">
      <c r="A43" s="1596"/>
      <c r="B43" s="2918"/>
      <c r="C43" s="2919"/>
      <c r="D43" s="2919"/>
      <c r="E43" s="2919"/>
      <c r="F43" s="2919"/>
      <c r="G43" s="2919"/>
      <c r="H43" s="2919"/>
      <c r="I43" s="2919"/>
      <c r="J43" s="2919"/>
      <c r="K43" s="2919"/>
      <c r="L43" s="2919"/>
      <c r="M43" s="2919"/>
      <c r="N43" s="2919"/>
      <c r="O43" s="2919"/>
      <c r="P43" s="2919"/>
      <c r="Q43" s="2919"/>
      <c r="R43" s="2919"/>
      <c r="S43" s="2919"/>
      <c r="T43" s="2919"/>
      <c r="U43" s="2920"/>
      <c r="V43" s="2012"/>
      <c r="W43" s="1710"/>
      <c r="X43" s="1710"/>
      <c r="Y43" s="1710"/>
      <c r="Z43" s="1710"/>
      <c r="AA43" s="1710"/>
      <c r="AB43" s="1710"/>
      <c r="AC43" s="1710"/>
      <c r="AD43" s="1710"/>
      <c r="AE43" s="1710"/>
      <c r="AF43" s="2880"/>
      <c r="AG43" s="2881"/>
      <c r="AH43" s="1613"/>
      <c r="AI43" s="219"/>
    </row>
    <row r="44" spans="1:35" ht="22.5" customHeight="1">
      <c r="A44" s="1596"/>
      <c r="B44" s="2921"/>
      <c r="C44" s="2922"/>
      <c r="D44" s="2922"/>
      <c r="E44" s="2922"/>
      <c r="F44" s="2922"/>
      <c r="G44" s="2922"/>
      <c r="H44" s="2922"/>
      <c r="I44" s="2922"/>
      <c r="J44" s="2922"/>
      <c r="K44" s="2922"/>
      <c r="L44" s="2922"/>
      <c r="M44" s="2922"/>
      <c r="N44" s="2922"/>
      <c r="O44" s="2922"/>
      <c r="P44" s="2922"/>
      <c r="Q44" s="2922"/>
      <c r="R44" s="2922"/>
      <c r="S44" s="2922"/>
      <c r="T44" s="2922"/>
      <c r="U44" s="2923"/>
      <c r="V44" s="2012"/>
      <c r="W44" s="1710"/>
      <c r="X44" s="1710"/>
      <c r="Y44" s="1710"/>
      <c r="Z44" s="1710"/>
      <c r="AA44" s="1710"/>
      <c r="AB44" s="1710"/>
      <c r="AC44" s="1710"/>
      <c r="AD44" s="1710"/>
      <c r="AE44" s="1710"/>
      <c r="AF44" s="476"/>
      <c r="AG44" s="477"/>
      <c r="AH44" s="1613"/>
      <c r="AI44" s="219"/>
    </row>
    <row r="45" spans="1:35" ht="22.5" customHeight="1">
      <c r="A45" s="1596"/>
      <c r="B45" s="2921"/>
      <c r="C45" s="2922"/>
      <c r="D45" s="2922"/>
      <c r="E45" s="2922"/>
      <c r="F45" s="2922"/>
      <c r="G45" s="2922"/>
      <c r="H45" s="2922"/>
      <c r="I45" s="2922"/>
      <c r="J45" s="2922"/>
      <c r="K45" s="2922"/>
      <c r="L45" s="2922"/>
      <c r="M45" s="2922"/>
      <c r="N45" s="2922"/>
      <c r="O45" s="2922"/>
      <c r="P45" s="2922"/>
      <c r="Q45" s="2922"/>
      <c r="R45" s="2922"/>
      <c r="S45" s="2922"/>
      <c r="T45" s="2922"/>
      <c r="U45" s="2923"/>
      <c r="V45" s="2012"/>
      <c r="W45" s="1710"/>
      <c r="X45" s="1710"/>
      <c r="Y45" s="1710"/>
      <c r="Z45" s="1710"/>
      <c r="AA45" s="1710"/>
      <c r="AB45" s="1710"/>
      <c r="AC45" s="1710"/>
      <c r="AD45" s="1710"/>
      <c r="AE45" s="1710"/>
      <c r="AF45" s="2882" t="s">
        <v>3449</v>
      </c>
      <c r="AG45" s="2883"/>
      <c r="AH45" s="1613"/>
      <c r="AI45" s="219"/>
    </row>
    <row r="46" spans="1:35" ht="22.5" customHeight="1">
      <c r="A46" s="1596"/>
      <c r="B46" s="2924"/>
      <c r="C46" s="2925"/>
      <c r="D46" s="2925"/>
      <c r="E46" s="2925"/>
      <c r="F46" s="2925"/>
      <c r="G46" s="2925"/>
      <c r="H46" s="2925"/>
      <c r="I46" s="2925"/>
      <c r="J46" s="2925"/>
      <c r="K46" s="2925"/>
      <c r="L46" s="2925"/>
      <c r="M46" s="2925"/>
      <c r="N46" s="2925"/>
      <c r="O46" s="2925"/>
      <c r="P46" s="2925"/>
      <c r="Q46" s="2925"/>
      <c r="R46" s="2925"/>
      <c r="S46" s="2925"/>
      <c r="T46" s="2925"/>
      <c r="U46" s="2926"/>
      <c r="V46" s="2012"/>
      <c r="W46" s="1710"/>
      <c r="X46" s="1710"/>
      <c r="Y46" s="2927" t="s">
        <v>3448</v>
      </c>
      <c r="Z46" s="2927"/>
      <c r="AA46" s="2927"/>
      <c r="AB46" s="1710"/>
      <c r="AC46" s="2928"/>
      <c r="AD46" s="2929"/>
      <c r="AE46" s="2929"/>
      <c r="AF46" s="2929"/>
      <c r="AG46" s="2930"/>
      <c r="AH46" s="1613"/>
      <c r="AI46" s="219"/>
    </row>
    <row r="47" spans="1:35" ht="11.25" customHeight="1">
      <c r="A47" s="1596"/>
      <c r="B47" s="187"/>
      <c r="C47" s="187"/>
      <c r="D47" s="219"/>
      <c r="E47" s="219"/>
      <c r="F47" s="219"/>
      <c r="G47" s="219"/>
      <c r="H47" s="112"/>
      <c r="I47" s="112"/>
      <c r="J47" s="112"/>
      <c r="K47" s="219"/>
      <c r="L47" s="219"/>
      <c r="M47" s="219"/>
      <c r="N47" s="219"/>
      <c r="O47" s="219"/>
      <c r="P47" s="219"/>
      <c r="Q47" s="219"/>
      <c r="R47" s="219"/>
      <c r="S47" s="219"/>
      <c r="T47" s="112"/>
      <c r="U47" s="112"/>
      <c r="V47" s="112"/>
      <c r="W47" s="112"/>
      <c r="X47" s="219"/>
      <c r="Y47" s="219"/>
      <c r="Z47" s="219"/>
      <c r="AA47" s="219"/>
      <c r="AB47" s="219"/>
      <c r="AC47" s="1711"/>
      <c r="AD47" s="1711"/>
      <c r="AE47" s="1711"/>
      <c r="AF47" s="1711"/>
      <c r="AG47" s="1711"/>
      <c r="AH47" s="1613"/>
      <c r="AI47" s="219"/>
    </row>
    <row r="48" spans="1:35" ht="11.25" customHeight="1">
      <c r="A48" s="1813"/>
      <c r="B48" s="1814"/>
      <c r="C48" s="1815"/>
      <c r="D48" s="1814"/>
      <c r="E48" s="1816"/>
      <c r="F48" s="1816"/>
      <c r="G48" s="1816"/>
      <c r="H48" s="1816"/>
      <c r="I48" s="1817"/>
      <c r="J48" s="1817"/>
      <c r="K48" s="1816"/>
      <c r="L48" s="1818"/>
      <c r="M48" s="1818"/>
      <c r="N48" s="1816"/>
      <c r="O48" s="1816"/>
      <c r="P48" s="1818"/>
      <c r="Q48" s="1818"/>
      <c r="R48" s="1818"/>
      <c r="S48" s="1816"/>
      <c r="T48" s="1818"/>
      <c r="U48" s="1818"/>
      <c r="V48" s="1818"/>
      <c r="W48" s="1818"/>
      <c r="X48" s="1819"/>
      <c r="Y48" s="1818"/>
      <c r="Z48" s="1818"/>
      <c r="AA48" s="1818"/>
      <c r="AB48" s="1818"/>
      <c r="AC48" s="1820"/>
      <c r="AD48" s="1820"/>
      <c r="AE48" s="1820"/>
      <c r="AF48" s="1821"/>
      <c r="AG48" s="1821"/>
      <c r="AH48" s="1822"/>
      <c r="AI48" s="219"/>
    </row>
    <row r="49" spans="1:35" ht="12.75" customHeight="1">
      <c r="A49" s="1550"/>
      <c r="B49" s="1040" t="s">
        <v>3326</v>
      </c>
      <c r="C49" s="1041"/>
      <c r="D49" s="1050"/>
      <c r="E49" s="1042"/>
      <c r="F49" s="1042"/>
      <c r="G49" s="1042"/>
      <c r="H49" s="1042"/>
      <c r="I49" s="1073"/>
      <c r="J49" s="1073"/>
      <c r="K49" s="1042"/>
      <c r="L49" s="1074"/>
      <c r="M49" s="1074"/>
      <c r="N49" s="1042"/>
      <c r="O49" s="1042"/>
      <c r="P49" s="1074"/>
      <c r="Q49" s="1074"/>
      <c r="R49" s="1074"/>
      <c r="S49" s="1042"/>
      <c r="T49" s="1074"/>
      <c r="U49" s="1074"/>
      <c r="V49" s="1074"/>
      <c r="W49" s="1074"/>
      <c r="X49" s="1072"/>
      <c r="Y49" s="1074"/>
      <c r="Z49" s="1074"/>
      <c r="AA49" s="1074"/>
      <c r="AB49" s="1074"/>
      <c r="AC49" s="1049"/>
      <c r="AD49" s="1049"/>
      <c r="AE49" s="1049"/>
      <c r="AF49" s="1046"/>
      <c r="AG49" s="1046"/>
      <c r="AH49" s="1566"/>
      <c r="AI49" s="219"/>
    </row>
    <row r="50" spans="1:35" ht="12.75" customHeight="1">
      <c r="A50" s="1550"/>
      <c r="B50" s="1050" t="s">
        <v>4235</v>
      </c>
      <c r="C50" s="1041"/>
      <c r="D50" s="1050"/>
      <c r="E50" s="1042"/>
      <c r="F50" s="1042"/>
      <c r="G50" s="1042"/>
      <c r="H50" s="1042"/>
      <c r="I50" s="1073"/>
      <c r="J50" s="1073"/>
      <c r="K50" s="1042"/>
      <c r="L50" s="1074"/>
      <c r="M50" s="1074"/>
      <c r="N50" s="1042"/>
      <c r="O50" s="1042"/>
      <c r="P50" s="1074"/>
      <c r="Q50" s="1074"/>
      <c r="R50" s="1074"/>
      <c r="S50" s="1042"/>
      <c r="T50" s="1074"/>
      <c r="U50" s="1074"/>
      <c r="V50" s="1074"/>
      <c r="W50" s="1074"/>
      <c r="X50" s="1072"/>
      <c r="Y50" s="1074"/>
      <c r="Z50" s="1074"/>
      <c r="AA50" s="1074"/>
      <c r="AB50" s="1074"/>
      <c r="AC50" s="1049"/>
      <c r="AD50" s="1049"/>
      <c r="AE50" s="1049"/>
      <c r="AF50" s="1046"/>
      <c r="AG50" s="1046"/>
      <c r="AH50" s="1566"/>
      <c r="AI50" s="219"/>
    </row>
    <row r="51" spans="1:35" ht="9.75" customHeight="1">
      <c r="A51" s="1550"/>
      <c r="B51" s="1050"/>
      <c r="C51" s="1041"/>
      <c r="D51" s="1050"/>
      <c r="E51" s="1042"/>
      <c r="F51" s="1042"/>
      <c r="G51" s="1042"/>
      <c r="H51" s="1042"/>
      <c r="I51" s="1073"/>
      <c r="J51" s="1073"/>
      <c r="K51" s="1042"/>
      <c r="L51" s="1074"/>
      <c r="M51" s="1074"/>
      <c r="N51" s="1042"/>
      <c r="O51" s="1042"/>
      <c r="P51" s="1074"/>
      <c r="Q51" s="1074"/>
      <c r="R51" s="1074"/>
      <c r="S51" s="1042"/>
      <c r="T51" s="1074"/>
      <c r="U51" s="1074"/>
      <c r="V51" s="1074"/>
      <c r="W51" s="1074"/>
      <c r="X51" s="1072"/>
      <c r="Y51" s="1074"/>
      <c r="Z51" s="1074"/>
      <c r="AA51" s="1074"/>
      <c r="AB51" s="1074"/>
      <c r="AC51" s="1075"/>
      <c r="AD51" s="1075"/>
      <c r="AE51" s="1075"/>
      <c r="AF51" s="2936" t="s">
        <v>3430</v>
      </c>
      <c r="AG51" s="2936"/>
      <c r="AH51" s="1566"/>
      <c r="AI51" s="219"/>
    </row>
    <row r="52" spans="1:35" ht="11.25" customHeight="1">
      <c r="A52" s="1550"/>
      <c r="B52" s="1040" t="s">
        <v>59</v>
      </c>
      <c r="C52" s="1040" t="s">
        <v>3329</v>
      </c>
      <c r="D52" s="1050"/>
      <c r="E52" s="1042"/>
      <c r="F52" s="1042"/>
      <c r="G52" s="1042"/>
      <c r="H52" s="1042"/>
      <c r="I52" s="2937"/>
      <c r="J52" s="2938"/>
      <c r="K52" s="2938"/>
      <c r="L52" s="2938"/>
      <c r="M52" s="2938"/>
      <c r="N52" s="2938"/>
      <c r="O52" s="2938"/>
      <c r="P52" s="2938"/>
      <c r="Q52" s="2938"/>
      <c r="R52" s="2938"/>
      <c r="S52" s="2938"/>
      <c r="T52" s="2938"/>
      <c r="U52" s="2938"/>
      <c r="V52" s="2938"/>
      <c r="W52" s="2938"/>
      <c r="X52" s="2938"/>
      <c r="Y52" s="2938"/>
      <c r="Z52" s="2938"/>
      <c r="AA52" s="2938"/>
      <c r="AB52" s="2938"/>
      <c r="AC52" s="2938"/>
      <c r="AD52" s="2938"/>
      <c r="AE52" s="2938"/>
      <c r="AF52" s="2938"/>
      <c r="AG52" s="2939"/>
      <c r="AH52" s="1566"/>
      <c r="AI52" s="219"/>
    </row>
    <row r="53" spans="1:35" ht="11.25" customHeight="1">
      <c r="A53" s="1550"/>
      <c r="B53" s="1050"/>
      <c r="C53" s="1050" t="s">
        <v>3327</v>
      </c>
      <c r="D53" s="1050"/>
      <c r="E53" s="1042"/>
      <c r="F53" s="1042"/>
      <c r="G53" s="1042"/>
      <c r="H53" s="1042"/>
      <c r="I53" s="2940"/>
      <c r="J53" s="2941"/>
      <c r="K53" s="2941"/>
      <c r="L53" s="2941"/>
      <c r="M53" s="2941"/>
      <c r="N53" s="2941"/>
      <c r="O53" s="2941"/>
      <c r="P53" s="2941"/>
      <c r="Q53" s="2941"/>
      <c r="R53" s="2941"/>
      <c r="S53" s="2941"/>
      <c r="T53" s="2941"/>
      <c r="U53" s="2941"/>
      <c r="V53" s="2941"/>
      <c r="W53" s="2941"/>
      <c r="X53" s="2941"/>
      <c r="Y53" s="2941"/>
      <c r="Z53" s="2941"/>
      <c r="AA53" s="2941"/>
      <c r="AB53" s="2941"/>
      <c r="AC53" s="2941"/>
      <c r="AD53" s="2941"/>
      <c r="AE53" s="2941"/>
      <c r="AF53" s="2941"/>
      <c r="AG53" s="2942"/>
      <c r="AH53" s="1566"/>
      <c r="AI53" s="219"/>
    </row>
    <row r="54" spans="1:35" ht="11.25" customHeight="1">
      <c r="A54" s="1550"/>
      <c r="B54" s="1050"/>
      <c r="C54" s="1041"/>
      <c r="D54" s="1050"/>
      <c r="E54" s="1042"/>
      <c r="F54" s="1042"/>
      <c r="G54" s="1042"/>
      <c r="H54" s="1042"/>
      <c r="I54" s="1073"/>
      <c r="J54" s="1073"/>
      <c r="K54" s="1042"/>
      <c r="L54" s="1074"/>
      <c r="M54" s="1074"/>
      <c r="N54" s="1042"/>
      <c r="O54" s="1042"/>
      <c r="P54" s="1074"/>
      <c r="Q54" s="1074"/>
      <c r="R54" s="1074"/>
      <c r="S54" s="1042"/>
      <c r="T54" s="1074"/>
      <c r="U54" s="1074"/>
      <c r="V54" s="1074"/>
      <c r="W54" s="1074"/>
      <c r="X54" s="1072"/>
      <c r="Y54" s="1074"/>
      <c r="Z54" s="1074"/>
      <c r="AA54" s="1074"/>
      <c r="AB54" s="1074"/>
      <c r="AC54" s="1049"/>
      <c r="AD54" s="1049"/>
      <c r="AE54" s="1049"/>
      <c r="AF54" s="1046"/>
      <c r="AG54" s="1046"/>
      <c r="AH54" s="1566"/>
      <c r="AI54" s="219"/>
    </row>
    <row r="55" spans="1:35" ht="9.75" customHeight="1">
      <c r="A55" s="1550"/>
      <c r="B55" s="1050"/>
      <c r="C55" s="1041"/>
      <c r="D55" s="1050"/>
      <c r="E55" s="1042"/>
      <c r="F55" s="1042"/>
      <c r="G55" s="1042"/>
      <c r="H55" s="1042"/>
      <c r="I55" s="1073"/>
      <c r="J55" s="1073"/>
      <c r="K55" s="1042"/>
      <c r="L55" s="1074"/>
      <c r="M55" s="1074"/>
      <c r="N55" s="1042"/>
      <c r="O55" s="1042"/>
      <c r="P55" s="1074"/>
      <c r="Q55" s="1074"/>
      <c r="R55" s="1074"/>
      <c r="S55" s="1042"/>
      <c r="T55" s="1074"/>
      <c r="U55" s="1074"/>
      <c r="V55" s="1074"/>
      <c r="W55" s="1074"/>
      <c r="X55" s="1072"/>
      <c r="Y55" s="1074"/>
      <c r="Z55" s="1074"/>
      <c r="AA55" s="1074"/>
      <c r="AB55" s="1074"/>
      <c r="AC55" s="1075"/>
      <c r="AD55" s="1075"/>
      <c r="AE55" s="1075"/>
      <c r="AF55" s="2936" t="s">
        <v>3431</v>
      </c>
      <c r="AG55" s="2936"/>
      <c r="AH55" s="1566"/>
      <c r="AI55" s="219"/>
    </row>
    <row r="56" spans="1:35" ht="11.25" customHeight="1">
      <c r="A56" s="1550"/>
      <c r="B56" s="1040" t="s">
        <v>62</v>
      </c>
      <c r="C56" s="1040" t="s">
        <v>3328</v>
      </c>
      <c r="D56" s="1050"/>
      <c r="E56" s="1042"/>
      <c r="F56" s="1042"/>
      <c r="G56" s="1042"/>
      <c r="H56" s="1042"/>
      <c r="I56" s="2937"/>
      <c r="J56" s="2938"/>
      <c r="K56" s="2938"/>
      <c r="L56" s="2938"/>
      <c r="M56" s="2938"/>
      <c r="N56" s="2938"/>
      <c r="O56" s="2938"/>
      <c r="P56" s="2938"/>
      <c r="Q56" s="2938"/>
      <c r="R56" s="2938"/>
      <c r="S56" s="2938"/>
      <c r="T56" s="2938"/>
      <c r="U56" s="2938"/>
      <c r="V56" s="2938"/>
      <c r="W56" s="2938"/>
      <c r="X56" s="2938"/>
      <c r="Y56" s="2938"/>
      <c r="Z56" s="2938"/>
      <c r="AA56" s="2938"/>
      <c r="AB56" s="2938"/>
      <c r="AC56" s="2938"/>
      <c r="AD56" s="2938"/>
      <c r="AE56" s="2938"/>
      <c r="AF56" s="2938"/>
      <c r="AG56" s="2939"/>
      <c r="AH56" s="1566"/>
      <c r="AI56" s="219"/>
    </row>
    <row r="57" spans="1:35" ht="11.25" customHeight="1">
      <c r="A57" s="1550"/>
      <c r="B57" s="1050"/>
      <c r="C57" s="1050" t="s">
        <v>3330</v>
      </c>
      <c r="D57" s="1050"/>
      <c r="E57" s="1042"/>
      <c r="F57" s="1042"/>
      <c r="G57" s="1042"/>
      <c r="H57" s="1042"/>
      <c r="I57" s="2940"/>
      <c r="J57" s="2941"/>
      <c r="K57" s="2941"/>
      <c r="L57" s="2941"/>
      <c r="M57" s="2941"/>
      <c r="N57" s="2941"/>
      <c r="O57" s="2941"/>
      <c r="P57" s="2941"/>
      <c r="Q57" s="2941"/>
      <c r="R57" s="2941"/>
      <c r="S57" s="2941"/>
      <c r="T57" s="2941"/>
      <c r="U57" s="2941"/>
      <c r="V57" s="2941"/>
      <c r="W57" s="2941"/>
      <c r="X57" s="2941"/>
      <c r="Y57" s="2941"/>
      <c r="Z57" s="2941"/>
      <c r="AA57" s="2941"/>
      <c r="AB57" s="2941"/>
      <c r="AC57" s="2941"/>
      <c r="AD57" s="2941"/>
      <c r="AE57" s="2941"/>
      <c r="AF57" s="2941"/>
      <c r="AG57" s="2942"/>
      <c r="AH57" s="1566"/>
      <c r="AI57" s="219"/>
    </row>
    <row r="58" spans="1:35" ht="11.25" customHeight="1">
      <c r="A58" s="1058"/>
      <c r="B58" s="1712"/>
      <c r="C58" s="1713"/>
      <c r="D58" s="1712"/>
      <c r="E58" s="1714"/>
      <c r="F58" s="1714"/>
      <c r="G58" s="1714"/>
      <c r="H58" s="1714"/>
      <c r="I58" s="1715"/>
      <c r="J58" s="1715"/>
      <c r="K58" s="1714"/>
      <c r="L58" s="1716"/>
      <c r="M58" s="1716"/>
      <c r="N58" s="1714"/>
      <c r="O58" s="1714"/>
      <c r="P58" s="1716"/>
      <c r="Q58" s="1716"/>
      <c r="R58" s="1716"/>
      <c r="S58" s="1714"/>
      <c r="T58" s="1716"/>
      <c r="U58" s="1716"/>
      <c r="V58" s="1716"/>
      <c r="W58" s="1716"/>
      <c r="X58" s="1717"/>
      <c r="Y58" s="1716"/>
      <c r="Z58" s="1716"/>
      <c r="AA58" s="1716"/>
      <c r="AB58" s="1716"/>
      <c r="AC58" s="1718"/>
      <c r="AD58" s="1718"/>
      <c r="AE58" s="1718"/>
      <c r="AF58" s="1719"/>
      <c r="AG58" s="1719"/>
      <c r="AH58" s="1720"/>
      <c r="AI58" s="219"/>
    </row>
    <row r="59" spans="1:35" ht="11.25" customHeight="1">
      <c r="A59" s="1596"/>
      <c r="B59" s="187"/>
      <c r="C59" s="187"/>
      <c r="D59" s="219"/>
      <c r="E59" s="219"/>
      <c r="F59" s="219"/>
      <c r="G59" s="219"/>
      <c r="H59" s="112"/>
      <c r="I59" s="112"/>
      <c r="J59" s="112"/>
      <c r="K59" s="219"/>
      <c r="L59" s="219"/>
      <c r="M59" s="219"/>
      <c r="N59" s="219"/>
      <c r="O59" s="219"/>
      <c r="P59" s="219"/>
      <c r="Q59" s="219"/>
      <c r="R59" s="219"/>
      <c r="S59" s="219"/>
      <c r="T59" s="112"/>
      <c r="U59" s="112"/>
      <c r="V59" s="112"/>
      <c r="W59" s="112"/>
      <c r="X59" s="219"/>
      <c r="Y59" s="219"/>
      <c r="Z59" s="219"/>
      <c r="AA59" s="219"/>
      <c r="AB59" s="219"/>
      <c r="AC59" s="219"/>
      <c r="AD59" s="219"/>
      <c r="AE59" s="219"/>
      <c r="AF59" s="219"/>
      <c r="AG59" s="219"/>
      <c r="AH59" s="1613"/>
      <c r="AI59" s="219"/>
    </row>
    <row r="60" spans="1:35" ht="11.25" customHeight="1">
      <c r="A60" s="1596">
        <v>1.6</v>
      </c>
      <c r="B60" s="112" t="s">
        <v>827</v>
      </c>
      <c r="C60" s="187"/>
      <c r="D60" s="219"/>
      <c r="E60" s="219"/>
      <c r="F60" s="219"/>
      <c r="G60" s="219"/>
      <c r="H60" s="112"/>
      <c r="I60" s="112"/>
      <c r="J60" s="112"/>
      <c r="K60" s="219"/>
      <c r="L60" s="219"/>
      <c r="M60" s="219"/>
      <c r="N60" s="219"/>
      <c r="O60" s="219"/>
      <c r="P60" s="219"/>
      <c r="Q60" s="219"/>
      <c r="R60" s="219"/>
      <c r="S60" s="219"/>
      <c r="T60" s="112"/>
      <c r="U60" s="112"/>
      <c r="V60" s="112"/>
      <c r="W60" s="112"/>
      <c r="X60" s="219"/>
      <c r="Y60" s="219"/>
      <c r="Z60" s="219"/>
      <c r="AA60" s="219"/>
      <c r="AB60" s="219"/>
      <c r="AC60" s="219"/>
      <c r="AD60" s="219"/>
      <c r="AE60" s="219"/>
      <c r="AF60" s="219"/>
      <c r="AG60" s="219"/>
      <c r="AH60" s="1613"/>
      <c r="AI60" s="219"/>
    </row>
    <row r="61" spans="1:35" ht="11.25" customHeight="1">
      <c r="A61" s="1596"/>
      <c r="B61" s="188" t="s">
        <v>570</v>
      </c>
      <c r="C61" s="187"/>
      <c r="D61" s="219"/>
      <c r="E61" s="219"/>
      <c r="F61" s="219"/>
      <c r="G61" s="219"/>
      <c r="H61" s="112"/>
      <c r="I61" s="112"/>
      <c r="J61" s="112"/>
      <c r="K61" s="219"/>
      <c r="L61" s="219"/>
      <c r="M61" s="219"/>
      <c r="N61" s="219"/>
      <c r="O61" s="219"/>
      <c r="P61" s="219"/>
      <c r="Q61" s="219"/>
      <c r="R61" s="219"/>
      <c r="S61" s="219"/>
      <c r="T61" s="112"/>
      <c r="U61" s="112"/>
      <c r="V61" s="112"/>
      <c r="W61" s="112"/>
      <c r="X61" s="219"/>
      <c r="Y61" s="219"/>
      <c r="Z61" s="219"/>
      <c r="AA61" s="219"/>
      <c r="AB61" s="219"/>
      <c r="AC61" s="219"/>
      <c r="AD61" s="219"/>
      <c r="AE61" s="219"/>
      <c r="AF61" s="219"/>
      <c r="AG61" s="219"/>
      <c r="AH61" s="1613"/>
      <c r="AI61" s="219"/>
    </row>
    <row r="62" spans="1:35" ht="9" customHeight="1">
      <c r="A62" s="1596"/>
      <c r="B62" s="188"/>
      <c r="C62" s="187"/>
      <c r="D62" s="219"/>
      <c r="E62" s="219"/>
      <c r="F62" s="219"/>
      <c r="G62" s="219"/>
      <c r="H62" s="112"/>
      <c r="I62" s="112"/>
      <c r="J62" s="112"/>
      <c r="K62" s="219"/>
      <c r="L62" s="219"/>
      <c r="M62" s="219"/>
      <c r="N62" s="219"/>
      <c r="O62" s="219"/>
      <c r="P62" s="219"/>
      <c r="Q62" s="219"/>
      <c r="R62" s="219"/>
      <c r="S62" s="219"/>
      <c r="T62" s="112"/>
      <c r="U62" s="2880"/>
      <c r="V62" s="2880"/>
      <c r="W62" s="2881"/>
      <c r="X62" s="112"/>
      <c r="Y62" s="219"/>
      <c r="Z62" s="219"/>
      <c r="AA62" s="219"/>
      <c r="AB62" s="219"/>
      <c r="AC62" s="219"/>
      <c r="AD62" s="219"/>
      <c r="AE62" s="219"/>
      <c r="AF62" s="219"/>
      <c r="AG62" s="219"/>
      <c r="AH62" s="1613"/>
      <c r="AI62" s="219"/>
    </row>
    <row r="63" spans="1:35" ht="11.25" customHeight="1">
      <c r="A63" s="1596"/>
      <c r="B63" s="112" t="s">
        <v>46</v>
      </c>
      <c r="C63" s="112"/>
      <c r="D63" s="112"/>
      <c r="E63" s="112"/>
      <c r="F63" s="112"/>
      <c r="G63" s="112"/>
      <c r="H63" s="112"/>
      <c r="I63" s="112"/>
      <c r="J63" s="112"/>
      <c r="K63" s="112"/>
      <c r="L63" s="112"/>
      <c r="M63" s="112"/>
      <c r="N63" s="112"/>
      <c r="O63" s="112"/>
      <c r="P63" s="112"/>
      <c r="Q63" s="112"/>
      <c r="R63" s="112"/>
      <c r="S63" s="112"/>
      <c r="T63" s="112"/>
      <c r="U63" s="112"/>
      <c r="V63" s="112"/>
      <c r="W63" s="112"/>
      <c r="Y63" s="219"/>
      <c r="Z63" s="219"/>
      <c r="AA63" s="219"/>
      <c r="AB63" s="219"/>
      <c r="AC63" s="219"/>
      <c r="AD63" s="219"/>
      <c r="AE63" s="219"/>
      <c r="AF63" s="219"/>
      <c r="AG63" s="219"/>
      <c r="AH63" s="1613"/>
      <c r="AI63" s="219"/>
    </row>
    <row r="64" spans="1:35" ht="11.25" customHeight="1">
      <c r="A64" s="1596"/>
      <c r="B64" s="108" t="s">
        <v>47</v>
      </c>
      <c r="C64" s="112"/>
      <c r="D64" s="112"/>
      <c r="E64" s="112"/>
      <c r="F64" s="112"/>
      <c r="G64" s="112"/>
      <c r="H64" s="112"/>
      <c r="I64" s="112"/>
      <c r="J64" s="112"/>
      <c r="K64" s="112"/>
      <c r="L64" s="112"/>
      <c r="M64" s="112"/>
      <c r="N64" s="112"/>
      <c r="O64" s="112"/>
      <c r="P64" s="112"/>
      <c r="Q64" s="112"/>
      <c r="R64" s="112"/>
      <c r="S64" s="112"/>
      <c r="T64" s="112"/>
      <c r="U64" s="112"/>
      <c r="V64" s="112"/>
      <c r="W64" s="112"/>
      <c r="Y64" s="219"/>
      <c r="Z64" s="219"/>
      <c r="AA64" s="219"/>
      <c r="AB64" s="219"/>
      <c r="AC64" s="219"/>
      <c r="AD64" s="219"/>
      <c r="AE64" s="219"/>
      <c r="AF64" s="219"/>
      <c r="AG64" s="219"/>
      <c r="AH64" s="1613"/>
      <c r="AI64" s="219"/>
    </row>
    <row r="65" spans="1:35" ht="4.5" customHeight="1">
      <c r="A65" s="1596"/>
      <c r="B65" s="108"/>
      <c r="C65" s="112"/>
      <c r="D65" s="112"/>
      <c r="E65" s="112"/>
      <c r="F65" s="112"/>
      <c r="G65" s="112"/>
      <c r="H65" s="112"/>
      <c r="I65" s="112"/>
      <c r="J65" s="112"/>
      <c r="K65" s="112"/>
      <c r="L65" s="112"/>
      <c r="M65" s="112"/>
      <c r="N65" s="112"/>
      <c r="O65" s="112"/>
      <c r="P65" s="112"/>
      <c r="Q65" s="112"/>
      <c r="R65" s="112"/>
      <c r="S65" s="112"/>
      <c r="T65" s="112"/>
      <c r="U65" s="112"/>
      <c r="V65" s="112"/>
      <c r="W65" s="112"/>
      <c r="Y65" s="219"/>
      <c r="Z65" s="219"/>
      <c r="AA65" s="219"/>
      <c r="AB65" s="219"/>
      <c r="AC65" s="219"/>
      <c r="AD65" s="219"/>
      <c r="AE65" s="219"/>
      <c r="AF65" s="219"/>
      <c r="AG65" s="219"/>
      <c r="AH65" s="1613"/>
      <c r="AI65" s="219"/>
    </row>
    <row r="66" spans="1:35" ht="9.75" customHeight="1">
      <c r="A66" s="1596"/>
      <c r="B66" s="2880" t="s">
        <v>48</v>
      </c>
      <c r="C66" s="2881"/>
      <c r="D66" s="112"/>
      <c r="E66" s="112"/>
      <c r="F66" s="112"/>
      <c r="G66" s="112"/>
      <c r="H66" s="112"/>
      <c r="I66" s="112"/>
      <c r="J66" s="112"/>
      <c r="K66" s="112"/>
      <c r="L66" s="112"/>
      <c r="M66" s="112"/>
      <c r="N66" s="112"/>
      <c r="O66" s="112"/>
      <c r="P66" s="112"/>
      <c r="Q66" s="112"/>
      <c r="R66" s="112"/>
      <c r="S66" s="112"/>
      <c r="T66" s="112"/>
      <c r="U66" s="112"/>
      <c r="V66" s="112"/>
      <c r="W66" s="112"/>
      <c r="Y66" s="219"/>
      <c r="Z66" s="219"/>
      <c r="AA66" s="219"/>
      <c r="AB66" s="219"/>
      <c r="AC66" s="219"/>
      <c r="AD66" s="219"/>
      <c r="AE66" s="219"/>
      <c r="AF66" s="219"/>
      <c r="AG66" s="219"/>
      <c r="AH66" s="1613"/>
      <c r="AI66" s="219"/>
    </row>
    <row r="67" spans="1:35" ht="3" customHeight="1">
      <c r="A67" s="1596"/>
      <c r="B67" s="112"/>
      <c r="C67" s="112"/>
      <c r="D67" s="112"/>
      <c r="E67" s="112"/>
      <c r="F67" s="112"/>
      <c r="G67" s="112"/>
      <c r="H67" s="112"/>
      <c r="I67" s="112"/>
      <c r="J67" s="112"/>
      <c r="K67" s="112"/>
      <c r="L67" s="112"/>
      <c r="M67" s="112"/>
      <c r="N67" s="112"/>
      <c r="O67" s="112"/>
      <c r="P67" s="112"/>
      <c r="Q67" s="112"/>
      <c r="R67" s="112"/>
      <c r="S67" s="112"/>
      <c r="T67" s="112"/>
      <c r="U67" s="112"/>
      <c r="V67" s="112"/>
      <c r="W67" s="112"/>
      <c r="Y67" s="219"/>
      <c r="Z67" s="219"/>
      <c r="AA67" s="219"/>
      <c r="AB67" s="219"/>
      <c r="AC67" s="219"/>
      <c r="AD67" s="219"/>
      <c r="AE67" s="219"/>
      <c r="AF67" s="2880"/>
      <c r="AG67" s="2881"/>
      <c r="AH67" s="1613"/>
      <c r="AI67" s="219"/>
    </row>
    <row r="68" spans="1:35" ht="22.5" customHeight="1">
      <c r="A68" s="1596"/>
      <c r="B68" s="1755">
        <v>1</v>
      </c>
      <c r="C68" s="2710"/>
      <c r="D68" s="2909" t="s">
        <v>392</v>
      </c>
      <c r="E68" s="2910"/>
      <c r="F68" s="112"/>
      <c r="G68" s="1755">
        <v>2</v>
      </c>
      <c r="H68" s="2710"/>
      <c r="I68" s="2911" t="s">
        <v>571</v>
      </c>
      <c r="J68" s="2877"/>
      <c r="K68" s="2877"/>
      <c r="L68" s="112"/>
      <c r="M68" s="112"/>
      <c r="N68" s="112"/>
      <c r="O68" s="112"/>
      <c r="P68" s="112"/>
      <c r="Q68" s="112"/>
      <c r="R68" s="112"/>
      <c r="S68" s="112"/>
      <c r="T68" s="112"/>
      <c r="U68" s="112"/>
      <c r="V68" s="112"/>
      <c r="W68" s="112"/>
      <c r="Y68" s="2912"/>
      <c r="Z68" s="2912"/>
      <c r="AA68" s="2912"/>
      <c r="AB68" s="188"/>
      <c r="AC68" s="219"/>
      <c r="AD68" s="219"/>
      <c r="AE68" s="219"/>
      <c r="AF68" s="219"/>
      <c r="AG68" s="219"/>
      <c r="AH68" s="1613"/>
      <c r="AI68" s="219"/>
    </row>
    <row r="69" spans="1:35" ht="11.25" customHeight="1">
      <c r="A69" s="1596"/>
      <c r="B69" s="1755"/>
      <c r="C69" s="112"/>
      <c r="D69" s="833"/>
      <c r="E69" s="833"/>
      <c r="F69" s="112"/>
      <c r="G69" s="1755"/>
      <c r="H69" s="112"/>
      <c r="I69" s="132"/>
      <c r="J69" s="132"/>
      <c r="K69" s="132"/>
      <c r="L69" s="112"/>
      <c r="M69" s="112"/>
      <c r="N69" s="112"/>
      <c r="O69" s="112"/>
      <c r="P69" s="112"/>
      <c r="Q69" s="112"/>
      <c r="R69" s="112"/>
      <c r="S69" s="112"/>
      <c r="T69" s="112"/>
      <c r="U69" s="112"/>
      <c r="V69" s="112"/>
      <c r="W69" s="112"/>
      <c r="Y69" s="1620"/>
      <c r="Z69" s="1620"/>
      <c r="AA69" s="1620"/>
      <c r="AB69" s="188"/>
      <c r="AC69" s="219"/>
      <c r="AD69" s="219"/>
      <c r="AE69" s="219"/>
      <c r="AF69" s="219"/>
      <c r="AG69" s="219"/>
      <c r="AH69" s="869"/>
      <c r="AI69" s="219"/>
    </row>
    <row r="70" spans="1:35" ht="11.25" customHeight="1">
      <c r="A70" s="1813"/>
      <c r="B70" s="1823"/>
      <c r="C70" s="1815"/>
      <c r="D70" s="1824"/>
      <c r="E70" s="1816"/>
      <c r="F70" s="1816"/>
      <c r="G70" s="1816"/>
      <c r="H70" s="1816"/>
      <c r="I70" s="1816"/>
      <c r="J70" s="1816"/>
      <c r="K70" s="1816"/>
      <c r="L70" s="1816"/>
      <c r="M70" s="1816"/>
      <c r="N70" s="1816"/>
      <c r="O70" s="1816"/>
      <c r="P70" s="1816"/>
      <c r="Q70" s="1816"/>
      <c r="R70" s="1816"/>
      <c r="S70" s="1816"/>
      <c r="T70" s="1825"/>
      <c r="U70" s="1825"/>
      <c r="V70" s="1825"/>
      <c r="W70" s="1825"/>
      <c r="X70" s="1826"/>
      <c r="Y70" s="1826"/>
      <c r="Z70" s="1826"/>
      <c r="AA70" s="1826"/>
      <c r="AB70" s="1826"/>
      <c r="AC70" s="1827"/>
      <c r="AD70" s="1827"/>
      <c r="AE70" s="1827"/>
      <c r="AF70" s="1821"/>
      <c r="AG70" s="1821"/>
      <c r="AH70" s="1822"/>
      <c r="AI70" s="219"/>
    </row>
    <row r="71" spans="1:35" ht="11.25" customHeight="1">
      <c r="A71" s="1550"/>
      <c r="B71" s="1040" t="s">
        <v>116</v>
      </c>
      <c r="C71" s="1041"/>
      <c r="D71" s="1031"/>
      <c r="E71" s="1042"/>
      <c r="F71" s="1042"/>
      <c r="G71" s="1042"/>
      <c r="H71" s="1042"/>
      <c r="I71" s="1042"/>
      <c r="J71" s="1042"/>
      <c r="K71" s="1042"/>
      <c r="L71" s="1042"/>
      <c r="M71" s="1042"/>
      <c r="N71" s="1042"/>
      <c r="O71" s="1042"/>
      <c r="P71" s="1042"/>
      <c r="Q71" s="1042"/>
      <c r="R71" s="1042"/>
      <c r="S71" s="1042"/>
      <c r="T71" s="1043"/>
      <c r="U71" s="1043"/>
      <c r="V71" s="1043"/>
      <c r="W71" s="1043"/>
      <c r="X71" s="1044"/>
      <c r="Y71" s="1044"/>
      <c r="Z71" s="1044"/>
      <c r="AA71" s="1044"/>
      <c r="AB71" s="1044"/>
      <c r="AC71" s="1045"/>
      <c r="AD71" s="1045"/>
      <c r="AE71" s="1045"/>
      <c r="AF71" s="1046"/>
      <c r="AG71" s="1046"/>
      <c r="AH71" s="1566"/>
      <c r="AI71" s="219"/>
    </row>
    <row r="72" spans="1:35" ht="11.25" customHeight="1">
      <c r="A72" s="1550"/>
      <c r="B72" s="1050" t="s">
        <v>117</v>
      </c>
      <c r="C72" s="1041"/>
      <c r="D72" s="1031"/>
      <c r="E72" s="1042"/>
      <c r="F72" s="1042"/>
      <c r="G72" s="1042"/>
      <c r="H72" s="1042"/>
      <c r="I72" s="1042"/>
      <c r="J72" s="1042"/>
      <c r="K72" s="1042"/>
      <c r="L72" s="1042"/>
      <c r="M72" s="1042"/>
      <c r="N72" s="1042"/>
      <c r="O72" s="1042"/>
      <c r="P72" s="1042"/>
      <c r="Q72" s="1042"/>
      <c r="R72" s="1042"/>
      <c r="S72" s="1042"/>
      <c r="T72" s="1043"/>
      <c r="U72" s="1043"/>
      <c r="V72" s="1043"/>
      <c r="W72" s="1043"/>
      <c r="X72" s="1044"/>
      <c r="Y72" s="1044"/>
      <c r="Z72" s="1044"/>
      <c r="AA72" s="1044"/>
      <c r="AB72" s="1044"/>
      <c r="AC72" s="1045"/>
      <c r="AD72" s="1045"/>
      <c r="AE72" s="1045"/>
      <c r="AF72" s="1046"/>
      <c r="AG72" s="1046"/>
      <c r="AH72" s="1566"/>
      <c r="AI72" s="219"/>
    </row>
    <row r="73" spans="1:35" ht="11.25" customHeight="1">
      <c r="A73" s="1550"/>
      <c r="B73" s="1040"/>
      <c r="C73" s="1041"/>
      <c r="D73" s="1041"/>
      <c r="E73" s="1042"/>
      <c r="F73" s="1042"/>
      <c r="G73" s="1042"/>
      <c r="H73" s="1042"/>
      <c r="I73" s="1554" t="s">
        <v>49</v>
      </c>
      <c r="J73" s="1042"/>
      <c r="K73" s="1042"/>
      <c r="L73" s="1555" t="s">
        <v>3416</v>
      </c>
      <c r="M73" s="1042"/>
      <c r="N73" s="1042"/>
      <c r="O73" s="1031"/>
      <c r="P73" s="1555"/>
      <c r="Q73" s="1555"/>
      <c r="R73" s="1555" t="s">
        <v>50</v>
      </c>
      <c r="S73" s="1042"/>
      <c r="T73" s="1048"/>
      <c r="U73" s="1043"/>
      <c r="V73" s="1043"/>
      <c r="W73" s="1048"/>
      <c r="X73" s="1044"/>
      <c r="Y73" s="1043"/>
      <c r="Z73" s="1043"/>
      <c r="AA73" s="1048" t="s">
        <v>51</v>
      </c>
      <c r="AB73" s="1044"/>
      <c r="AC73" s="1045"/>
      <c r="AD73" s="1045"/>
      <c r="AE73" s="1045"/>
      <c r="AF73" s="1046"/>
      <c r="AG73" s="1564" t="s">
        <v>52</v>
      </c>
      <c r="AH73" s="1566"/>
      <c r="AI73" s="219"/>
    </row>
    <row r="74" spans="1:35" ht="11.25" customHeight="1">
      <c r="A74" s="1550"/>
      <c r="B74" s="1040"/>
      <c r="C74" s="1041"/>
      <c r="D74" s="1041"/>
      <c r="E74" s="1042"/>
      <c r="F74" s="1042"/>
      <c r="G74" s="1042"/>
      <c r="H74" s="1042"/>
      <c r="I74" s="1563" t="s">
        <v>53</v>
      </c>
      <c r="J74" s="1042"/>
      <c r="K74" s="1042"/>
      <c r="L74" s="1042" t="s">
        <v>3417</v>
      </c>
      <c r="M74" s="1042"/>
      <c r="N74" s="1042"/>
      <c r="O74" s="1031"/>
      <c r="P74" s="1042"/>
      <c r="Q74" s="1555"/>
      <c r="R74" s="1042" t="s">
        <v>54</v>
      </c>
      <c r="S74" s="1042"/>
      <c r="T74" s="1509"/>
      <c r="U74" s="1043"/>
      <c r="V74" s="1043"/>
      <c r="W74" s="1509"/>
      <c r="X74" s="1044"/>
      <c r="Y74" s="1043"/>
      <c r="Z74" s="1043"/>
      <c r="AA74" s="1509" t="s">
        <v>55</v>
      </c>
      <c r="AB74" s="1044"/>
      <c r="AC74" s="1045"/>
      <c r="AD74" s="1045"/>
      <c r="AE74" s="1045"/>
      <c r="AF74" s="1046"/>
      <c r="AG74" s="1565" t="s">
        <v>52</v>
      </c>
      <c r="AH74" s="1566"/>
      <c r="AI74" s="219"/>
    </row>
    <row r="75" spans="1:35" ht="12.75" customHeight="1">
      <c r="A75" s="1550"/>
      <c r="B75" s="1040"/>
      <c r="C75" s="1041"/>
      <c r="D75" s="1041"/>
      <c r="E75" s="1042"/>
      <c r="F75" s="1042"/>
      <c r="G75" s="1042"/>
      <c r="H75" s="1042"/>
      <c r="I75" s="1042"/>
      <c r="J75" s="1042"/>
      <c r="K75" s="1042"/>
      <c r="L75" s="1042"/>
      <c r="M75" s="1042"/>
      <c r="N75" s="1042"/>
      <c r="O75" s="1031"/>
      <c r="P75" s="1042"/>
      <c r="Q75" s="1042"/>
      <c r="R75" s="1042"/>
      <c r="S75" s="1042"/>
      <c r="T75" s="1043"/>
      <c r="U75" s="1043"/>
      <c r="V75" s="1043"/>
      <c r="W75" s="1043"/>
      <c r="X75" s="1044"/>
      <c r="Y75" s="1044"/>
      <c r="Z75" s="1044"/>
      <c r="AA75" s="1044"/>
      <c r="AB75" s="1044"/>
      <c r="AC75" s="1045"/>
      <c r="AD75" s="1045"/>
      <c r="AE75" s="1045"/>
      <c r="AF75" s="1046"/>
      <c r="AG75" s="1046"/>
      <c r="AH75" s="1566"/>
      <c r="AI75" s="219"/>
    </row>
    <row r="76" spans="1:35" ht="9.75" customHeight="1">
      <c r="A76" s="1550"/>
      <c r="B76" s="1040"/>
      <c r="C76" s="1041"/>
      <c r="D76" s="1041"/>
      <c r="E76" s="1042"/>
      <c r="F76" s="1042"/>
      <c r="G76" s="1042"/>
      <c r="H76" s="1042"/>
      <c r="I76" s="2860" t="s">
        <v>1430</v>
      </c>
      <c r="J76" s="2895"/>
      <c r="K76" s="1042"/>
      <c r="L76" s="1071"/>
      <c r="M76" s="2860" t="s">
        <v>1431</v>
      </c>
      <c r="N76" s="2860"/>
      <c r="O76" s="1042"/>
      <c r="P76" s="1071"/>
      <c r="Q76" s="1555"/>
      <c r="R76" s="1555"/>
      <c r="S76" s="2860" t="s">
        <v>1432</v>
      </c>
      <c r="T76" s="2860"/>
      <c r="U76" s="1048"/>
      <c r="V76" s="1048"/>
      <c r="W76" s="1048"/>
      <c r="X76" s="1556"/>
      <c r="Y76" s="1071"/>
      <c r="Z76" s="1071"/>
      <c r="AA76" s="1556"/>
      <c r="AB76" s="1556"/>
      <c r="AC76" s="2859" t="s">
        <v>1433</v>
      </c>
      <c r="AD76" s="2859"/>
      <c r="AE76" s="2859"/>
      <c r="AF76" s="2907" t="s">
        <v>1434</v>
      </c>
      <c r="AG76" s="2907"/>
      <c r="AH76" s="1566"/>
      <c r="AI76" s="219"/>
    </row>
    <row r="77" spans="1:35" ht="11.25" customHeight="1">
      <c r="A77" s="1550"/>
      <c r="B77" s="1040" t="s">
        <v>1438</v>
      </c>
      <c r="C77" s="1041"/>
      <c r="D77" s="1040"/>
      <c r="E77" s="1042"/>
      <c r="F77" s="1042"/>
      <c r="G77" s="1042"/>
      <c r="H77" s="1042"/>
      <c r="I77" s="2913"/>
      <c r="J77" s="2855"/>
      <c r="K77" s="1042"/>
      <c r="L77" s="1604"/>
      <c r="M77" s="2913"/>
      <c r="N77" s="2855"/>
      <c r="O77" s="1042"/>
      <c r="P77" s="1604"/>
      <c r="Q77" s="1603"/>
      <c r="R77" s="2913"/>
      <c r="S77" s="2854"/>
      <c r="T77" s="2855"/>
      <c r="U77" s="1603"/>
      <c r="V77" s="1603"/>
      <c r="W77" s="2913"/>
      <c r="X77" s="2854"/>
      <c r="Y77" s="2854"/>
      <c r="Z77" s="2855"/>
      <c r="AA77" s="2893" t="s">
        <v>56</v>
      </c>
      <c r="AB77" s="2853"/>
      <c r="AC77" s="2854"/>
      <c r="AD77" s="2854"/>
      <c r="AE77" s="2855"/>
      <c r="AF77" s="1046"/>
      <c r="AG77" s="2944"/>
      <c r="AH77" s="1566"/>
      <c r="AI77" s="219"/>
    </row>
    <row r="78" spans="1:35" ht="11.25" customHeight="1">
      <c r="A78" s="1550"/>
      <c r="B78" s="1050" t="s">
        <v>1439</v>
      </c>
      <c r="C78" s="1041"/>
      <c r="D78" s="1050"/>
      <c r="E78" s="1042"/>
      <c r="F78" s="1042"/>
      <c r="G78" s="1042"/>
      <c r="H78" s="1042"/>
      <c r="I78" s="2914"/>
      <c r="J78" s="2915"/>
      <c r="K78" s="1042"/>
      <c r="L78" s="1603"/>
      <c r="M78" s="2914"/>
      <c r="N78" s="2915"/>
      <c r="O78" s="1042"/>
      <c r="P78" s="1603"/>
      <c r="Q78" s="1603"/>
      <c r="R78" s="2914"/>
      <c r="S78" s="2932"/>
      <c r="T78" s="2915"/>
      <c r="U78" s="1603"/>
      <c r="V78" s="1603"/>
      <c r="W78" s="2914"/>
      <c r="X78" s="2932"/>
      <c r="Y78" s="2932"/>
      <c r="Z78" s="2915"/>
      <c r="AA78" s="2894"/>
      <c r="AB78" s="2856"/>
      <c r="AC78" s="2857"/>
      <c r="AD78" s="2857"/>
      <c r="AE78" s="2858"/>
      <c r="AF78" s="1046"/>
      <c r="AG78" s="2945"/>
      <c r="AH78" s="1566"/>
      <c r="AI78" s="219"/>
    </row>
    <row r="79" spans="1:35" ht="11.25" customHeight="1">
      <c r="A79" s="1058"/>
      <c r="B79" s="1712"/>
      <c r="C79" s="1713"/>
      <c r="D79" s="1712"/>
      <c r="E79" s="1714"/>
      <c r="F79" s="1714"/>
      <c r="G79" s="1714"/>
      <c r="H79" s="1714"/>
      <c r="I79" s="1715"/>
      <c r="J79" s="1715"/>
      <c r="K79" s="1714"/>
      <c r="L79" s="1716"/>
      <c r="M79" s="1716"/>
      <c r="N79" s="1714"/>
      <c r="O79" s="1714"/>
      <c r="P79" s="1716"/>
      <c r="Q79" s="1716"/>
      <c r="R79" s="1716"/>
      <c r="S79" s="1714"/>
      <c r="T79" s="1716"/>
      <c r="U79" s="1716"/>
      <c r="V79" s="1716"/>
      <c r="W79" s="1716"/>
      <c r="X79" s="1717"/>
      <c r="Y79" s="1716"/>
      <c r="Z79" s="1716"/>
      <c r="AA79" s="1716"/>
      <c r="AB79" s="1716"/>
      <c r="AC79" s="1718"/>
      <c r="AD79" s="1718"/>
      <c r="AE79" s="1718"/>
      <c r="AF79" s="1719"/>
      <c r="AG79" s="1719"/>
      <c r="AH79" s="1720"/>
      <c r="AI79" s="219"/>
    </row>
    <row r="80" spans="1:35" ht="11.25" customHeight="1">
      <c r="A80" s="1596"/>
      <c r="B80" s="187"/>
      <c r="C80" s="187"/>
      <c r="D80" s="219"/>
      <c r="E80" s="219"/>
      <c r="F80" s="219"/>
      <c r="G80" s="219"/>
      <c r="H80" s="112"/>
      <c r="I80" s="112"/>
      <c r="J80" s="112"/>
      <c r="K80" s="219"/>
      <c r="L80" s="219"/>
      <c r="M80" s="219"/>
      <c r="N80" s="219"/>
      <c r="O80" s="219"/>
      <c r="P80" s="219"/>
      <c r="Q80" s="219"/>
      <c r="R80" s="219"/>
      <c r="S80" s="219"/>
      <c r="T80" s="112"/>
      <c r="U80" s="112"/>
      <c r="V80" s="112"/>
      <c r="W80" s="112"/>
      <c r="X80" s="219"/>
      <c r="Y80" s="219"/>
      <c r="Z80" s="219"/>
      <c r="AA80" s="219"/>
      <c r="AB80" s="219"/>
      <c r="AC80" s="219"/>
      <c r="AD80" s="219"/>
      <c r="AE80" s="219"/>
      <c r="AF80" s="219"/>
      <c r="AG80" s="219"/>
      <c r="AH80" s="1613"/>
      <c r="AI80" s="219"/>
    </row>
    <row r="81" spans="1:35" ht="11.25" customHeight="1" thickBot="1">
      <c r="A81" s="1756"/>
      <c r="B81" s="1642"/>
      <c r="C81" s="1642"/>
      <c r="D81" s="1757"/>
      <c r="E81" s="1757"/>
      <c r="F81" s="1757"/>
      <c r="G81" s="1757"/>
      <c r="H81" s="1758"/>
      <c r="I81" s="1758"/>
      <c r="J81" s="1758"/>
      <c r="K81" s="1757"/>
      <c r="L81" s="1757"/>
      <c r="M81" s="1757"/>
      <c r="N81" s="1757"/>
      <c r="O81" s="1757"/>
      <c r="P81" s="1757"/>
      <c r="Q81" s="1757"/>
      <c r="R81" s="1757"/>
      <c r="S81" s="1757"/>
      <c r="T81" s="1758"/>
      <c r="U81" s="1758"/>
      <c r="V81" s="1758"/>
      <c r="W81" s="1758"/>
      <c r="X81" s="1757"/>
      <c r="Y81" s="1757"/>
      <c r="Z81" s="1757"/>
      <c r="AA81" s="1757"/>
      <c r="AB81" s="1757"/>
      <c r="AC81" s="1757"/>
      <c r="AD81" s="1757"/>
      <c r="AE81" s="1757"/>
      <c r="AF81" s="1757"/>
      <c r="AG81" s="1757"/>
      <c r="AH81" s="1759"/>
      <c r="AI81" s="219"/>
    </row>
    <row r="82" spans="1:35" ht="17.25" customHeight="1">
      <c r="A82" s="1760"/>
      <c r="B82" s="1606"/>
      <c r="C82" s="1606"/>
      <c r="D82" s="1760"/>
      <c r="E82" s="1760"/>
      <c r="F82" s="1760"/>
      <c r="G82" s="1760"/>
      <c r="H82" s="1605"/>
      <c r="I82" s="1605"/>
      <c r="J82" s="1605"/>
      <c r="K82" s="1760"/>
      <c r="L82" s="1760"/>
      <c r="M82" s="1760"/>
      <c r="N82" s="1760"/>
      <c r="O82" s="1760"/>
      <c r="P82" s="1760"/>
      <c r="Q82" s="1760"/>
      <c r="R82" s="1760"/>
      <c r="S82" s="1760"/>
      <c r="T82" s="1605"/>
      <c r="U82" s="1605"/>
      <c r="V82" s="877"/>
      <c r="W82" s="1605"/>
      <c r="X82" s="1760"/>
      <c r="Y82" s="1760"/>
      <c r="Z82" s="872"/>
      <c r="AA82" s="1760"/>
      <c r="AB82" s="1760"/>
      <c r="AC82" s="1760"/>
      <c r="AD82" s="872"/>
      <c r="AE82" s="872"/>
      <c r="AF82" s="1760"/>
      <c r="AG82" s="1760"/>
      <c r="AH82" s="1760"/>
      <c r="AI82" s="219"/>
    </row>
    <row r="83" spans="1:35" ht="11.25" customHeight="1">
      <c r="A83" s="2946">
        <v>3</v>
      </c>
      <c r="B83" s="2946"/>
      <c r="C83" s="2946"/>
      <c r="D83" s="2946"/>
      <c r="E83" s="2946"/>
      <c r="F83" s="2946"/>
      <c r="G83" s="2946"/>
      <c r="H83" s="2946"/>
      <c r="I83" s="2946"/>
      <c r="J83" s="2946"/>
      <c r="K83" s="2946"/>
      <c r="L83" s="2946"/>
      <c r="M83" s="2946"/>
      <c r="N83" s="2946"/>
      <c r="O83" s="2946"/>
      <c r="P83" s="2946"/>
      <c r="Q83" s="2946"/>
      <c r="R83" s="2946"/>
      <c r="S83" s="2946"/>
      <c r="T83" s="2946"/>
      <c r="U83" s="2946"/>
      <c r="V83" s="2946"/>
      <c r="W83" s="2946"/>
      <c r="X83" s="2946"/>
      <c r="Y83" s="2946"/>
      <c r="Z83" s="2946"/>
      <c r="AA83" s="2946"/>
      <c r="AB83" s="2946"/>
      <c r="AC83" s="2946"/>
      <c r="AD83" s="2946"/>
      <c r="AE83" s="2946"/>
      <c r="AF83" s="2946"/>
      <c r="AG83" s="2946"/>
      <c r="AH83" s="2946"/>
      <c r="AI83" s="219"/>
    </row>
    <row r="84" spans="1:35" ht="7.5" customHeight="1" thickBot="1">
      <c r="A84" s="219"/>
      <c r="B84" s="187"/>
      <c r="C84" s="187"/>
      <c r="D84" s="219"/>
      <c r="E84" s="219"/>
      <c r="F84" s="219"/>
      <c r="G84" s="219"/>
      <c r="H84" s="112"/>
      <c r="I84" s="112"/>
      <c r="J84" s="112"/>
      <c r="K84" s="219"/>
      <c r="L84" s="219"/>
      <c r="M84" s="219"/>
      <c r="N84" s="219"/>
      <c r="O84" s="219"/>
      <c r="P84" s="219"/>
      <c r="Q84" s="219"/>
      <c r="R84" s="219"/>
      <c r="S84" s="219"/>
      <c r="T84" s="112"/>
      <c r="U84" s="112"/>
      <c r="V84" s="112"/>
      <c r="W84" s="112"/>
      <c r="X84" s="219"/>
      <c r="Y84" s="219"/>
      <c r="Z84" s="219"/>
      <c r="AA84" s="219"/>
      <c r="AB84" s="219"/>
      <c r="AC84" s="219"/>
      <c r="AD84" s="219"/>
      <c r="AE84" s="219"/>
      <c r="AF84" s="219"/>
      <c r="AG84" s="219"/>
      <c r="AH84" s="219"/>
      <c r="AI84" s="219"/>
    </row>
    <row r="85" spans="1:35" s="236" customFormat="1" ht="10.5" customHeight="1">
      <c r="A85" s="532"/>
      <c r="B85" s="873"/>
      <c r="C85" s="874"/>
      <c r="D85" s="875"/>
      <c r="E85" s="875"/>
      <c r="F85" s="876"/>
      <c r="G85" s="873"/>
      <c r="H85" s="874"/>
      <c r="I85" s="875"/>
      <c r="J85" s="875"/>
      <c r="K85" s="876"/>
      <c r="L85" s="876"/>
      <c r="M85" s="876"/>
      <c r="N85" s="876"/>
      <c r="O85" s="876"/>
      <c r="P85" s="877"/>
      <c r="Q85" s="877"/>
      <c r="R85" s="878"/>
      <c r="S85" s="878"/>
      <c r="T85" s="878"/>
      <c r="U85" s="879"/>
      <c r="V85" s="879"/>
      <c r="W85" s="876"/>
      <c r="X85" s="879"/>
      <c r="Y85" s="879"/>
      <c r="Z85" s="879"/>
      <c r="AA85" s="880"/>
      <c r="AB85" s="880"/>
      <c r="AC85" s="880"/>
      <c r="AD85" s="880"/>
      <c r="AE85" s="880"/>
      <c r="AF85" s="880"/>
      <c r="AG85" s="880"/>
      <c r="AH85" s="533"/>
      <c r="AI85" s="247"/>
    </row>
    <row r="86" spans="1:35" s="236" customFormat="1" ht="10.5" customHeight="1">
      <c r="A86" s="866"/>
      <c r="B86" s="244"/>
      <c r="C86" s="245"/>
      <c r="D86" s="246"/>
      <c r="E86" s="246"/>
      <c r="F86" s="187"/>
      <c r="G86" s="244"/>
      <c r="H86" s="245"/>
      <c r="I86" s="246"/>
      <c r="J86" s="246"/>
      <c r="K86" s="187"/>
      <c r="L86" s="187"/>
      <c r="M86" s="187"/>
      <c r="N86" s="187"/>
      <c r="O86" s="187"/>
      <c r="P86" s="112"/>
      <c r="Q86" s="112"/>
      <c r="U86" s="132"/>
      <c r="V86" s="132"/>
      <c r="W86" s="187"/>
      <c r="X86" s="132"/>
      <c r="Y86" s="132"/>
      <c r="Z86" s="132"/>
      <c r="AA86" s="247"/>
      <c r="AB86" s="247"/>
      <c r="AC86" s="247"/>
      <c r="AD86" s="247"/>
      <c r="AE86" s="247"/>
      <c r="AF86" s="247"/>
      <c r="AG86" s="247"/>
      <c r="AH86" s="881"/>
      <c r="AI86" s="247"/>
    </row>
    <row r="87" spans="1:35" s="236" customFormat="1" ht="10.5" customHeight="1">
      <c r="A87" s="866"/>
      <c r="B87" s="244"/>
      <c r="C87" s="245"/>
      <c r="D87" s="246"/>
      <c r="E87" s="246"/>
      <c r="F87" s="187"/>
      <c r="G87" s="244"/>
      <c r="H87" s="245"/>
      <c r="I87" s="246"/>
      <c r="J87" s="246"/>
      <c r="K87" s="187"/>
      <c r="L87" s="187"/>
      <c r="M87" s="187"/>
      <c r="N87" s="187"/>
      <c r="O87" s="187"/>
      <c r="P87" s="112"/>
      <c r="Q87" s="112"/>
      <c r="U87" s="132"/>
      <c r="V87" s="132"/>
      <c r="W87" s="187"/>
      <c r="X87" s="132"/>
      <c r="Y87" s="132"/>
      <c r="Z87" s="132"/>
      <c r="AA87" s="247"/>
      <c r="AB87" s="247"/>
      <c r="AC87" s="247"/>
      <c r="AD87" s="247"/>
      <c r="AE87" s="247"/>
      <c r="AF87" s="247"/>
      <c r="AG87" s="247"/>
      <c r="AH87" s="881"/>
      <c r="AI87" s="247"/>
    </row>
    <row r="88" spans="1:35" s="236" customFormat="1" ht="10.5" customHeight="1">
      <c r="A88" s="866"/>
      <c r="B88" s="244"/>
      <c r="C88" s="245"/>
      <c r="D88" s="246"/>
      <c r="E88" s="2891" t="s">
        <v>3530</v>
      </c>
      <c r="F88" s="2892"/>
      <c r="G88" s="2892"/>
      <c r="H88" s="2892"/>
      <c r="I88" s="2892"/>
      <c r="J88" s="2892"/>
      <c r="K88" s="2892"/>
      <c r="L88" s="2892"/>
      <c r="M88" s="2892"/>
      <c r="N88" s="2892"/>
      <c r="O88" s="1935"/>
      <c r="P88" s="1935"/>
      <c r="Q88" s="1935"/>
      <c r="R88" s="1935"/>
      <c r="S88" s="1935"/>
      <c r="T88" s="1935"/>
      <c r="U88" s="1935"/>
      <c r="V88" s="1935"/>
      <c r="W88" s="1935"/>
      <c r="X88" s="1935"/>
      <c r="Y88" s="1935"/>
      <c r="Z88" s="1935"/>
      <c r="AA88" s="1935"/>
      <c r="AB88" s="1935"/>
      <c r="AC88" s="247"/>
      <c r="AD88" s="247"/>
      <c r="AE88" s="247"/>
      <c r="AF88" s="247"/>
      <c r="AG88" s="247"/>
      <c r="AH88" s="881"/>
      <c r="AI88" s="247"/>
    </row>
    <row r="89" spans="1:35" s="236" customFormat="1" ht="10.5" customHeight="1">
      <c r="A89" s="866"/>
      <c r="B89" s="244"/>
      <c r="C89" s="245"/>
      <c r="D89" s="246"/>
      <c r="E89" s="2916" t="s">
        <v>3529</v>
      </c>
      <c r="F89" s="2916"/>
      <c r="G89" s="2916"/>
      <c r="H89" s="2916"/>
      <c r="I89" s="2916"/>
      <c r="J89" s="2916"/>
      <c r="K89" s="2916"/>
      <c r="L89" s="2916"/>
      <c r="M89" s="2916"/>
      <c r="N89" s="2916"/>
      <c r="O89" s="2916"/>
      <c r="P89" s="2916"/>
      <c r="Q89" s="1935"/>
      <c r="R89" s="1935"/>
      <c r="S89" s="1935"/>
      <c r="T89" s="1935"/>
      <c r="U89" s="1935"/>
      <c r="V89" s="1935"/>
      <c r="W89" s="1935"/>
      <c r="X89" s="1935"/>
      <c r="Y89" s="1935"/>
      <c r="Z89" s="1935"/>
      <c r="AA89" s="1935"/>
      <c r="AB89" s="1935"/>
      <c r="AC89" s="247"/>
      <c r="AD89" s="247"/>
      <c r="AE89" s="247"/>
      <c r="AF89" s="247"/>
      <c r="AG89" s="247"/>
      <c r="AH89" s="881"/>
      <c r="AI89" s="247"/>
    </row>
    <row r="90" spans="1:35" s="236" customFormat="1" ht="10.5" customHeight="1">
      <c r="A90" s="866"/>
      <c r="B90" s="244"/>
      <c r="C90" s="245"/>
      <c r="D90" s="246"/>
      <c r="E90" s="246"/>
      <c r="F90" s="187"/>
      <c r="G90" s="244"/>
      <c r="H90" s="245"/>
      <c r="I90" s="246"/>
      <c r="J90" s="246"/>
      <c r="K90" s="187"/>
      <c r="L90" s="187"/>
      <c r="M90" s="187"/>
      <c r="N90" s="187"/>
      <c r="O90" s="187"/>
      <c r="P90" s="112"/>
      <c r="Q90" s="112"/>
      <c r="U90" s="132"/>
      <c r="V90" s="132"/>
      <c r="W90" s="187"/>
      <c r="X90" s="132"/>
      <c r="Y90" s="132"/>
      <c r="Z90" s="132"/>
      <c r="AA90" s="247"/>
      <c r="AB90" s="247"/>
      <c r="AC90" s="247"/>
      <c r="AD90" s="247"/>
      <c r="AE90" s="247"/>
      <c r="AF90" s="247"/>
      <c r="AG90" s="247"/>
      <c r="AH90" s="881"/>
      <c r="AI90" s="247"/>
    </row>
    <row r="91" spans="1:35" s="236" customFormat="1" ht="8.25" customHeight="1">
      <c r="A91" s="866"/>
      <c r="B91" s="244"/>
      <c r="C91" s="245"/>
      <c r="D91" s="246"/>
      <c r="E91" s="246"/>
      <c r="F91" s="187"/>
      <c r="G91" s="244"/>
      <c r="H91" s="245"/>
      <c r="I91" s="246"/>
      <c r="J91" s="246"/>
      <c r="K91" s="187"/>
      <c r="L91" s="187"/>
      <c r="M91" s="187"/>
      <c r="N91" s="187"/>
      <c r="O91" s="187"/>
      <c r="P91" s="112"/>
      <c r="Q91" s="112"/>
      <c r="U91" s="132"/>
      <c r="V91" s="132"/>
      <c r="W91" s="187"/>
      <c r="X91" s="132"/>
      <c r="Y91" s="132"/>
      <c r="Z91" s="132"/>
      <c r="AA91" s="247"/>
      <c r="AB91" s="247"/>
      <c r="AC91" s="247"/>
      <c r="AD91" s="247"/>
      <c r="AE91" s="247"/>
      <c r="AF91" s="247"/>
      <c r="AG91" s="247"/>
      <c r="AH91" s="881"/>
      <c r="AI91" s="247"/>
    </row>
    <row r="92" spans="1:35" s="236" customFormat="1" ht="12.75" customHeight="1">
      <c r="A92" s="866"/>
      <c r="B92" s="249"/>
      <c r="C92" s="188"/>
      <c r="D92" s="242"/>
      <c r="E92" s="240"/>
      <c r="F92" s="241"/>
      <c r="G92" s="241"/>
      <c r="H92" s="240"/>
      <c r="J92" s="187"/>
      <c r="K92" s="187"/>
      <c r="L92" s="187"/>
      <c r="N92" s="133"/>
      <c r="O92" s="187"/>
      <c r="P92" s="112"/>
      <c r="Q92" s="249"/>
      <c r="R92" s="188"/>
      <c r="S92" s="242"/>
      <c r="T92" s="240"/>
      <c r="U92" s="241"/>
      <c r="V92" s="241"/>
      <c r="W92" s="241"/>
      <c r="X92" s="240"/>
      <c r="AA92" s="187"/>
      <c r="AB92" s="187"/>
      <c r="AC92" s="187"/>
      <c r="AD92" s="187"/>
      <c r="AE92" s="187"/>
      <c r="AF92" s="187"/>
      <c r="AG92" s="247"/>
      <c r="AH92" s="881"/>
      <c r="AI92" s="247"/>
    </row>
    <row r="93" spans="1:35" s="236" customFormat="1" ht="11.25" customHeight="1">
      <c r="A93" s="866">
        <v>1.7</v>
      </c>
      <c r="B93" s="248" t="s">
        <v>3531</v>
      </c>
      <c r="C93" s="245"/>
      <c r="D93" s="246"/>
      <c r="E93" s="246"/>
      <c r="F93" s="187"/>
      <c r="G93" s="244"/>
      <c r="H93" s="245"/>
      <c r="I93" s="246"/>
      <c r="J93" s="246"/>
      <c r="K93" s="187"/>
      <c r="L93" s="187"/>
      <c r="M93" s="187"/>
      <c r="N93" s="187"/>
      <c r="O93" s="187"/>
      <c r="P93" s="252"/>
      <c r="Q93" s="112"/>
      <c r="S93" s="242"/>
      <c r="T93" s="240"/>
      <c r="U93" s="241"/>
      <c r="V93" s="241"/>
      <c r="W93" s="241"/>
      <c r="X93" s="240"/>
      <c r="AA93" s="187"/>
      <c r="AB93" s="187"/>
      <c r="AC93" s="187"/>
      <c r="AD93" s="187"/>
      <c r="AE93" s="187"/>
      <c r="AF93" s="187"/>
      <c r="AG93" s="247"/>
      <c r="AH93" s="881"/>
      <c r="AI93" s="247"/>
    </row>
    <row r="94" spans="1:35" s="236" customFormat="1" ht="11.25" customHeight="1">
      <c r="A94" s="866"/>
      <c r="B94" s="227" t="s">
        <v>3532</v>
      </c>
      <c r="C94" s="245"/>
      <c r="D94" s="246"/>
      <c r="E94" s="246"/>
      <c r="F94" s="187"/>
      <c r="G94" s="244"/>
      <c r="H94" s="245"/>
      <c r="I94" s="246"/>
      <c r="J94" s="246"/>
      <c r="K94" s="187"/>
      <c r="L94" s="187"/>
      <c r="M94" s="187"/>
      <c r="N94" s="187"/>
      <c r="O94" s="187"/>
      <c r="P94" s="112"/>
      <c r="Q94" s="112"/>
      <c r="S94" s="242"/>
      <c r="T94" s="240"/>
      <c r="U94" s="241"/>
      <c r="V94" s="241"/>
      <c r="W94" s="241"/>
      <c r="X94" s="240"/>
      <c r="AA94" s="187"/>
      <c r="AB94" s="187"/>
      <c r="AC94" s="187"/>
      <c r="AD94" s="187"/>
      <c r="AE94" s="187"/>
      <c r="AF94" s="187"/>
      <c r="AG94" s="247"/>
      <c r="AH94" s="881"/>
      <c r="AI94" s="247"/>
    </row>
    <row r="95" spans="1:35" s="236" customFormat="1" ht="10.5" customHeight="1">
      <c r="A95" s="866"/>
      <c r="B95" s="249"/>
      <c r="C95" s="188"/>
      <c r="D95" s="242"/>
      <c r="E95" s="240"/>
      <c r="F95" s="241"/>
      <c r="G95" s="241"/>
      <c r="H95" s="240"/>
      <c r="J95" s="187"/>
      <c r="K95" s="187"/>
      <c r="L95" s="187"/>
      <c r="N95" s="133"/>
      <c r="O95" s="187"/>
      <c r="P95" s="112"/>
      <c r="Q95" s="249"/>
      <c r="R95" s="188"/>
      <c r="S95" s="242"/>
      <c r="T95" s="240"/>
      <c r="U95" s="241"/>
      <c r="V95" s="241"/>
      <c r="W95" s="241"/>
      <c r="X95" s="240"/>
      <c r="AA95" s="187"/>
      <c r="AB95" s="187"/>
      <c r="AC95" s="187"/>
      <c r="AD95" s="187"/>
      <c r="AE95" s="187"/>
      <c r="AF95" s="2905" t="s">
        <v>3432</v>
      </c>
      <c r="AG95" s="2905"/>
      <c r="AH95" s="881"/>
      <c r="AI95" s="247"/>
    </row>
    <row r="96" spans="1:35" s="236" customFormat="1" ht="20.25" customHeight="1">
      <c r="A96" s="866"/>
      <c r="B96" s="2896"/>
      <c r="C96" s="2897"/>
      <c r="D96" s="2897"/>
      <c r="E96" s="2897"/>
      <c r="F96" s="2897"/>
      <c r="G96" s="2897"/>
      <c r="H96" s="2897"/>
      <c r="I96" s="2897"/>
      <c r="J96" s="2897"/>
      <c r="K96" s="2897"/>
      <c r="L96" s="2897"/>
      <c r="M96" s="2897"/>
      <c r="N96" s="2897"/>
      <c r="O96" s="2897"/>
      <c r="P96" s="2897"/>
      <c r="Q96" s="2897"/>
      <c r="R96" s="2897"/>
      <c r="S96" s="2897"/>
      <c r="T96" s="2897"/>
      <c r="U96" s="2897"/>
      <c r="V96" s="2897"/>
      <c r="W96" s="2897"/>
      <c r="X96" s="2897"/>
      <c r="Y96" s="2897"/>
      <c r="Z96" s="2897"/>
      <c r="AA96" s="2897"/>
      <c r="AB96" s="2897"/>
      <c r="AC96" s="2897"/>
      <c r="AD96" s="2897"/>
      <c r="AE96" s="2897"/>
      <c r="AF96" s="2897"/>
      <c r="AG96" s="2898"/>
      <c r="AH96" s="881"/>
      <c r="AI96" s="247"/>
    </row>
    <row r="97" spans="1:35" s="236" customFormat="1" ht="20.25" customHeight="1">
      <c r="A97" s="1596"/>
      <c r="B97" s="2899"/>
      <c r="C97" s="2900"/>
      <c r="D97" s="2900"/>
      <c r="E97" s="2900"/>
      <c r="F97" s="2900"/>
      <c r="G97" s="2900"/>
      <c r="H97" s="2900"/>
      <c r="I97" s="2900"/>
      <c r="J97" s="2900"/>
      <c r="K97" s="2900"/>
      <c r="L97" s="2900"/>
      <c r="M97" s="2900"/>
      <c r="N97" s="2900"/>
      <c r="O97" s="2900"/>
      <c r="P97" s="2900"/>
      <c r="Q97" s="2900"/>
      <c r="R97" s="2900"/>
      <c r="S97" s="2900"/>
      <c r="T97" s="2900"/>
      <c r="U97" s="2900"/>
      <c r="V97" s="2900"/>
      <c r="W97" s="2900"/>
      <c r="X97" s="2900"/>
      <c r="Y97" s="2900"/>
      <c r="Z97" s="2900"/>
      <c r="AA97" s="2900"/>
      <c r="AB97" s="2900"/>
      <c r="AC97" s="2900"/>
      <c r="AD97" s="2900"/>
      <c r="AE97" s="2900"/>
      <c r="AF97" s="2900"/>
      <c r="AG97" s="2901"/>
      <c r="AH97" s="1721"/>
      <c r="AI97" s="247"/>
    </row>
    <row r="98" spans="1:35" s="236" customFormat="1" ht="20.25" customHeight="1">
      <c r="A98" s="866"/>
      <c r="B98" s="2899"/>
      <c r="C98" s="2900"/>
      <c r="D98" s="2900"/>
      <c r="E98" s="2900"/>
      <c r="F98" s="2900"/>
      <c r="G98" s="2900"/>
      <c r="H98" s="2900"/>
      <c r="I98" s="2900"/>
      <c r="J98" s="2900"/>
      <c r="K98" s="2900"/>
      <c r="L98" s="2900"/>
      <c r="M98" s="2900"/>
      <c r="N98" s="2900"/>
      <c r="O98" s="2900"/>
      <c r="P98" s="2900"/>
      <c r="Q98" s="2900"/>
      <c r="R98" s="2900"/>
      <c r="S98" s="2900"/>
      <c r="T98" s="2900"/>
      <c r="U98" s="2900"/>
      <c r="V98" s="2900"/>
      <c r="W98" s="2900"/>
      <c r="X98" s="2900"/>
      <c r="Y98" s="2900"/>
      <c r="Z98" s="2900"/>
      <c r="AA98" s="2900"/>
      <c r="AB98" s="2900"/>
      <c r="AC98" s="2900"/>
      <c r="AD98" s="2900"/>
      <c r="AE98" s="2900"/>
      <c r="AF98" s="2900"/>
      <c r="AG98" s="2901"/>
      <c r="AH98" s="881"/>
      <c r="AI98" s="247"/>
    </row>
    <row r="99" spans="1:35" s="236" customFormat="1" ht="20.25" customHeight="1">
      <c r="A99" s="866"/>
      <c r="B99" s="2902"/>
      <c r="C99" s="2903"/>
      <c r="D99" s="2903"/>
      <c r="E99" s="2903"/>
      <c r="F99" s="2903"/>
      <c r="G99" s="2903"/>
      <c r="H99" s="2903"/>
      <c r="I99" s="2903"/>
      <c r="J99" s="2903"/>
      <c r="K99" s="2903"/>
      <c r="L99" s="2903"/>
      <c r="M99" s="2903"/>
      <c r="N99" s="2903"/>
      <c r="O99" s="2903"/>
      <c r="P99" s="2903"/>
      <c r="Q99" s="2903"/>
      <c r="R99" s="2903"/>
      <c r="S99" s="2903"/>
      <c r="T99" s="2903"/>
      <c r="U99" s="2903"/>
      <c r="V99" s="2903"/>
      <c r="W99" s="2903"/>
      <c r="X99" s="2903"/>
      <c r="Y99" s="2903"/>
      <c r="Z99" s="2903"/>
      <c r="AA99" s="2903"/>
      <c r="AB99" s="2903"/>
      <c r="AC99" s="2903"/>
      <c r="AD99" s="2903"/>
      <c r="AE99" s="2903"/>
      <c r="AF99" s="2903"/>
      <c r="AG99" s="2904"/>
      <c r="AH99" s="881"/>
      <c r="AI99" s="247"/>
    </row>
    <row r="100" spans="1:35" s="236" customFormat="1" ht="11.25" customHeight="1">
      <c r="A100" s="866"/>
      <c r="B100" s="207"/>
      <c r="C100" s="112"/>
      <c r="D100" s="112"/>
      <c r="E100" s="112"/>
      <c r="F100" s="112"/>
      <c r="G100" s="112"/>
      <c r="H100" s="112"/>
      <c r="J100" s="187"/>
      <c r="K100" s="187"/>
      <c r="L100" s="187"/>
      <c r="N100" s="133"/>
      <c r="O100" s="187"/>
      <c r="P100" s="112"/>
      <c r="Q100" s="207"/>
      <c r="R100" s="112"/>
      <c r="S100" s="112"/>
      <c r="T100" s="112"/>
      <c r="U100" s="112"/>
      <c r="V100" s="112"/>
      <c r="W100" s="112"/>
      <c r="X100" s="112"/>
      <c r="AA100" s="187"/>
      <c r="AB100" s="187"/>
      <c r="AF100" s="187"/>
      <c r="AG100" s="133"/>
      <c r="AH100" s="881"/>
      <c r="AI100" s="247"/>
    </row>
    <row r="101" spans="1:35" s="236" customFormat="1" ht="12.75" customHeight="1">
      <c r="A101" s="1813"/>
      <c r="B101" s="1823"/>
      <c r="C101" s="1815"/>
      <c r="D101" s="1815"/>
      <c r="E101" s="1816"/>
      <c r="F101" s="1816"/>
      <c r="G101" s="1816"/>
      <c r="H101" s="1816"/>
      <c r="I101" s="1816"/>
      <c r="J101" s="1816"/>
      <c r="K101" s="1816"/>
      <c r="L101" s="1816"/>
      <c r="M101" s="1816"/>
      <c r="N101" s="1816"/>
      <c r="O101" s="1816"/>
      <c r="P101" s="1816"/>
      <c r="Q101" s="1816"/>
      <c r="R101" s="1816"/>
      <c r="S101" s="1816"/>
      <c r="T101" s="1825"/>
      <c r="U101" s="1825"/>
      <c r="V101" s="1825"/>
      <c r="W101" s="1825"/>
      <c r="X101" s="1826"/>
      <c r="Y101" s="1826"/>
      <c r="Z101" s="1826"/>
      <c r="AA101" s="1826"/>
      <c r="AB101" s="1826"/>
      <c r="AC101" s="1827"/>
      <c r="AD101" s="1827"/>
      <c r="AE101" s="1827"/>
      <c r="AF101" s="1821"/>
      <c r="AG101" s="1821"/>
      <c r="AH101" s="1822"/>
      <c r="AI101" s="15"/>
    </row>
    <row r="102" spans="1:35" s="236" customFormat="1" ht="11.25" customHeight="1">
      <c r="A102" s="1550"/>
      <c r="B102" s="1040" t="s">
        <v>3766</v>
      </c>
      <c r="C102" s="1041"/>
      <c r="D102" s="1031"/>
      <c r="E102" s="1042"/>
      <c r="F102" s="1563" t="s">
        <v>35</v>
      </c>
      <c r="G102" s="1042" t="s">
        <v>117</v>
      </c>
      <c r="H102" s="1042"/>
      <c r="I102" s="1042"/>
      <c r="J102" s="1042"/>
      <c r="K102" s="1042"/>
      <c r="L102" s="1042"/>
      <c r="M102" s="1042"/>
      <c r="N102" s="1042"/>
      <c r="O102" s="1042"/>
      <c r="P102" s="1042"/>
      <c r="Q102" s="1042"/>
      <c r="R102" s="1042"/>
      <c r="S102" s="1042"/>
      <c r="T102" s="1043"/>
      <c r="U102" s="1043"/>
      <c r="V102" s="1043"/>
      <c r="W102" s="1043"/>
      <c r="X102" s="1044"/>
      <c r="Y102" s="1044"/>
      <c r="Z102" s="1044"/>
      <c r="AA102" s="1044"/>
      <c r="AB102" s="1044"/>
      <c r="AC102" s="1045"/>
      <c r="AD102" s="1045"/>
      <c r="AE102" s="1045"/>
      <c r="AF102" s="1046"/>
      <c r="AG102" s="1046"/>
      <c r="AH102" s="1566"/>
      <c r="AI102" s="15"/>
    </row>
    <row r="103" spans="1:35" s="236" customFormat="1" ht="11.25" customHeight="1">
      <c r="A103" s="1550"/>
      <c r="B103" s="1050"/>
      <c r="C103" s="1041"/>
      <c r="D103" s="1041"/>
      <c r="E103" s="1042"/>
      <c r="F103" s="1042"/>
      <c r="G103" s="1042"/>
      <c r="H103" s="1042"/>
      <c r="I103" s="2879"/>
      <c r="J103" s="2879"/>
      <c r="K103" s="1042"/>
      <c r="L103" s="2879"/>
      <c r="M103" s="2879"/>
      <c r="N103" s="1042"/>
      <c r="O103" s="1042"/>
      <c r="P103" s="2879"/>
      <c r="Q103" s="2879"/>
      <c r="R103" s="2879"/>
      <c r="S103" s="1555"/>
      <c r="T103" s="1048"/>
      <c r="U103" s="1048"/>
      <c r="V103" s="1048"/>
      <c r="W103" s="1048"/>
      <c r="X103" s="1556"/>
      <c r="Y103" s="2906"/>
      <c r="Z103" s="2906"/>
      <c r="AA103" s="2906"/>
      <c r="AB103" s="2906"/>
      <c r="AC103" s="1067"/>
      <c r="AD103" s="1067"/>
      <c r="AE103" s="1067"/>
      <c r="AF103" s="2907"/>
      <c r="AG103" s="2908"/>
      <c r="AH103" s="1566"/>
      <c r="AI103" s="15"/>
    </row>
    <row r="104" spans="1:35" s="236" customFormat="1" ht="9.75" customHeight="1">
      <c r="A104" s="1550"/>
      <c r="B104" s="1050"/>
      <c r="C104" s="1041"/>
      <c r="D104" s="1041"/>
      <c r="E104" s="1042"/>
      <c r="F104" s="1042"/>
      <c r="G104" s="1042"/>
      <c r="H104" s="1042"/>
      <c r="I104" s="1576"/>
      <c r="J104" s="1576"/>
      <c r="K104" s="1042"/>
      <c r="L104" s="1576"/>
      <c r="M104" s="1576"/>
      <c r="N104" s="1042"/>
      <c r="O104" s="1042"/>
      <c r="P104" s="1576"/>
      <c r="Q104" s="1576"/>
      <c r="R104" s="1576"/>
      <c r="S104" s="1555"/>
      <c r="T104" s="1048"/>
      <c r="U104" s="1048"/>
      <c r="V104" s="1048"/>
      <c r="W104" s="1048"/>
      <c r="X104" s="1556"/>
      <c r="Y104" s="1505"/>
      <c r="Z104" s="1505"/>
      <c r="AA104" s="1505"/>
      <c r="AB104" s="1505"/>
      <c r="AC104" s="1067"/>
      <c r="AD104" s="1067"/>
      <c r="AE104" s="1067"/>
      <c r="AF104" s="2936" t="s">
        <v>58</v>
      </c>
      <c r="AG104" s="3024"/>
      <c r="AH104" s="1566"/>
      <c r="AI104" s="15"/>
    </row>
    <row r="105" spans="1:35" s="236" customFormat="1" ht="11.25" customHeight="1">
      <c r="A105" s="1550"/>
      <c r="B105" s="1562" t="s">
        <v>59</v>
      </c>
      <c r="C105" s="1040" t="s">
        <v>60</v>
      </c>
      <c r="D105" s="1040"/>
      <c r="E105" s="1042"/>
      <c r="F105" s="1042"/>
      <c r="G105" s="1042"/>
      <c r="H105" s="1042"/>
      <c r="I105" s="1042"/>
      <c r="J105" s="1042"/>
      <c r="K105" s="1042"/>
      <c r="L105" s="1042"/>
      <c r="M105" s="1042"/>
      <c r="N105" s="1042"/>
      <c r="O105" s="1042"/>
      <c r="P105" s="1042"/>
      <c r="Q105" s="1042"/>
      <c r="R105" s="3025"/>
      <c r="S105" s="1042"/>
      <c r="T105" s="3026"/>
      <c r="U105" s="3026"/>
      <c r="V105" s="2010"/>
      <c r="W105" s="3026"/>
      <c r="X105" s="3027"/>
      <c r="Y105" s="1051"/>
      <c r="Z105" s="1051"/>
      <c r="AA105" s="2890">
        <v>29</v>
      </c>
      <c r="AB105" s="2884"/>
      <c r="AC105" s="2885"/>
      <c r="AD105" s="2885"/>
      <c r="AE105" s="2885"/>
      <c r="AF105" s="2885"/>
      <c r="AG105" s="2886"/>
      <c r="AH105" s="1566"/>
      <c r="AI105" s="15"/>
    </row>
    <row r="106" spans="1:35" s="236" customFormat="1" ht="11.25" customHeight="1">
      <c r="A106" s="1550"/>
      <c r="B106" s="1050"/>
      <c r="C106" s="1050" t="s">
        <v>61</v>
      </c>
      <c r="D106" s="1050"/>
      <c r="E106" s="1042"/>
      <c r="F106" s="1042"/>
      <c r="G106" s="1042"/>
      <c r="H106" s="1042"/>
      <c r="I106" s="1042"/>
      <c r="J106" s="1042"/>
      <c r="K106" s="1042"/>
      <c r="L106" s="1042"/>
      <c r="M106" s="1042"/>
      <c r="N106" s="1042"/>
      <c r="O106" s="1042"/>
      <c r="P106" s="1042"/>
      <c r="Q106" s="1042"/>
      <c r="R106" s="3025"/>
      <c r="S106" s="1042"/>
      <c r="T106" s="3026"/>
      <c r="U106" s="3026"/>
      <c r="V106" s="2010"/>
      <c r="W106" s="3026"/>
      <c r="X106" s="3028"/>
      <c r="Y106" s="1051"/>
      <c r="Z106" s="1051"/>
      <c r="AA106" s="2890"/>
      <c r="AB106" s="2887"/>
      <c r="AC106" s="2888"/>
      <c r="AD106" s="2888"/>
      <c r="AE106" s="2888"/>
      <c r="AF106" s="2888"/>
      <c r="AG106" s="2889"/>
      <c r="AH106" s="1566"/>
      <c r="AI106" s="15"/>
    </row>
    <row r="107" spans="1:35" s="236" customFormat="1" ht="9.75" customHeight="1">
      <c r="A107" s="1550"/>
      <c r="B107" s="1040"/>
      <c r="C107" s="1041"/>
      <c r="D107" s="1041"/>
      <c r="E107" s="1042"/>
      <c r="F107" s="1042"/>
      <c r="G107" s="1042"/>
      <c r="H107" s="1042"/>
      <c r="I107" s="1042"/>
      <c r="J107" s="1042"/>
      <c r="K107" s="1042"/>
      <c r="L107" s="1042"/>
      <c r="M107" s="1042"/>
      <c r="N107" s="1042"/>
      <c r="O107" s="1042"/>
      <c r="P107" s="1042"/>
      <c r="Q107" s="1042"/>
      <c r="R107" s="1042"/>
      <c r="S107" s="1042"/>
      <c r="T107" s="1043"/>
      <c r="U107" s="1043"/>
      <c r="V107" s="1043"/>
      <c r="W107" s="1043"/>
      <c r="X107" s="1044"/>
      <c r="Y107" s="1044"/>
      <c r="Z107" s="1044"/>
      <c r="AA107" s="1577"/>
      <c r="AB107" s="1044"/>
      <c r="AC107" s="1045"/>
      <c r="AD107" s="1045"/>
      <c r="AE107" s="1045"/>
      <c r="AF107" s="1046"/>
      <c r="AG107" s="1046"/>
      <c r="AH107" s="1566"/>
      <c r="AI107" s="15"/>
    </row>
    <row r="108" spans="1:35" s="236" customFormat="1" ht="11.25" customHeight="1">
      <c r="A108" s="1550"/>
      <c r="B108" s="1562" t="s">
        <v>62</v>
      </c>
      <c r="C108" s="1040" t="s">
        <v>3312</v>
      </c>
      <c r="D108" s="1040"/>
      <c r="E108" s="1042"/>
      <c r="F108" s="1042"/>
      <c r="G108" s="1042"/>
      <c r="H108" s="1042"/>
      <c r="I108" s="1042"/>
      <c r="J108" s="1042"/>
      <c r="K108" s="1042"/>
      <c r="L108" s="1042"/>
      <c r="M108" s="1042"/>
      <c r="N108" s="1042"/>
      <c r="O108" s="1042"/>
      <c r="P108" s="1042"/>
      <c r="Q108" s="1042"/>
      <c r="R108" s="1042"/>
      <c r="S108" s="1042"/>
      <c r="T108" s="1578"/>
      <c r="U108" s="1578"/>
      <c r="V108" s="1578"/>
      <c r="W108" s="1578"/>
      <c r="X108" s="1579"/>
      <c r="Y108" s="1051"/>
      <c r="Z108" s="1051"/>
      <c r="AA108" s="2890">
        <v>30</v>
      </c>
      <c r="AB108" s="2884"/>
      <c r="AC108" s="2885"/>
      <c r="AD108" s="2885"/>
      <c r="AE108" s="2885"/>
      <c r="AF108" s="2885"/>
      <c r="AG108" s="2886"/>
      <c r="AH108" s="1566"/>
      <c r="AI108" s="15"/>
    </row>
    <row r="109" spans="1:35" s="236" customFormat="1" ht="11.25" customHeight="1">
      <c r="A109" s="1550"/>
      <c r="B109" s="1050"/>
      <c r="C109" s="1050" t="s">
        <v>3313</v>
      </c>
      <c r="D109" s="1050"/>
      <c r="E109" s="1042"/>
      <c r="F109" s="1042"/>
      <c r="G109" s="1042"/>
      <c r="H109" s="1042"/>
      <c r="I109" s="1042"/>
      <c r="J109" s="1042"/>
      <c r="K109" s="1042"/>
      <c r="L109" s="1042"/>
      <c r="M109" s="1042"/>
      <c r="N109" s="1042"/>
      <c r="O109" s="1042"/>
      <c r="P109" s="1042"/>
      <c r="Q109" s="1042"/>
      <c r="R109" s="1042"/>
      <c r="S109" s="1042"/>
      <c r="T109" s="1578"/>
      <c r="U109" s="1578"/>
      <c r="V109" s="1578"/>
      <c r="W109" s="1578"/>
      <c r="X109" s="1580"/>
      <c r="Y109" s="1051"/>
      <c r="Z109" s="1051"/>
      <c r="AA109" s="2890"/>
      <c r="AB109" s="2887"/>
      <c r="AC109" s="2888"/>
      <c r="AD109" s="2888"/>
      <c r="AE109" s="2888"/>
      <c r="AF109" s="2888"/>
      <c r="AG109" s="2889"/>
      <c r="AH109" s="1566"/>
      <c r="AI109" s="15"/>
    </row>
    <row r="110" spans="1:35" s="236" customFormat="1" ht="9.75" customHeight="1">
      <c r="A110" s="1550"/>
      <c r="B110" s="1040"/>
      <c r="C110" s="1041"/>
      <c r="D110" s="1041"/>
      <c r="E110" s="1042"/>
      <c r="F110" s="1042"/>
      <c r="G110" s="1042"/>
      <c r="H110" s="1042"/>
      <c r="I110" s="1042"/>
      <c r="J110" s="1042"/>
      <c r="K110" s="1042"/>
      <c r="L110" s="1042"/>
      <c r="M110" s="1042"/>
      <c r="N110" s="1042"/>
      <c r="O110" s="1042"/>
      <c r="P110" s="1042"/>
      <c r="Q110" s="1042"/>
      <c r="R110" s="1042"/>
      <c r="S110" s="1042"/>
      <c r="T110" s="1043"/>
      <c r="U110" s="1043"/>
      <c r="V110" s="1043"/>
      <c r="W110" s="1043"/>
      <c r="X110" s="1044"/>
      <c r="Y110" s="1044"/>
      <c r="Z110" s="1044"/>
      <c r="AA110" s="1577"/>
      <c r="AB110" s="1044"/>
      <c r="AC110" s="1045"/>
      <c r="AD110" s="1045"/>
      <c r="AE110" s="1045"/>
      <c r="AF110" s="1046"/>
      <c r="AG110" s="1046"/>
      <c r="AH110" s="1566"/>
      <c r="AI110" s="15"/>
    </row>
    <row r="111" spans="1:35" s="236" customFormat="1" ht="11.25" customHeight="1">
      <c r="A111" s="1550"/>
      <c r="B111" s="1562" t="s">
        <v>72</v>
      </c>
      <c r="C111" s="1040" t="s">
        <v>3314</v>
      </c>
      <c r="D111" s="1040"/>
      <c r="E111" s="1042"/>
      <c r="F111" s="1042"/>
      <c r="G111" s="1042"/>
      <c r="H111" s="1042"/>
      <c r="I111" s="1042"/>
      <c r="J111" s="1042"/>
      <c r="K111" s="1042"/>
      <c r="L111" s="1042"/>
      <c r="M111" s="1042"/>
      <c r="N111" s="1042"/>
      <c r="O111" s="1042"/>
      <c r="P111" s="1042"/>
      <c r="Q111" s="1042"/>
      <c r="R111" s="1042"/>
      <c r="S111" s="1042"/>
      <c r="T111" s="1578"/>
      <c r="U111" s="1578"/>
      <c r="V111" s="1578"/>
      <c r="W111" s="1578"/>
      <c r="X111" s="1579"/>
      <c r="Y111" s="1051"/>
      <c r="Z111" s="1051"/>
      <c r="AA111" s="2890">
        <v>72</v>
      </c>
      <c r="AB111" s="2884"/>
      <c r="AC111" s="2885"/>
      <c r="AD111" s="2885"/>
      <c r="AE111" s="2885"/>
      <c r="AF111" s="2885"/>
      <c r="AG111" s="2886"/>
      <c r="AH111" s="1566"/>
      <c r="AI111" s="15"/>
    </row>
    <row r="112" spans="1:35" s="236" customFormat="1" ht="11.25" customHeight="1">
      <c r="A112" s="1550"/>
      <c r="B112" s="1050"/>
      <c r="C112" s="1050" t="s">
        <v>3315</v>
      </c>
      <c r="D112" s="1050"/>
      <c r="E112" s="1042"/>
      <c r="F112" s="1042"/>
      <c r="G112" s="1042"/>
      <c r="H112" s="1042"/>
      <c r="I112" s="1042"/>
      <c r="J112" s="1042"/>
      <c r="K112" s="1042"/>
      <c r="L112" s="1042"/>
      <c r="M112" s="1042"/>
      <c r="N112" s="1042"/>
      <c r="O112" s="1042"/>
      <c r="P112" s="1042"/>
      <c r="Q112" s="1042"/>
      <c r="R112" s="1042"/>
      <c r="S112" s="1042"/>
      <c r="T112" s="1578"/>
      <c r="U112" s="1578"/>
      <c r="V112" s="1578"/>
      <c r="W112" s="1578"/>
      <c r="X112" s="1580"/>
      <c r="Y112" s="1051"/>
      <c r="Z112" s="1051"/>
      <c r="AA112" s="2890"/>
      <c r="AB112" s="2887"/>
      <c r="AC112" s="2888"/>
      <c r="AD112" s="2888"/>
      <c r="AE112" s="2888"/>
      <c r="AF112" s="2888"/>
      <c r="AG112" s="2889"/>
      <c r="AH112" s="1566"/>
      <c r="AI112" s="15"/>
    </row>
    <row r="113" spans="1:35" s="236" customFormat="1" ht="12.75" customHeight="1">
      <c r="A113" s="1581"/>
      <c r="B113" s="1582"/>
      <c r="C113" s="1583"/>
      <c r="D113" s="1583"/>
      <c r="E113" s="1584"/>
      <c r="F113" s="1584"/>
      <c r="G113" s="1584"/>
      <c r="H113" s="1584"/>
      <c r="I113" s="1584"/>
      <c r="J113" s="1584"/>
      <c r="K113" s="1584"/>
      <c r="L113" s="1584"/>
      <c r="M113" s="1584"/>
      <c r="N113" s="1584"/>
      <c r="O113" s="1584"/>
      <c r="P113" s="1584"/>
      <c r="Q113" s="1584"/>
      <c r="R113" s="1584"/>
      <c r="S113" s="1584"/>
      <c r="T113" s="1585"/>
      <c r="U113" s="1585"/>
      <c r="V113" s="1585"/>
      <c r="W113" s="1585"/>
      <c r="X113" s="1586"/>
      <c r="Y113" s="1586"/>
      <c r="Z113" s="1586"/>
      <c r="AA113" s="1586"/>
      <c r="AB113" s="1586"/>
      <c r="AC113" s="1587"/>
      <c r="AD113" s="1587"/>
      <c r="AE113" s="1587"/>
      <c r="AF113" s="1588"/>
      <c r="AG113" s="1588"/>
      <c r="AH113" s="1589"/>
      <c r="AI113" s="15"/>
    </row>
    <row r="114" spans="1:35" s="236" customFormat="1" ht="11.25" customHeight="1">
      <c r="A114" s="866"/>
      <c r="B114" s="244"/>
      <c r="C114" s="245"/>
      <c r="D114" s="246"/>
      <c r="E114" s="246"/>
      <c r="F114" s="187"/>
      <c r="G114" s="244"/>
      <c r="H114" s="245"/>
      <c r="I114" s="246"/>
      <c r="J114" s="246"/>
      <c r="K114" s="187"/>
      <c r="L114" s="187"/>
      <c r="M114" s="187"/>
      <c r="N114" s="187"/>
      <c r="O114" s="187"/>
      <c r="P114" s="112"/>
      <c r="Q114" s="112"/>
      <c r="U114" s="132"/>
      <c r="V114" s="132"/>
      <c r="W114" s="187"/>
      <c r="X114" s="132"/>
      <c r="Y114" s="132"/>
      <c r="Z114" s="132"/>
      <c r="AA114" s="247"/>
      <c r="AB114" s="247"/>
      <c r="AC114" s="247"/>
      <c r="AD114" s="247"/>
      <c r="AE114" s="247"/>
      <c r="AF114" s="247"/>
      <c r="AG114" s="247"/>
      <c r="AH114" s="881"/>
      <c r="AI114" s="247"/>
    </row>
    <row r="115" spans="1:35" s="236" customFormat="1" ht="12.75" customHeight="1">
      <c r="A115" s="866">
        <v>1.8</v>
      </c>
      <c r="B115" s="409" t="s">
        <v>3767</v>
      </c>
      <c r="C115" s="188"/>
      <c r="D115" s="187"/>
      <c r="E115" s="253"/>
      <c r="F115" s="253"/>
      <c r="G115" s="253"/>
      <c r="H115" s="253"/>
      <c r="I115" s="253"/>
      <c r="J115" s="253"/>
      <c r="K115" s="253"/>
      <c r="L115" s="253"/>
      <c r="M115" s="253"/>
      <c r="N115" s="253"/>
      <c r="O115" s="253"/>
      <c r="P115" s="253"/>
      <c r="Q115" s="253"/>
      <c r="R115" s="253"/>
      <c r="S115" s="253"/>
      <c r="T115" s="133"/>
      <c r="U115" s="133"/>
      <c r="V115" s="133"/>
      <c r="W115" s="133"/>
      <c r="X115" s="254"/>
      <c r="Y115" s="254"/>
      <c r="Z115" s="254"/>
      <c r="AA115" s="254"/>
      <c r="AB115" s="254"/>
      <c r="AC115" s="475"/>
      <c r="AD115" s="475"/>
      <c r="AE115" s="475"/>
      <c r="AF115" s="15"/>
      <c r="AG115" s="15"/>
      <c r="AH115" s="883"/>
      <c r="AI115" s="15"/>
    </row>
    <row r="116" spans="1:35" s="236" customFormat="1" ht="12.75" customHeight="1">
      <c r="A116" s="884"/>
      <c r="B116" s="410" t="s">
        <v>3768</v>
      </c>
      <c r="C116" s="188"/>
      <c r="D116" s="187"/>
      <c r="E116" s="253"/>
      <c r="F116" s="253"/>
      <c r="G116" s="253"/>
      <c r="H116" s="253"/>
      <c r="I116" s="253"/>
      <c r="J116" s="253"/>
      <c r="K116" s="253"/>
      <c r="L116" s="253"/>
      <c r="M116" s="253"/>
      <c r="N116" s="253"/>
      <c r="O116" s="253"/>
      <c r="P116" s="253"/>
      <c r="Q116" s="253"/>
      <c r="R116" s="253"/>
      <c r="S116" s="253"/>
      <c r="T116" s="133"/>
      <c r="U116" s="133"/>
      <c r="V116" s="133"/>
      <c r="W116" s="133"/>
      <c r="X116" s="254"/>
      <c r="Y116" s="254"/>
      <c r="Z116" s="254"/>
      <c r="AA116" s="254"/>
      <c r="AB116" s="254"/>
      <c r="AC116" s="475"/>
      <c r="AD116" s="475"/>
      <c r="AE116" s="475"/>
      <c r="AF116" s="15"/>
      <c r="AG116" s="15"/>
      <c r="AH116" s="883"/>
      <c r="AI116" s="15"/>
    </row>
    <row r="117" spans="1:35" s="236" customFormat="1" ht="9.75" customHeight="1">
      <c r="A117" s="866"/>
      <c r="B117" s="112"/>
      <c r="C117" s="187"/>
      <c r="D117" s="187"/>
      <c r="E117" s="253"/>
      <c r="F117" s="253"/>
      <c r="G117" s="253"/>
      <c r="H117" s="253"/>
      <c r="I117" s="253"/>
      <c r="J117" s="253"/>
      <c r="K117" s="253"/>
      <c r="L117" s="253"/>
      <c r="M117" s="253"/>
      <c r="N117" s="253"/>
      <c r="O117" s="253"/>
      <c r="P117" s="253"/>
      <c r="Q117" s="253"/>
      <c r="R117" s="253"/>
      <c r="S117" s="253"/>
      <c r="T117" s="133"/>
      <c r="U117" s="133"/>
      <c r="V117" s="133"/>
      <c r="W117" s="133"/>
      <c r="X117" s="254"/>
      <c r="Y117" s="254"/>
      <c r="Z117" s="254"/>
      <c r="AA117" s="254"/>
      <c r="AB117" s="254"/>
      <c r="AH117" s="883"/>
      <c r="AI117" s="15"/>
    </row>
    <row r="118" spans="1:35" s="236" customFormat="1" ht="12.6" customHeight="1">
      <c r="A118" s="866"/>
      <c r="B118" s="219" t="s">
        <v>59</v>
      </c>
      <c r="C118" s="112" t="s">
        <v>581</v>
      </c>
      <c r="D118" s="187"/>
      <c r="E118" s="253"/>
      <c r="F118" s="253"/>
      <c r="G118" s="253"/>
      <c r="H118" s="253"/>
      <c r="I118" s="253"/>
      <c r="J118" s="253"/>
      <c r="K118" s="253"/>
      <c r="L118" s="253"/>
      <c r="M118" s="253"/>
      <c r="N118" s="253"/>
      <c r="O118" s="253"/>
      <c r="P118" s="253"/>
      <c r="Q118" s="253"/>
      <c r="R118" s="253"/>
      <c r="S118" s="253"/>
      <c r="T118" s="133"/>
      <c r="U118" s="133"/>
      <c r="V118" s="133"/>
      <c r="W118" s="133"/>
      <c r="X118" s="254"/>
      <c r="Y118" s="254"/>
      <c r="Z118" s="254"/>
      <c r="AA118" s="254"/>
      <c r="AB118" s="254"/>
      <c r="AC118" s="1955"/>
      <c r="AD118" s="2021"/>
      <c r="AE118" s="2851" t="s">
        <v>63</v>
      </c>
      <c r="AF118" s="2851"/>
      <c r="AH118" s="883"/>
      <c r="AI118" s="15"/>
    </row>
    <row r="119" spans="1:35" s="236" customFormat="1" ht="12.6" customHeight="1">
      <c r="A119" s="866"/>
      <c r="B119" s="212"/>
      <c r="C119" s="108" t="s">
        <v>582</v>
      </c>
      <c r="D119" s="187"/>
      <c r="E119" s="253"/>
      <c r="F119" s="253"/>
      <c r="G119" s="253"/>
      <c r="H119" s="253"/>
      <c r="I119" s="253"/>
      <c r="J119" s="253"/>
      <c r="K119" s="253"/>
      <c r="L119" s="253"/>
      <c r="M119" s="253"/>
      <c r="N119" s="253"/>
      <c r="O119" s="253"/>
      <c r="P119" s="253"/>
      <c r="Q119" s="253"/>
      <c r="R119" s="253"/>
      <c r="S119" s="253"/>
      <c r="T119" s="133"/>
      <c r="U119" s="133"/>
      <c r="V119" s="133"/>
      <c r="W119" s="133"/>
      <c r="X119" s="254"/>
      <c r="Y119" s="254"/>
      <c r="Z119" s="254"/>
      <c r="AA119" s="254"/>
      <c r="AB119" s="254"/>
      <c r="AC119" s="3031"/>
      <c r="AD119" s="3032"/>
      <c r="AE119" s="3032"/>
      <c r="AF119" s="3033"/>
      <c r="AG119" s="3020" t="s">
        <v>64</v>
      </c>
      <c r="AH119" s="883"/>
      <c r="AI119" s="15"/>
    </row>
    <row r="120" spans="1:35" s="236" customFormat="1" ht="13.9" customHeight="1">
      <c r="A120" s="866"/>
      <c r="B120" s="212"/>
      <c r="C120" s="108"/>
      <c r="D120" s="187"/>
      <c r="E120" s="253"/>
      <c r="F120" s="253"/>
      <c r="G120" s="253"/>
      <c r="H120" s="253"/>
      <c r="I120" s="253"/>
      <c r="J120" s="253"/>
      <c r="K120" s="253"/>
      <c r="L120" s="253"/>
      <c r="M120" s="253"/>
      <c r="N120" s="253"/>
      <c r="O120" s="253"/>
      <c r="P120" s="253"/>
      <c r="Q120" s="253"/>
      <c r="R120" s="253"/>
      <c r="S120" s="253"/>
      <c r="T120" s="133"/>
      <c r="U120" s="133"/>
      <c r="V120" s="133"/>
      <c r="W120" s="133"/>
      <c r="X120" s="254"/>
      <c r="Y120" s="254"/>
      <c r="Z120" s="254"/>
      <c r="AA120" s="254"/>
      <c r="AB120" s="254"/>
      <c r="AC120" s="3034"/>
      <c r="AD120" s="3035"/>
      <c r="AE120" s="3035"/>
      <c r="AF120" s="3036"/>
      <c r="AG120" s="3020"/>
      <c r="AH120" s="883"/>
      <c r="AI120" s="15"/>
    </row>
    <row r="121" spans="1:35" s="236" customFormat="1" ht="7.5" customHeight="1">
      <c r="A121" s="866"/>
      <c r="B121" s="219"/>
      <c r="C121" s="187"/>
      <c r="D121" s="187"/>
      <c r="E121" s="253"/>
      <c r="F121" s="253"/>
      <c r="G121" s="253"/>
      <c r="H121" s="253"/>
      <c r="I121" s="253"/>
      <c r="J121" s="253"/>
      <c r="K121" s="253"/>
      <c r="L121" s="253"/>
      <c r="M121" s="253"/>
      <c r="N121" s="253"/>
      <c r="O121" s="253"/>
      <c r="P121" s="253"/>
      <c r="Q121" s="253"/>
      <c r="R121" s="253"/>
      <c r="S121" s="253"/>
      <c r="T121" s="133"/>
      <c r="U121" s="133"/>
      <c r="V121" s="133"/>
      <c r="W121" s="133"/>
      <c r="X121" s="254"/>
      <c r="Y121" s="254"/>
      <c r="Z121" s="254"/>
      <c r="AA121" s="254"/>
      <c r="AB121" s="254"/>
      <c r="AH121" s="883"/>
      <c r="AI121" s="15"/>
    </row>
    <row r="122" spans="1:35" s="236" customFormat="1" ht="12.75" customHeight="1">
      <c r="A122" s="866"/>
      <c r="B122" s="219" t="s">
        <v>62</v>
      </c>
      <c r="C122" s="112" t="s">
        <v>828</v>
      </c>
      <c r="D122" s="187"/>
      <c r="E122" s="253"/>
      <c r="F122" s="253"/>
      <c r="G122" s="253"/>
      <c r="H122" s="253"/>
      <c r="I122" s="253"/>
      <c r="J122" s="253"/>
      <c r="K122" s="253"/>
      <c r="L122" s="253"/>
      <c r="M122" s="253"/>
      <c r="N122" s="253"/>
      <c r="O122" s="253"/>
      <c r="P122" s="253"/>
      <c r="Q122" s="253"/>
      <c r="R122" s="253"/>
      <c r="S122" s="253"/>
      <c r="T122" s="133"/>
      <c r="U122" s="133"/>
      <c r="V122" s="133"/>
      <c r="W122" s="133"/>
      <c r="X122" s="254"/>
      <c r="Y122" s="254"/>
      <c r="Z122" s="254"/>
      <c r="AA122" s="254"/>
      <c r="AB122" s="254"/>
      <c r="AH122" s="883"/>
      <c r="AI122" s="15"/>
    </row>
    <row r="123" spans="1:35" s="236" customFormat="1" ht="12.75" customHeight="1">
      <c r="A123" s="866"/>
      <c r="B123" s="108"/>
      <c r="C123" s="108" t="s">
        <v>829</v>
      </c>
      <c r="D123" s="187"/>
      <c r="E123" s="253"/>
      <c r="F123" s="253"/>
      <c r="G123" s="253"/>
      <c r="H123" s="253"/>
      <c r="I123" s="253"/>
      <c r="J123" s="253"/>
      <c r="K123" s="253"/>
      <c r="L123" s="253"/>
      <c r="M123" s="253"/>
      <c r="N123" s="253"/>
      <c r="O123" s="253"/>
      <c r="P123" s="253"/>
      <c r="Q123" s="253"/>
      <c r="R123" s="253"/>
      <c r="S123" s="253"/>
      <c r="T123" s="133"/>
      <c r="U123" s="133"/>
      <c r="V123" s="133"/>
      <c r="W123" s="133"/>
      <c r="X123" s="254"/>
      <c r="Y123" s="254"/>
      <c r="Z123" s="254"/>
      <c r="AA123" s="254"/>
      <c r="AB123" s="254"/>
      <c r="AH123" s="883"/>
      <c r="AI123" s="15"/>
    </row>
    <row r="124" spans="1:35" s="236" customFormat="1" ht="9.75" customHeight="1">
      <c r="A124" s="866"/>
      <c r="B124" s="112"/>
      <c r="C124" s="187"/>
      <c r="D124" s="187"/>
      <c r="E124" s="253"/>
      <c r="F124" s="253"/>
      <c r="G124" s="253"/>
      <c r="H124" s="253"/>
      <c r="I124" s="253"/>
      <c r="J124" s="253"/>
      <c r="K124" s="253"/>
      <c r="L124" s="253"/>
      <c r="M124" s="253"/>
      <c r="N124" s="253"/>
      <c r="O124" s="253"/>
      <c r="P124" s="253"/>
      <c r="Q124" s="253"/>
      <c r="R124" s="253"/>
      <c r="S124" s="253"/>
      <c r="T124" s="133"/>
      <c r="U124" s="3038" t="s">
        <v>66</v>
      </c>
      <c r="V124" s="3038"/>
      <c r="W124" s="3038"/>
      <c r="X124" s="3038"/>
      <c r="Y124" s="257"/>
      <c r="Z124" s="257"/>
      <c r="AA124" s="254"/>
      <c r="AB124" s="254"/>
      <c r="AH124" s="883"/>
      <c r="AI124" s="15"/>
    </row>
    <row r="125" spans="1:35" s="236" customFormat="1" ht="25.5" customHeight="1">
      <c r="A125" s="866"/>
      <c r="B125" s="112"/>
      <c r="C125" s="2896"/>
      <c r="D125" s="2897"/>
      <c r="E125" s="2897"/>
      <c r="F125" s="2897"/>
      <c r="G125" s="2897"/>
      <c r="H125" s="2897"/>
      <c r="I125" s="2897"/>
      <c r="J125" s="2897"/>
      <c r="K125" s="2897"/>
      <c r="L125" s="2897"/>
      <c r="M125" s="2897"/>
      <c r="N125" s="2897"/>
      <c r="O125" s="2897"/>
      <c r="P125" s="2897"/>
      <c r="Q125" s="2897"/>
      <c r="R125" s="2897"/>
      <c r="S125" s="2897"/>
      <c r="T125" s="2897"/>
      <c r="U125" s="2897"/>
      <c r="V125" s="2897"/>
      <c r="W125" s="2897"/>
      <c r="X125" s="2898"/>
      <c r="Y125" s="258"/>
      <c r="Z125" s="258"/>
      <c r="AA125" s="254"/>
      <c r="AB125" s="254"/>
      <c r="AH125" s="883"/>
      <c r="AI125" s="15"/>
    </row>
    <row r="126" spans="1:35" s="236" customFormat="1" ht="14.45" customHeight="1">
      <c r="A126" s="866"/>
      <c r="B126" s="112"/>
      <c r="C126" s="2899"/>
      <c r="D126" s="2900"/>
      <c r="E126" s="2900"/>
      <c r="F126" s="2900"/>
      <c r="G126" s="2900"/>
      <c r="H126" s="2900"/>
      <c r="I126" s="2900"/>
      <c r="J126" s="2900"/>
      <c r="K126" s="2900"/>
      <c r="L126" s="2900"/>
      <c r="M126" s="2900"/>
      <c r="N126" s="2900"/>
      <c r="O126" s="2900"/>
      <c r="P126" s="2900"/>
      <c r="Q126" s="2900"/>
      <c r="R126" s="2900"/>
      <c r="S126" s="2900"/>
      <c r="T126" s="2900"/>
      <c r="U126" s="2900"/>
      <c r="V126" s="2900"/>
      <c r="W126" s="2900"/>
      <c r="X126" s="2901"/>
      <c r="Y126" s="258"/>
      <c r="Z126" s="258"/>
      <c r="AA126" s="254"/>
      <c r="AB126" s="254"/>
      <c r="AC126" s="885"/>
      <c r="AD126" s="2026"/>
      <c r="AE126" s="2983" t="s">
        <v>65</v>
      </c>
      <c r="AF126" s="2983"/>
      <c r="AH126" s="883"/>
      <c r="AI126" s="15"/>
    </row>
    <row r="127" spans="1:35" s="236" customFormat="1" ht="25.9" customHeight="1">
      <c r="A127" s="866"/>
      <c r="B127" s="112"/>
      <c r="C127" s="2902"/>
      <c r="D127" s="2903"/>
      <c r="E127" s="2903"/>
      <c r="F127" s="2903"/>
      <c r="G127" s="2903"/>
      <c r="H127" s="2903"/>
      <c r="I127" s="2903"/>
      <c r="J127" s="2903"/>
      <c r="K127" s="2903"/>
      <c r="L127" s="2903"/>
      <c r="M127" s="2903"/>
      <c r="N127" s="2903"/>
      <c r="O127" s="2903"/>
      <c r="P127" s="2903"/>
      <c r="Q127" s="2903"/>
      <c r="R127" s="2903"/>
      <c r="S127" s="2903"/>
      <c r="T127" s="2903"/>
      <c r="U127" s="2903"/>
      <c r="V127" s="2903"/>
      <c r="W127" s="2903"/>
      <c r="X127" s="2904"/>
      <c r="Y127" s="258"/>
      <c r="Z127" s="258"/>
      <c r="AA127" s="3037"/>
      <c r="AB127" s="3037"/>
      <c r="AC127" s="2971"/>
      <c r="AD127" s="2972"/>
      <c r="AE127" s="2972"/>
      <c r="AF127" s="2973"/>
      <c r="AG127" s="1508" t="s">
        <v>64</v>
      </c>
      <c r="AH127" s="883"/>
      <c r="AI127" s="15"/>
    </row>
    <row r="128" spans="1:35" s="236" customFormat="1" ht="7.5" customHeight="1">
      <c r="A128" s="866"/>
      <c r="B128" s="212"/>
      <c r="C128" s="108"/>
      <c r="D128" s="187"/>
      <c r="E128" s="253"/>
      <c r="F128" s="253"/>
      <c r="G128" s="253"/>
      <c r="H128" s="253"/>
      <c r="I128" s="253"/>
      <c r="J128" s="253"/>
      <c r="K128" s="253"/>
      <c r="L128" s="253"/>
      <c r="M128" s="253"/>
      <c r="N128" s="253"/>
      <c r="O128" s="253"/>
      <c r="P128" s="253"/>
      <c r="Q128" s="253"/>
      <c r="R128" s="253"/>
      <c r="S128" s="253"/>
      <c r="T128" s="133"/>
      <c r="U128" s="133"/>
      <c r="V128" s="133"/>
      <c r="W128" s="133"/>
      <c r="X128" s="254"/>
      <c r="Y128" s="254"/>
      <c r="Z128" s="254"/>
      <c r="AA128" s="254"/>
      <c r="AB128" s="254"/>
      <c r="AC128" s="933"/>
      <c r="AD128" s="933"/>
      <c r="AE128" s="933"/>
      <c r="AF128" s="933"/>
      <c r="AG128" s="256"/>
      <c r="AH128" s="883"/>
      <c r="AI128" s="15"/>
    </row>
    <row r="129" spans="1:35" s="236" customFormat="1" ht="7.5" customHeight="1">
      <c r="A129" s="866"/>
      <c r="B129" s="219"/>
      <c r="C129" s="187"/>
      <c r="D129" s="187"/>
      <c r="E129" s="253"/>
      <c r="F129" s="253"/>
      <c r="G129" s="253"/>
      <c r="H129" s="253"/>
      <c r="I129" s="253"/>
      <c r="J129" s="253"/>
      <c r="K129" s="253"/>
      <c r="L129" s="253"/>
      <c r="M129" s="253"/>
      <c r="N129" s="253"/>
      <c r="O129" s="253"/>
      <c r="P129" s="253"/>
      <c r="Q129" s="253"/>
      <c r="R129" s="253"/>
      <c r="S129" s="253"/>
      <c r="T129" s="133"/>
      <c r="U129" s="133"/>
      <c r="V129" s="133"/>
      <c r="W129" s="133"/>
      <c r="X129" s="254"/>
      <c r="Y129" s="254"/>
      <c r="Z129" s="254"/>
      <c r="AA129" s="254"/>
      <c r="AB129" s="254"/>
      <c r="AC129" s="1053"/>
      <c r="AD129" s="1053"/>
      <c r="AE129" s="1053"/>
      <c r="AF129" s="1055"/>
      <c r="AH129" s="883"/>
      <c r="AI129" s="15"/>
    </row>
    <row r="130" spans="1:35" s="236" customFormat="1" ht="11.25" customHeight="1">
      <c r="A130" s="866"/>
      <c r="B130" s="219" t="s">
        <v>72</v>
      </c>
      <c r="C130" s="112" t="s">
        <v>3316</v>
      </c>
      <c r="D130" s="187"/>
      <c r="E130" s="253"/>
      <c r="F130" s="253"/>
      <c r="G130" s="253"/>
      <c r="H130" s="253"/>
      <c r="I130" s="253"/>
      <c r="J130" s="253"/>
      <c r="K130" s="253"/>
      <c r="L130" s="253"/>
      <c r="M130" s="253"/>
      <c r="N130" s="253"/>
      <c r="O130" s="253"/>
      <c r="P130" s="253"/>
      <c r="Q130" s="253"/>
      <c r="R130" s="253"/>
      <c r="S130" s="253"/>
      <c r="T130" s="133"/>
      <c r="U130" s="133"/>
      <c r="V130" s="133"/>
      <c r="W130" s="133"/>
      <c r="X130" s="254"/>
      <c r="Y130" s="254"/>
      <c r="Z130" s="254"/>
      <c r="AA130" s="254"/>
      <c r="AB130" s="254"/>
      <c r="AC130" s="1054"/>
      <c r="AD130" s="1054"/>
      <c r="AE130" s="1054"/>
      <c r="AF130" s="1054"/>
      <c r="AG130" s="256"/>
      <c r="AH130" s="883"/>
      <c r="AI130" s="15"/>
    </row>
    <row r="131" spans="1:35" s="236" customFormat="1" ht="12" customHeight="1">
      <c r="A131" s="866"/>
      <c r="B131" s="108"/>
      <c r="C131" s="108" t="s">
        <v>3317</v>
      </c>
      <c r="D131" s="187"/>
      <c r="E131" s="253"/>
      <c r="F131" s="253"/>
      <c r="G131" s="253"/>
      <c r="H131" s="253"/>
      <c r="I131" s="253"/>
      <c r="J131" s="253"/>
      <c r="K131" s="253"/>
      <c r="L131" s="253"/>
      <c r="M131" s="253"/>
      <c r="N131" s="253"/>
      <c r="O131" s="253"/>
      <c r="P131" s="253"/>
      <c r="Q131" s="253"/>
      <c r="R131" s="253"/>
      <c r="S131" s="253"/>
      <c r="T131" s="133"/>
      <c r="U131" s="133"/>
      <c r="V131" s="133"/>
      <c r="W131" s="133"/>
      <c r="X131" s="254"/>
      <c r="Y131" s="254"/>
      <c r="Z131" s="254"/>
      <c r="AA131" s="254"/>
      <c r="AB131" s="254"/>
      <c r="AC131" s="1054"/>
      <c r="AD131" s="1054"/>
      <c r="AE131" s="1054"/>
      <c r="AF131" s="1054"/>
      <c r="AG131" s="256"/>
      <c r="AH131" s="883"/>
      <c r="AI131" s="15"/>
    </row>
    <row r="132" spans="1:35" s="236" customFormat="1" ht="9.75" customHeight="1">
      <c r="A132" s="866"/>
      <c r="B132" s="112"/>
      <c r="C132" s="187"/>
      <c r="D132" s="187"/>
      <c r="E132" s="253"/>
      <c r="F132" s="253"/>
      <c r="G132" s="253"/>
      <c r="H132" s="253"/>
      <c r="I132" s="253"/>
      <c r="J132" s="253"/>
      <c r="K132" s="253"/>
      <c r="L132" s="253"/>
      <c r="M132" s="253"/>
      <c r="N132" s="253"/>
      <c r="O132" s="253"/>
      <c r="P132" s="253"/>
      <c r="Q132" s="253"/>
      <c r="R132" s="253"/>
      <c r="S132" s="253"/>
      <c r="T132" s="133"/>
      <c r="U132" s="3038" t="s">
        <v>3428</v>
      </c>
      <c r="V132" s="3038"/>
      <c r="W132" s="3038"/>
      <c r="X132" s="3038"/>
      <c r="Y132" s="257"/>
      <c r="Z132" s="257"/>
      <c r="AA132" s="254"/>
      <c r="AB132" s="254"/>
      <c r="AH132" s="883"/>
      <c r="AI132" s="15"/>
    </row>
    <row r="133" spans="1:35" s="236" customFormat="1" ht="25.5" customHeight="1">
      <c r="A133" s="866"/>
      <c r="B133" s="112"/>
      <c r="C133" s="2896"/>
      <c r="D133" s="2897"/>
      <c r="E133" s="2897"/>
      <c r="F133" s="2897"/>
      <c r="G133" s="2897"/>
      <c r="H133" s="2897"/>
      <c r="I133" s="2897"/>
      <c r="J133" s="2897"/>
      <c r="K133" s="2897"/>
      <c r="L133" s="2897"/>
      <c r="M133" s="2897"/>
      <c r="N133" s="2897"/>
      <c r="O133" s="2897"/>
      <c r="P133" s="2897"/>
      <c r="Q133" s="2897"/>
      <c r="R133" s="2897"/>
      <c r="S133" s="2897"/>
      <c r="T133" s="2897"/>
      <c r="U133" s="2897"/>
      <c r="V133" s="2897"/>
      <c r="W133" s="2897"/>
      <c r="X133" s="2898"/>
      <c r="Y133" s="258"/>
      <c r="Z133" s="258"/>
      <c r="AA133" s="254"/>
      <c r="AB133" s="254"/>
      <c r="AH133" s="883"/>
      <c r="AI133" s="15"/>
    </row>
    <row r="134" spans="1:35" s="236" customFormat="1" ht="12.6" customHeight="1">
      <c r="A134" s="866"/>
      <c r="B134" s="112"/>
      <c r="C134" s="2899"/>
      <c r="D134" s="2900"/>
      <c r="E134" s="2900"/>
      <c r="F134" s="2900"/>
      <c r="G134" s="2900"/>
      <c r="H134" s="2900"/>
      <c r="I134" s="2900"/>
      <c r="J134" s="2900"/>
      <c r="K134" s="2900"/>
      <c r="L134" s="2900"/>
      <c r="M134" s="2900"/>
      <c r="N134" s="2900"/>
      <c r="O134" s="2900"/>
      <c r="P134" s="2900"/>
      <c r="Q134" s="2900"/>
      <c r="R134" s="2900"/>
      <c r="S134" s="2900"/>
      <c r="T134" s="2900"/>
      <c r="U134" s="2900"/>
      <c r="V134" s="2900"/>
      <c r="W134" s="2900"/>
      <c r="X134" s="2901"/>
      <c r="Y134" s="258"/>
      <c r="Z134" s="258"/>
      <c r="AA134" s="254"/>
      <c r="AB134" s="254"/>
      <c r="AC134" s="885"/>
      <c r="AD134" s="2026"/>
      <c r="AE134" s="2983" t="s">
        <v>3429</v>
      </c>
      <c r="AF134" s="2983"/>
      <c r="AH134" s="883"/>
      <c r="AI134" s="15"/>
    </row>
    <row r="135" spans="1:35" s="236" customFormat="1" ht="25.9" customHeight="1">
      <c r="A135" s="866"/>
      <c r="B135" s="112"/>
      <c r="C135" s="2902"/>
      <c r="D135" s="2903"/>
      <c r="E135" s="2903"/>
      <c r="F135" s="2903"/>
      <c r="G135" s="2903"/>
      <c r="H135" s="2903"/>
      <c r="I135" s="2903"/>
      <c r="J135" s="2903"/>
      <c r="K135" s="2903"/>
      <c r="L135" s="2903"/>
      <c r="M135" s="2903"/>
      <c r="N135" s="2903"/>
      <c r="O135" s="2903"/>
      <c r="P135" s="2903"/>
      <c r="Q135" s="2903"/>
      <c r="R135" s="2903"/>
      <c r="S135" s="2903"/>
      <c r="T135" s="2903"/>
      <c r="U135" s="2903"/>
      <c r="V135" s="2903"/>
      <c r="W135" s="2903"/>
      <c r="X135" s="2904"/>
      <c r="Y135" s="258"/>
      <c r="Z135" s="258"/>
      <c r="AA135" s="254"/>
      <c r="AB135" s="254"/>
      <c r="AC135" s="2971"/>
      <c r="AD135" s="2972"/>
      <c r="AE135" s="2972"/>
      <c r="AF135" s="2973"/>
      <c r="AG135" s="1508" t="s">
        <v>64</v>
      </c>
      <c r="AH135" s="883"/>
      <c r="AI135" s="15"/>
    </row>
    <row r="136" spans="1:35" s="236" customFormat="1" ht="9.75" customHeight="1">
      <c r="A136" s="866"/>
      <c r="B136" s="112"/>
      <c r="C136" s="188"/>
      <c r="D136" s="187"/>
      <c r="E136" s="219"/>
      <c r="F136" s="219"/>
      <c r="G136" s="219"/>
      <c r="H136" s="219"/>
      <c r="I136" s="112"/>
      <c r="J136" s="112"/>
      <c r="K136" s="112"/>
      <c r="L136" s="219"/>
      <c r="M136" s="219"/>
      <c r="N136" s="219"/>
      <c r="O136" s="219"/>
      <c r="P136" s="219"/>
      <c r="Q136" s="219"/>
      <c r="R136" s="219"/>
      <c r="S136" s="219"/>
      <c r="T136" s="219"/>
      <c r="U136" s="112"/>
      <c r="V136" s="112"/>
      <c r="W136" s="112"/>
      <c r="X136" s="112"/>
      <c r="Y136" s="258"/>
      <c r="Z136" s="258"/>
      <c r="AA136" s="1507"/>
      <c r="AB136" s="1507"/>
      <c r="AC136" s="1052"/>
      <c r="AD136" s="1052"/>
      <c r="AE136" s="1052"/>
      <c r="AF136" s="1056"/>
      <c r="AG136" s="15"/>
      <c r="AH136" s="883"/>
      <c r="AI136" s="15"/>
    </row>
    <row r="137" spans="1:35" s="236" customFormat="1" ht="9.75" customHeight="1">
      <c r="A137" s="1596"/>
      <c r="B137" s="112"/>
      <c r="C137" s="188"/>
      <c r="D137" s="187"/>
      <c r="E137" s="219"/>
      <c r="F137" s="219"/>
      <c r="G137" s="219"/>
      <c r="H137" s="219"/>
      <c r="I137" s="112"/>
      <c r="J137" s="112"/>
      <c r="K137" s="112"/>
      <c r="L137" s="219"/>
      <c r="M137" s="219"/>
      <c r="N137" s="219"/>
      <c r="O137" s="219"/>
      <c r="P137" s="219"/>
      <c r="Q137" s="219"/>
      <c r="R137" s="219"/>
      <c r="S137" s="219"/>
      <c r="T137" s="219"/>
      <c r="U137" s="112"/>
      <c r="V137" s="112"/>
      <c r="W137" s="112"/>
      <c r="X137" s="112"/>
      <c r="Y137" s="258"/>
      <c r="Z137" s="258"/>
      <c r="AA137" s="1507"/>
      <c r="AB137" s="1507"/>
      <c r="AC137" s="1052"/>
      <c r="AD137" s="1052"/>
      <c r="AE137" s="1052"/>
      <c r="AF137" s="1056"/>
      <c r="AG137" s="15"/>
      <c r="AH137" s="1597"/>
      <c r="AI137" s="15"/>
    </row>
    <row r="138" spans="1:35" s="236" customFormat="1" ht="12.75" customHeight="1">
      <c r="A138" s="1596"/>
      <c r="B138" s="112"/>
      <c r="C138" s="188"/>
      <c r="D138" s="187"/>
      <c r="E138" s="219"/>
      <c r="F138" s="219"/>
      <c r="G138" s="219"/>
      <c r="H138" s="219"/>
      <c r="I138" s="112"/>
      <c r="J138" s="112"/>
      <c r="K138" s="112"/>
      <c r="L138" s="219"/>
      <c r="M138" s="219"/>
      <c r="N138" s="219"/>
      <c r="O138" s="219"/>
      <c r="P138" s="219"/>
      <c r="Q138" s="219"/>
      <c r="R138" s="219"/>
      <c r="S138" s="219"/>
      <c r="T138" s="219"/>
      <c r="U138" s="112"/>
      <c r="V138" s="112"/>
      <c r="W138" s="112"/>
      <c r="X138" s="112"/>
      <c r="Y138" s="900"/>
      <c r="Z138" s="900"/>
      <c r="AA138" s="1599" t="s">
        <v>185</v>
      </c>
      <c r="AB138" s="1507"/>
      <c r="AC138" s="2976">
        <v>100</v>
      </c>
      <c r="AD138" s="2977"/>
      <c r="AE138" s="2977"/>
      <c r="AF138" s="2978"/>
      <c r="AG138" s="3023" t="s">
        <v>64</v>
      </c>
      <c r="AH138" s="1597"/>
      <c r="AI138" s="15"/>
    </row>
    <row r="139" spans="1:35" s="236" customFormat="1" ht="12.75" customHeight="1">
      <c r="A139" s="1596"/>
      <c r="B139" s="112"/>
      <c r="C139" s="188"/>
      <c r="D139" s="187"/>
      <c r="E139" s="219"/>
      <c r="F139" s="219"/>
      <c r="G139" s="219"/>
      <c r="H139" s="219"/>
      <c r="I139" s="112"/>
      <c r="J139" s="112"/>
      <c r="K139" s="112"/>
      <c r="L139" s="219"/>
      <c r="M139" s="219"/>
      <c r="N139" s="219"/>
      <c r="O139" s="219"/>
      <c r="P139" s="219"/>
      <c r="Q139" s="219"/>
      <c r="R139" s="219"/>
      <c r="S139" s="219"/>
      <c r="T139" s="219"/>
      <c r="U139" s="112"/>
      <c r="V139" s="112"/>
      <c r="W139" s="112"/>
      <c r="X139" s="112"/>
      <c r="Y139" s="1598"/>
      <c r="Z139" s="1598"/>
      <c r="AA139" s="1598" t="s">
        <v>189</v>
      </c>
      <c r="AB139" s="1507"/>
      <c r="AC139" s="2979"/>
      <c r="AD139" s="2980"/>
      <c r="AE139" s="2981"/>
      <c r="AF139" s="2982"/>
      <c r="AG139" s="3023"/>
      <c r="AH139" s="1597"/>
      <c r="AI139" s="15"/>
    </row>
    <row r="140" spans="1:35" s="236" customFormat="1" ht="11.25" customHeight="1">
      <c r="A140" s="1596"/>
      <c r="B140" s="112"/>
      <c r="C140" s="188"/>
      <c r="D140" s="187"/>
      <c r="E140" s="219"/>
      <c r="F140" s="219"/>
      <c r="G140" s="219"/>
      <c r="H140" s="219"/>
      <c r="I140" s="112"/>
      <c r="J140" s="112"/>
      <c r="K140" s="112"/>
      <c r="L140" s="219"/>
      <c r="M140" s="219"/>
      <c r="N140" s="219"/>
      <c r="O140" s="219"/>
      <c r="P140" s="219"/>
      <c r="Q140" s="219"/>
      <c r="R140" s="219"/>
      <c r="S140" s="219"/>
      <c r="T140" s="219"/>
      <c r="U140" s="112"/>
      <c r="V140" s="112"/>
      <c r="W140" s="112"/>
      <c r="X140" s="112"/>
      <c r="Y140" s="258"/>
      <c r="Z140" s="258"/>
      <c r="AA140" s="1507"/>
      <c r="AB140" s="1507"/>
      <c r="AC140" s="1052"/>
      <c r="AD140" s="1052"/>
      <c r="AE140" s="1052"/>
      <c r="AF140" s="1056"/>
      <c r="AG140" s="15"/>
      <c r="AH140" s="1597"/>
      <c r="AI140" s="15"/>
    </row>
    <row r="141" spans="1:35" s="236" customFormat="1" ht="11.25" customHeight="1">
      <c r="A141" s="1813"/>
      <c r="B141" s="1823"/>
      <c r="C141" s="1815"/>
      <c r="D141" s="1815"/>
      <c r="E141" s="1816"/>
      <c r="F141" s="1816"/>
      <c r="G141" s="1816"/>
      <c r="H141" s="1816"/>
      <c r="I141" s="1816"/>
      <c r="J141" s="1816"/>
      <c r="K141" s="1816"/>
      <c r="L141" s="1816"/>
      <c r="M141" s="1816"/>
      <c r="N141" s="1816"/>
      <c r="O141" s="1816"/>
      <c r="P141" s="1816"/>
      <c r="Q141" s="1816"/>
      <c r="R141" s="1816"/>
      <c r="S141" s="1816"/>
      <c r="T141" s="1825"/>
      <c r="U141" s="1825"/>
      <c r="V141" s="1825"/>
      <c r="W141" s="1825"/>
      <c r="X141" s="1826"/>
      <c r="Y141" s="1826"/>
      <c r="Z141" s="1826"/>
      <c r="AA141" s="1826"/>
      <c r="AB141" s="1826"/>
      <c r="AC141" s="1827"/>
      <c r="AD141" s="1827"/>
      <c r="AE141" s="1827"/>
      <c r="AF141" s="1821"/>
      <c r="AG141" s="1821"/>
      <c r="AH141" s="1822"/>
      <c r="AI141" s="15"/>
    </row>
    <row r="142" spans="1:35" s="236" customFormat="1" ht="13.5" customHeight="1">
      <c r="A142" s="1039"/>
      <c r="B142" s="1040" t="s">
        <v>116</v>
      </c>
      <c r="C142" s="1041"/>
      <c r="D142" s="1041"/>
      <c r="E142" s="1042"/>
      <c r="F142" s="1042"/>
      <c r="G142" s="1042"/>
      <c r="H142" s="1042"/>
      <c r="I142" s="1042"/>
      <c r="J142" s="1042"/>
      <c r="K142" s="1042"/>
      <c r="L142" s="1042"/>
      <c r="M142" s="1042"/>
      <c r="N142" s="1042"/>
      <c r="O142" s="1042"/>
      <c r="P142" s="1042"/>
      <c r="Q142" s="1042"/>
      <c r="R142" s="1042"/>
      <c r="S142" s="1042"/>
      <c r="T142" s="1043"/>
      <c r="U142" s="1043"/>
      <c r="V142" s="1043"/>
      <c r="W142" s="1043"/>
      <c r="X142" s="1044"/>
      <c r="Y142" s="1044"/>
      <c r="Z142" s="1044"/>
      <c r="AA142" s="1044"/>
      <c r="AB142" s="1044"/>
      <c r="AC142" s="1045"/>
      <c r="AD142" s="1045"/>
      <c r="AE142" s="1045"/>
      <c r="AF142" s="1046"/>
      <c r="AG142" s="1046"/>
      <c r="AH142" s="1047"/>
      <c r="AI142" s="15"/>
    </row>
    <row r="143" spans="1:35" s="236" customFormat="1" ht="13.5" customHeight="1">
      <c r="A143" s="1039"/>
      <c r="B143" s="1050" t="s">
        <v>117</v>
      </c>
      <c r="C143" s="1041"/>
      <c r="D143" s="1041"/>
      <c r="E143" s="1042"/>
      <c r="F143" s="1042"/>
      <c r="G143" s="1042"/>
      <c r="H143" s="1042"/>
      <c r="I143" s="1042"/>
      <c r="J143" s="1042"/>
      <c r="K143" s="1042"/>
      <c r="L143" s="1042"/>
      <c r="M143" s="1042"/>
      <c r="N143" s="1042"/>
      <c r="O143" s="1042"/>
      <c r="P143" s="1042"/>
      <c r="Q143" s="1042"/>
      <c r="R143" s="1042"/>
      <c r="S143" s="1042"/>
      <c r="T143" s="1043"/>
      <c r="U143" s="1043"/>
      <c r="V143" s="1043"/>
      <c r="W143" s="1043"/>
      <c r="X143" s="1044"/>
      <c r="Y143" s="1044"/>
      <c r="Z143" s="1044"/>
      <c r="AA143" s="1044"/>
      <c r="AB143" s="1044"/>
      <c r="AC143" s="1045"/>
      <c r="AD143" s="1045"/>
      <c r="AE143" s="1045"/>
      <c r="AF143" s="1046"/>
      <c r="AG143" s="1046"/>
      <c r="AH143" s="1047"/>
      <c r="AI143" s="15"/>
    </row>
    <row r="144" spans="1:35" s="236" customFormat="1" ht="7.5" customHeight="1">
      <c r="A144" s="1039"/>
      <c r="B144" s="1050"/>
      <c r="C144" s="1041"/>
      <c r="D144" s="1041"/>
      <c r="E144" s="1042"/>
      <c r="F144" s="1042"/>
      <c r="G144" s="1042"/>
      <c r="H144" s="1042"/>
      <c r="I144" s="1042"/>
      <c r="J144" s="1042"/>
      <c r="K144" s="1042"/>
      <c r="L144" s="1042"/>
      <c r="M144" s="1042"/>
      <c r="N144" s="1042"/>
      <c r="O144" s="1042"/>
      <c r="P144" s="1042"/>
      <c r="Q144" s="1042"/>
      <c r="R144" s="1042"/>
      <c r="S144" s="1042"/>
      <c r="T144" s="1043"/>
      <c r="U144" s="1043"/>
      <c r="V144" s="1043"/>
      <c r="W144" s="1043"/>
      <c r="X144" s="1044"/>
      <c r="Y144" s="1044"/>
      <c r="Z144" s="1044"/>
      <c r="AA144" s="1044"/>
      <c r="AB144" s="1044"/>
      <c r="AC144" s="1045"/>
      <c r="AD144" s="1045"/>
      <c r="AE144" s="1045"/>
      <c r="AF144" s="1046"/>
      <c r="AG144" s="1046"/>
      <c r="AH144" s="1047"/>
      <c r="AI144" s="15"/>
    </row>
    <row r="145" spans="1:35" s="236" customFormat="1" ht="12.75" customHeight="1">
      <c r="A145" s="1039"/>
      <c r="B145" s="1057" t="s">
        <v>59</v>
      </c>
      <c r="C145" s="1040" t="s">
        <v>3320</v>
      </c>
      <c r="D145" s="1040"/>
      <c r="E145" s="1040"/>
      <c r="F145" s="1040"/>
      <c r="G145" s="1042"/>
      <c r="H145" s="1042"/>
      <c r="I145" s="1042"/>
      <c r="J145" s="1042"/>
      <c r="K145" s="1042"/>
      <c r="L145" s="1042"/>
      <c r="M145" s="1042"/>
      <c r="N145" s="1042"/>
      <c r="O145" s="1042"/>
      <c r="P145" s="1042"/>
      <c r="Q145" s="1042"/>
      <c r="R145" s="1057" t="s">
        <v>62</v>
      </c>
      <c r="S145" s="1040" t="s">
        <v>3322</v>
      </c>
      <c r="T145" s="1040"/>
      <c r="U145" s="1040"/>
      <c r="V145" s="1040"/>
      <c r="W145" s="1040"/>
      <c r="X145" s="1042"/>
      <c r="Y145" s="1042"/>
      <c r="Z145" s="1042"/>
      <c r="AA145" s="1042"/>
      <c r="AB145" s="1042"/>
      <c r="AC145" s="1042"/>
      <c r="AD145" s="1042"/>
      <c r="AE145" s="1042"/>
      <c r="AF145" s="1042"/>
      <c r="AG145" s="1046"/>
      <c r="AH145" s="1047"/>
      <c r="AI145" s="15"/>
    </row>
    <row r="146" spans="1:35" s="236" customFormat="1" ht="12.75" customHeight="1">
      <c r="A146" s="1039"/>
      <c r="B146" s="1042"/>
      <c r="C146" s="1050" t="s">
        <v>3321</v>
      </c>
      <c r="D146" s="1042"/>
      <c r="E146" s="1050"/>
      <c r="F146" s="1050"/>
      <c r="G146" s="1042"/>
      <c r="H146" s="1042"/>
      <c r="I146" s="1042"/>
      <c r="J146" s="1042"/>
      <c r="K146" s="1042"/>
      <c r="L146" s="1042"/>
      <c r="M146" s="1042"/>
      <c r="N146" s="1042"/>
      <c r="O146" s="1042"/>
      <c r="P146" s="1042"/>
      <c r="Q146" s="1042"/>
      <c r="R146" s="1042"/>
      <c r="S146" s="1050" t="s">
        <v>3323</v>
      </c>
      <c r="T146" s="1042"/>
      <c r="U146" s="1050"/>
      <c r="V146" s="1050"/>
      <c r="W146" s="1050"/>
      <c r="X146" s="1042"/>
      <c r="Y146" s="1042"/>
      <c r="Z146" s="1042"/>
      <c r="AA146" s="1042"/>
      <c r="AB146" s="1042"/>
      <c r="AC146" s="1042"/>
      <c r="AD146" s="1042"/>
      <c r="AE146" s="1042"/>
      <c r="AF146" s="1042"/>
      <c r="AG146" s="1049"/>
      <c r="AH146" s="1047"/>
      <c r="AI146" s="15"/>
    </row>
    <row r="147" spans="1:35" s="236" customFormat="1" ht="8.25" customHeight="1">
      <c r="A147" s="1039"/>
      <c r="B147" s="1040"/>
      <c r="C147" s="1041"/>
      <c r="D147" s="1041"/>
      <c r="E147" s="1042"/>
      <c r="F147" s="1042"/>
      <c r="G147" s="1042"/>
      <c r="H147" s="1042"/>
      <c r="I147" s="1042"/>
      <c r="J147" s="1068"/>
      <c r="K147" s="1506"/>
      <c r="L147" s="2984" t="s">
        <v>58</v>
      </c>
      <c r="M147" s="2984"/>
      <c r="N147" s="1042"/>
      <c r="O147" s="1042"/>
      <c r="P147" s="1042"/>
      <c r="Q147" s="1042"/>
      <c r="R147" s="1040"/>
      <c r="S147" s="1041"/>
      <c r="T147" s="1041"/>
      <c r="U147" s="1042"/>
      <c r="V147" s="1042"/>
      <c r="W147" s="1042"/>
      <c r="X147" s="1042"/>
      <c r="Y147" s="1042"/>
      <c r="Z147" s="1042"/>
      <c r="AA147" s="1042"/>
      <c r="AB147" s="1068"/>
      <c r="AC147" s="1506"/>
      <c r="AD147" s="1506"/>
      <c r="AE147" s="2984" t="s">
        <v>58</v>
      </c>
      <c r="AF147" s="2984"/>
      <c r="AG147" s="1049"/>
      <c r="AH147" s="1047"/>
      <c r="AI147" s="15"/>
    </row>
    <row r="148" spans="1:35" s="236" customFormat="1" ht="12.75" customHeight="1">
      <c r="A148" s="1039"/>
      <c r="B148" s="1040"/>
      <c r="C148" s="1057" t="s">
        <v>330</v>
      </c>
      <c r="D148" s="1040" t="s">
        <v>3318</v>
      </c>
      <c r="E148" s="1040"/>
      <c r="F148" s="1040"/>
      <c r="G148" s="1040"/>
      <c r="H148" s="1042"/>
      <c r="I148" s="2974">
        <v>34</v>
      </c>
      <c r="J148" s="2884"/>
      <c r="K148" s="2885"/>
      <c r="L148" s="2885"/>
      <c r="M148" s="2886"/>
      <c r="N148" s="1042"/>
      <c r="O148" s="1042"/>
      <c r="P148" s="1042"/>
      <c r="Q148" s="1042"/>
      <c r="R148" s="1040"/>
      <c r="S148" s="1057" t="s">
        <v>330</v>
      </c>
      <c r="T148" s="1040" t="s">
        <v>3318</v>
      </c>
      <c r="U148" s="1040"/>
      <c r="V148" s="1040"/>
      <c r="W148" s="1040"/>
      <c r="X148" s="1040"/>
      <c r="Y148" s="1042"/>
      <c r="Z148" s="1042"/>
      <c r="AA148" s="2974">
        <v>76</v>
      </c>
      <c r="AB148" s="2884"/>
      <c r="AC148" s="2885"/>
      <c r="AD148" s="2885"/>
      <c r="AE148" s="2885"/>
      <c r="AF148" s="2886"/>
      <c r="AG148" s="1046"/>
      <c r="AH148" s="1047"/>
      <c r="AI148" s="15"/>
    </row>
    <row r="149" spans="1:35" s="236" customFormat="1" ht="12.75" customHeight="1">
      <c r="A149" s="1039"/>
      <c r="B149" s="1040"/>
      <c r="C149" s="1042"/>
      <c r="D149" s="1050" t="s">
        <v>3318</v>
      </c>
      <c r="E149" s="1042"/>
      <c r="F149" s="1050"/>
      <c r="G149" s="1050"/>
      <c r="H149" s="1042"/>
      <c r="I149" s="2975"/>
      <c r="J149" s="2887"/>
      <c r="K149" s="2888"/>
      <c r="L149" s="2888"/>
      <c r="M149" s="2889"/>
      <c r="N149" s="1042"/>
      <c r="O149" s="1042"/>
      <c r="P149" s="1042"/>
      <c r="Q149" s="1042"/>
      <c r="R149" s="1040"/>
      <c r="S149" s="1042"/>
      <c r="T149" s="1050" t="s">
        <v>3318</v>
      </c>
      <c r="U149" s="1042"/>
      <c r="V149" s="1042"/>
      <c r="W149" s="1050"/>
      <c r="X149" s="1050"/>
      <c r="Y149" s="1042"/>
      <c r="Z149" s="1042"/>
      <c r="AA149" s="2975"/>
      <c r="AB149" s="2887"/>
      <c r="AC149" s="2888"/>
      <c r="AD149" s="2888"/>
      <c r="AE149" s="2888"/>
      <c r="AF149" s="2889"/>
      <c r="AG149" s="1046"/>
      <c r="AH149" s="1047"/>
      <c r="AI149" s="15"/>
    </row>
    <row r="150" spans="1:35" s="236" customFormat="1" ht="8.25" customHeight="1">
      <c r="A150" s="1039"/>
      <c r="B150" s="1040"/>
      <c r="C150" s="1041"/>
      <c r="D150" s="1041"/>
      <c r="E150" s="1042"/>
      <c r="F150" s="1042"/>
      <c r="G150" s="1042"/>
      <c r="H150" s="1042"/>
      <c r="I150" s="1042"/>
      <c r="J150" s="1042"/>
      <c r="K150" s="1042"/>
      <c r="L150" s="1042"/>
      <c r="M150" s="1042"/>
      <c r="N150" s="1042"/>
      <c r="O150" s="1042"/>
      <c r="P150" s="1042"/>
      <c r="Q150" s="1042"/>
      <c r="R150" s="1040"/>
      <c r="S150" s="1041"/>
      <c r="T150" s="1041"/>
      <c r="U150" s="1042"/>
      <c r="V150" s="1042"/>
      <c r="W150" s="1042"/>
      <c r="X150" s="1042"/>
      <c r="Y150" s="1042"/>
      <c r="Z150" s="1042"/>
      <c r="AA150" s="1042"/>
      <c r="AB150" s="1042"/>
      <c r="AC150" s="1042"/>
      <c r="AD150" s="1042"/>
      <c r="AE150" s="1042"/>
      <c r="AF150" s="1042"/>
      <c r="AG150" s="1049"/>
      <c r="AH150" s="1047"/>
      <c r="AI150" s="15"/>
    </row>
    <row r="151" spans="1:35" s="236" customFormat="1" ht="12.75" customHeight="1">
      <c r="A151" s="1039"/>
      <c r="B151" s="1040"/>
      <c r="C151" s="1057" t="s">
        <v>490</v>
      </c>
      <c r="D151" s="1040" t="s">
        <v>3319</v>
      </c>
      <c r="E151" s="1040"/>
      <c r="F151" s="1040"/>
      <c r="G151" s="1040"/>
      <c r="H151" s="1042"/>
      <c r="I151" s="2974">
        <v>75</v>
      </c>
      <c r="J151" s="2884"/>
      <c r="K151" s="2885"/>
      <c r="L151" s="2885"/>
      <c r="M151" s="2886"/>
      <c r="N151" s="1042"/>
      <c r="O151" s="1042"/>
      <c r="P151" s="1071"/>
      <c r="Q151" s="1071"/>
      <c r="R151" s="1040"/>
      <c r="S151" s="1057" t="s">
        <v>490</v>
      </c>
      <c r="T151" s="1040" t="s">
        <v>3319</v>
      </c>
      <c r="U151" s="1040"/>
      <c r="V151" s="1040"/>
      <c r="W151" s="1040"/>
      <c r="X151" s="1040"/>
      <c r="Y151" s="1042"/>
      <c r="Z151" s="1042"/>
      <c r="AA151" s="2974">
        <v>77</v>
      </c>
      <c r="AB151" s="2884"/>
      <c r="AC151" s="2885"/>
      <c r="AD151" s="2885"/>
      <c r="AE151" s="2885"/>
      <c r="AF151" s="2886"/>
      <c r="AG151" s="1070"/>
      <c r="AH151" s="1047"/>
      <c r="AI151" s="15"/>
    </row>
    <row r="152" spans="1:35" s="236" customFormat="1" ht="12.75" customHeight="1">
      <c r="A152" s="1039"/>
      <c r="B152" s="1051"/>
      <c r="C152" s="1042"/>
      <c r="D152" s="1050" t="s">
        <v>3319</v>
      </c>
      <c r="E152" s="1042"/>
      <c r="F152" s="1050"/>
      <c r="G152" s="1050"/>
      <c r="H152" s="1042"/>
      <c r="I152" s="2975"/>
      <c r="J152" s="2887"/>
      <c r="K152" s="2888"/>
      <c r="L152" s="2888"/>
      <c r="M152" s="2889"/>
      <c r="N152" s="1040"/>
      <c r="O152" s="1040"/>
      <c r="P152" s="1040"/>
      <c r="Q152" s="1040"/>
      <c r="R152" s="1051"/>
      <c r="S152" s="1042"/>
      <c r="T152" s="1050" t="s">
        <v>3319</v>
      </c>
      <c r="U152" s="1042"/>
      <c r="V152" s="1042"/>
      <c r="W152" s="1050"/>
      <c r="X152" s="1050"/>
      <c r="Y152" s="1042"/>
      <c r="Z152" s="1042"/>
      <c r="AA152" s="2975"/>
      <c r="AB152" s="2887"/>
      <c r="AC152" s="2888"/>
      <c r="AD152" s="2888"/>
      <c r="AE152" s="2888"/>
      <c r="AF152" s="2889"/>
      <c r="AG152" s="1069"/>
      <c r="AH152" s="1047"/>
      <c r="AI152" s="15"/>
    </row>
    <row r="153" spans="1:35" s="236" customFormat="1" ht="12.75" customHeight="1">
      <c r="A153" s="1058"/>
      <c r="B153" s="1059"/>
      <c r="C153" s="1060"/>
      <c r="D153" s="1060"/>
      <c r="E153" s="1061"/>
      <c r="F153" s="1061"/>
      <c r="G153" s="1061"/>
      <c r="H153" s="1061"/>
      <c r="I153" s="1061"/>
      <c r="J153" s="1061"/>
      <c r="K153" s="1061"/>
      <c r="L153" s="1061"/>
      <c r="M153" s="1061"/>
      <c r="N153" s="1061"/>
      <c r="O153" s="1061"/>
      <c r="P153" s="1061"/>
      <c r="Q153" s="1061"/>
      <c r="R153" s="1061"/>
      <c r="S153" s="1061"/>
      <c r="T153" s="1062"/>
      <c r="U153" s="1062"/>
      <c r="V153" s="2013"/>
      <c r="W153" s="1062"/>
      <c r="X153" s="1063"/>
      <c r="Y153" s="1063"/>
      <c r="Z153" s="2017"/>
      <c r="AA153" s="1063"/>
      <c r="AB153" s="1063"/>
      <c r="AC153" s="1064"/>
      <c r="AD153" s="2009"/>
      <c r="AE153" s="2022"/>
      <c r="AF153" s="1065"/>
      <c r="AG153" s="1065"/>
      <c r="AH153" s="1066"/>
      <c r="AI153" s="15"/>
    </row>
    <row r="154" spans="1:35" s="236" customFormat="1" ht="12.75" customHeight="1">
      <c r="A154" s="1762"/>
      <c r="B154" s="341"/>
      <c r="C154" s="340"/>
      <c r="D154" s="340"/>
      <c r="E154" s="1572"/>
      <c r="F154" s="1572"/>
      <c r="G154" s="1572"/>
      <c r="H154" s="1572"/>
      <c r="I154" s="1572"/>
      <c r="J154" s="1572"/>
      <c r="K154" s="1572"/>
      <c r="L154" s="1572"/>
      <c r="M154" s="1572"/>
      <c r="N154" s="1572"/>
      <c r="O154" s="1572"/>
      <c r="P154" s="1572"/>
      <c r="Q154" s="1572"/>
      <c r="R154" s="1572"/>
      <c r="S154" s="1572"/>
      <c r="T154" s="784"/>
      <c r="U154" s="784"/>
      <c r="V154" s="784"/>
      <c r="W154" s="784"/>
      <c r="X154" s="1573"/>
      <c r="Y154" s="1573"/>
      <c r="Z154" s="1573"/>
      <c r="AA154" s="1573"/>
      <c r="AB154" s="1573"/>
      <c r="AC154" s="1574"/>
      <c r="AD154" s="1574"/>
      <c r="AE154" s="1574"/>
      <c r="AF154" s="1575"/>
      <c r="AG154" s="1575"/>
      <c r="AH154" s="1763"/>
      <c r="AI154" s="15"/>
    </row>
    <row r="155" spans="1:35" s="236" customFormat="1" ht="12.75" customHeight="1">
      <c r="A155" s="886">
        <v>1.9</v>
      </c>
      <c r="B155" s="128" t="s">
        <v>3769</v>
      </c>
      <c r="C155" s="188"/>
      <c r="D155" s="242"/>
      <c r="E155" s="240"/>
      <c r="F155" s="241"/>
      <c r="G155" s="241"/>
      <c r="H155" s="240"/>
      <c r="I155" s="133"/>
      <c r="J155" s="187"/>
      <c r="K155" s="187"/>
      <c r="L155" s="187"/>
      <c r="M155" s="187"/>
      <c r="N155" s="187"/>
      <c r="O155" s="187"/>
      <c r="P155" s="187"/>
      <c r="Q155" s="187"/>
      <c r="R155" s="187"/>
      <c r="S155" s="187"/>
      <c r="T155" s="187"/>
      <c r="U155" s="187"/>
      <c r="V155" s="187"/>
      <c r="AH155" s="887"/>
    </row>
    <row r="156" spans="1:35" s="236" customFormat="1" ht="12.75" customHeight="1">
      <c r="A156" s="865"/>
      <c r="B156" s="188" t="s">
        <v>3770</v>
      </c>
      <c r="C156" s="187"/>
      <c r="D156" s="187"/>
      <c r="E156" s="187"/>
      <c r="F156" s="187"/>
      <c r="G156" s="187"/>
      <c r="H156" s="187"/>
      <c r="I156" s="187"/>
      <c r="J156" s="187"/>
      <c r="K156" s="187"/>
      <c r="L156" s="187"/>
      <c r="M156" s="187"/>
      <c r="N156" s="187"/>
      <c r="O156" s="187"/>
      <c r="P156" s="187"/>
      <c r="Q156" s="187"/>
      <c r="R156" s="187"/>
      <c r="S156" s="187"/>
      <c r="T156" s="187"/>
      <c r="U156" s="187"/>
      <c r="V156" s="187"/>
      <c r="W156" s="230"/>
      <c r="AF156" s="3042"/>
      <c r="AG156" s="3042"/>
      <c r="AH156" s="3043"/>
      <c r="AI156" s="264"/>
    </row>
    <row r="157" spans="1:35" s="236" customFormat="1" ht="3.75" customHeight="1">
      <c r="A157" s="865"/>
      <c r="B157" s="188"/>
      <c r="C157" s="187"/>
      <c r="D157" s="187"/>
      <c r="E157" s="187"/>
      <c r="F157" s="187"/>
      <c r="G157" s="187"/>
      <c r="H157" s="187"/>
      <c r="I157" s="187"/>
      <c r="J157" s="187"/>
      <c r="K157" s="187"/>
      <c r="L157" s="187"/>
      <c r="M157" s="187"/>
      <c r="N157" s="187"/>
      <c r="O157" s="187"/>
      <c r="P157" s="187"/>
      <c r="Q157" s="187"/>
      <c r="R157" s="187"/>
      <c r="S157" s="187"/>
      <c r="T157" s="187"/>
      <c r="U157" s="187"/>
      <c r="V157" s="187"/>
      <c r="W157" s="259"/>
      <c r="AF157" s="3042"/>
      <c r="AG157" s="3042"/>
      <c r="AH157" s="3043"/>
      <c r="AI157" s="264"/>
    </row>
    <row r="158" spans="1:35" s="236" customFormat="1" ht="12" customHeight="1">
      <c r="A158" s="888"/>
      <c r="B158" s="2852" t="s">
        <v>3771</v>
      </c>
      <c r="C158" s="2852"/>
      <c r="H158" s="187"/>
      <c r="I158" s="187"/>
      <c r="J158" s="187"/>
      <c r="K158" s="187"/>
      <c r="L158" s="187"/>
      <c r="M158" s="187"/>
      <c r="N158" s="187"/>
      <c r="O158" s="187"/>
      <c r="P158" s="187"/>
      <c r="Q158" s="187"/>
      <c r="R158" s="187"/>
      <c r="S158" s="187"/>
      <c r="T158" s="187"/>
      <c r="U158" s="223"/>
      <c r="V158" s="223"/>
      <c r="W158" s="230"/>
      <c r="X158" s="260"/>
      <c r="Y158" s="260"/>
      <c r="Z158" s="260"/>
      <c r="AA158" s="187"/>
      <c r="AB158" s="128"/>
      <c r="AC158" s="128"/>
      <c r="AD158" s="128"/>
      <c r="AE158" s="128"/>
      <c r="AF158" s="128"/>
      <c r="AG158" s="1510"/>
      <c r="AH158" s="889"/>
      <c r="AI158" s="1510"/>
    </row>
    <row r="159" spans="1:35" s="236" customFormat="1" ht="9.75" customHeight="1">
      <c r="A159" s="888"/>
      <c r="B159" s="2962">
        <v>1</v>
      </c>
      <c r="C159" s="3040"/>
      <c r="D159" s="2964" t="s">
        <v>68</v>
      </c>
      <c r="E159" s="2965"/>
      <c r="F159" s="262"/>
      <c r="G159" s="2877">
        <v>2</v>
      </c>
      <c r="H159" s="3041"/>
      <c r="I159" s="2877" t="s">
        <v>571</v>
      </c>
      <c r="J159" s="2877"/>
      <c r="K159" s="2877"/>
      <c r="L159" s="187"/>
      <c r="M159" s="187"/>
      <c r="N159" s="187"/>
      <c r="O159" s="187"/>
      <c r="P159" s="187"/>
      <c r="Q159" s="187"/>
      <c r="R159" s="187"/>
      <c r="S159" s="187"/>
      <c r="T159" s="187"/>
      <c r="U159" s="223"/>
      <c r="V159" s="223"/>
      <c r="W159" s="230"/>
      <c r="X159" s="260"/>
      <c r="Y159" s="260"/>
      <c r="Z159" s="260"/>
      <c r="AA159" s="187"/>
      <c r="AB159" s="128"/>
      <c r="AC159" s="128"/>
      <c r="AD159" s="128"/>
      <c r="AE159" s="128"/>
      <c r="AF159" s="128"/>
      <c r="AG159" s="1510"/>
      <c r="AH159" s="889"/>
      <c r="AI159" s="1510"/>
    </row>
    <row r="160" spans="1:35" s="236" customFormat="1" ht="9.75" customHeight="1">
      <c r="A160" s="1590"/>
      <c r="B160" s="2963"/>
      <c r="C160" s="3030"/>
      <c r="D160" s="2966"/>
      <c r="E160" s="2965"/>
      <c r="F160" s="262"/>
      <c r="G160" s="2877"/>
      <c r="H160" s="3022"/>
      <c r="I160" s="2877"/>
      <c r="J160" s="2877"/>
      <c r="K160" s="2877"/>
      <c r="L160" s="187"/>
      <c r="M160" s="187"/>
      <c r="N160" s="187"/>
      <c r="O160" s="187"/>
      <c r="P160" s="187"/>
      <c r="Q160" s="187"/>
      <c r="R160" s="187"/>
      <c r="S160" s="187"/>
      <c r="T160" s="187"/>
      <c r="U160" s="223"/>
      <c r="V160" s="223"/>
      <c r="W160" s="230"/>
      <c r="X160" s="260"/>
      <c r="Y160" s="260"/>
      <c r="Z160" s="260"/>
      <c r="AA160" s="187"/>
      <c r="AB160" s="128"/>
      <c r="AC160" s="128"/>
      <c r="AD160" s="128"/>
      <c r="AE160" s="128"/>
      <c r="AF160" s="128"/>
      <c r="AG160" s="1510"/>
      <c r="AH160" s="1591"/>
      <c r="AI160" s="1510"/>
    </row>
    <row r="161" spans="1:35" s="236" customFormat="1" ht="14.25" customHeight="1">
      <c r="A161" s="1590"/>
      <c r="B161" s="128"/>
      <c r="C161" s="187"/>
      <c r="D161" s="187"/>
      <c r="E161" s="187"/>
      <c r="F161" s="187"/>
      <c r="G161" s="187"/>
      <c r="H161" s="187"/>
      <c r="I161" s="187"/>
      <c r="J161" s="187"/>
      <c r="K161" s="187"/>
      <c r="L161" s="187"/>
      <c r="M161" s="187"/>
      <c r="N161" s="187"/>
      <c r="O161" s="187"/>
      <c r="P161" s="187"/>
      <c r="Q161" s="187"/>
      <c r="R161" s="187"/>
      <c r="S161" s="187"/>
      <c r="T161" s="187"/>
      <c r="U161" s="223"/>
      <c r="V161" s="223"/>
      <c r="W161" s="230"/>
      <c r="X161" s="260"/>
      <c r="Y161" s="260"/>
      <c r="Z161" s="260"/>
      <c r="AA161" s="187"/>
      <c r="AB161" s="128"/>
      <c r="AC161" s="128"/>
      <c r="AD161" s="128"/>
      <c r="AE161" s="128"/>
      <c r="AF161" s="128"/>
      <c r="AG161" s="1510"/>
      <c r="AH161" s="1591"/>
      <c r="AI161" s="1510"/>
    </row>
    <row r="162" spans="1:35" s="236" customFormat="1" ht="9.75" customHeight="1" thickBot="1">
      <c r="A162" s="517"/>
      <c r="B162" s="518"/>
      <c r="C162" s="412"/>
      <c r="D162" s="411"/>
      <c r="E162" s="411"/>
      <c r="F162" s="411"/>
      <c r="G162" s="411"/>
      <c r="H162" s="411"/>
      <c r="I162" s="411"/>
      <c r="J162" s="411"/>
      <c r="K162" s="411"/>
      <c r="L162" s="411"/>
      <c r="M162" s="411"/>
      <c r="N162" s="411"/>
      <c r="O162" s="411"/>
      <c r="P162" s="411"/>
      <c r="Q162" s="411"/>
      <c r="R162" s="519"/>
      <c r="S162" s="520"/>
      <c r="T162" s="520"/>
      <c r="U162" s="521"/>
      <c r="V162" s="2014"/>
      <c r="W162" s="522"/>
      <c r="X162" s="523"/>
      <c r="Y162" s="523"/>
      <c r="Z162" s="2018"/>
      <c r="AA162" s="524"/>
      <c r="AB162" s="525"/>
      <c r="AC162" s="525"/>
      <c r="AD162" s="1984"/>
      <c r="AE162" s="1984"/>
      <c r="AF162" s="525"/>
      <c r="AG162" s="526"/>
      <c r="AH162" s="527"/>
      <c r="AI162" s="265"/>
    </row>
    <row r="163" spans="1:35" s="236" customFormat="1" ht="9.75" customHeight="1">
      <c r="A163" s="872"/>
      <c r="B163" s="877"/>
      <c r="C163" s="876"/>
      <c r="D163" s="876"/>
      <c r="E163" s="890"/>
      <c r="F163" s="890"/>
      <c r="G163" s="890"/>
      <c r="H163" s="890"/>
      <c r="I163" s="890"/>
      <c r="J163" s="890"/>
      <c r="K163" s="890"/>
      <c r="L163" s="890"/>
      <c r="M163" s="890"/>
      <c r="N163" s="890"/>
      <c r="O163" s="890"/>
      <c r="P163" s="890"/>
      <c r="Q163" s="890"/>
      <c r="R163" s="890"/>
      <c r="S163" s="890"/>
      <c r="T163" s="891"/>
      <c r="U163" s="891"/>
      <c r="V163" s="891"/>
      <c r="W163" s="891"/>
      <c r="X163" s="892"/>
      <c r="Y163" s="892"/>
      <c r="Z163" s="892"/>
      <c r="AA163" s="892"/>
      <c r="AB163" s="892"/>
      <c r="AC163" s="893"/>
      <c r="AD163" s="893"/>
      <c r="AE163" s="893"/>
      <c r="AF163" s="894"/>
      <c r="AG163" s="894"/>
      <c r="AH163" s="894"/>
      <c r="AI163" s="15"/>
    </row>
    <row r="164" spans="1:35" s="236" customFormat="1" ht="9.75" customHeight="1">
      <c r="A164" s="219"/>
      <c r="B164" s="112"/>
      <c r="C164" s="187"/>
      <c r="D164" s="187"/>
      <c r="E164" s="253"/>
      <c r="F164" s="253"/>
      <c r="G164" s="253"/>
      <c r="H164" s="253"/>
      <c r="I164" s="253"/>
      <c r="J164" s="253"/>
      <c r="K164" s="253"/>
      <c r="L164" s="253"/>
      <c r="M164" s="253"/>
      <c r="N164" s="253"/>
      <c r="O164" s="253"/>
      <c r="P164" s="253"/>
      <c r="Q164" s="253"/>
      <c r="R164" s="253"/>
      <c r="S164" s="253"/>
      <c r="T164" s="133"/>
      <c r="U164" s="133"/>
      <c r="V164" s="133"/>
      <c r="W164" s="133"/>
      <c r="X164" s="254"/>
      <c r="Y164" s="254"/>
      <c r="Z164" s="254"/>
      <c r="AA164" s="254"/>
      <c r="AB164" s="254"/>
      <c r="AC164" s="475"/>
      <c r="AD164" s="475"/>
      <c r="AE164" s="475"/>
      <c r="AF164" s="15"/>
      <c r="AG164" s="15"/>
      <c r="AH164" s="15"/>
      <c r="AI164" s="15"/>
    </row>
    <row r="165" spans="1:35" s="236" customFormat="1" ht="12" customHeight="1">
      <c r="A165" s="2946">
        <v>4</v>
      </c>
      <c r="B165" s="2946"/>
      <c r="C165" s="2946"/>
      <c r="D165" s="2946"/>
      <c r="E165" s="2946"/>
      <c r="F165" s="2946"/>
      <c r="G165" s="2946"/>
      <c r="H165" s="2946"/>
      <c r="I165" s="2946"/>
      <c r="J165" s="2946"/>
      <c r="K165" s="2946"/>
      <c r="L165" s="2946"/>
      <c r="M165" s="2946"/>
      <c r="N165" s="2946"/>
      <c r="O165" s="2946"/>
      <c r="P165" s="2946"/>
      <c r="Q165" s="2946"/>
      <c r="R165" s="2946"/>
      <c r="S165" s="2946"/>
      <c r="T165" s="2946"/>
      <c r="U165" s="2946"/>
      <c r="V165" s="2946"/>
      <c r="W165" s="2946"/>
      <c r="X165" s="2946"/>
      <c r="Y165" s="2946"/>
      <c r="Z165" s="2946"/>
      <c r="AA165" s="2946"/>
      <c r="AB165" s="2946"/>
      <c r="AC165" s="2946"/>
      <c r="AD165" s="2946"/>
      <c r="AE165" s="2946"/>
      <c r="AF165" s="2946"/>
      <c r="AG165" s="2946"/>
      <c r="AH165" s="2946"/>
      <c r="AI165" s="219"/>
    </row>
    <row r="166" spans="1:35" s="236" customFormat="1" ht="9.6" customHeight="1" thickBot="1">
      <c r="A166" s="219"/>
      <c r="B166" s="112"/>
      <c r="C166" s="187"/>
      <c r="D166" s="187"/>
      <c r="E166" s="253"/>
      <c r="F166" s="253"/>
      <c r="G166" s="253"/>
      <c r="H166" s="253"/>
      <c r="I166" s="253"/>
      <c r="J166" s="253"/>
      <c r="K166" s="253"/>
      <c r="L166" s="253"/>
      <c r="M166" s="253"/>
      <c r="N166" s="253"/>
      <c r="O166" s="253"/>
      <c r="P166" s="253"/>
      <c r="Q166" s="253"/>
      <c r="R166" s="253"/>
      <c r="S166" s="253"/>
      <c r="T166" s="133"/>
      <c r="U166" s="133"/>
      <c r="V166" s="133"/>
      <c r="W166" s="133"/>
      <c r="X166" s="254"/>
      <c r="Y166" s="254"/>
      <c r="Z166" s="254"/>
      <c r="AA166" s="254"/>
      <c r="AB166" s="254"/>
      <c r="AC166" s="475"/>
      <c r="AD166" s="475"/>
      <c r="AE166" s="475"/>
      <c r="AF166" s="15"/>
      <c r="AG166" s="15"/>
      <c r="AH166" s="15"/>
      <c r="AI166" s="15"/>
    </row>
    <row r="167" spans="1:35" s="236" customFormat="1" ht="8.25" customHeight="1">
      <c r="A167" s="532"/>
      <c r="B167" s="1605"/>
      <c r="C167" s="1606"/>
      <c r="D167" s="1606"/>
      <c r="E167" s="1607"/>
      <c r="F167" s="1607"/>
      <c r="G167" s="1607"/>
      <c r="H167" s="1607"/>
      <c r="I167" s="1607"/>
      <c r="J167" s="1607"/>
      <c r="K167" s="1607"/>
      <c r="L167" s="1607"/>
      <c r="M167" s="1607"/>
      <c r="N167" s="1607"/>
      <c r="O167" s="1607"/>
      <c r="P167" s="1607"/>
      <c r="Q167" s="1607"/>
      <c r="R167" s="1607"/>
      <c r="S167" s="1607"/>
      <c r="T167" s="1608"/>
      <c r="U167" s="1954"/>
      <c r="V167" s="2019"/>
      <c r="W167" s="2969"/>
      <c r="X167" s="2969"/>
      <c r="Y167" s="2969"/>
      <c r="Z167" s="2019"/>
      <c r="AA167" s="2970"/>
      <c r="AB167" s="2970"/>
      <c r="AC167" s="2970"/>
      <c r="AD167" s="2023"/>
      <c r="AE167" s="2970"/>
      <c r="AF167" s="2970"/>
      <c r="AG167" s="2970"/>
      <c r="AH167" s="528"/>
      <c r="AI167" s="233"/>
    </row>
    <row r="168" spans="1:35" s="236" customFormat="1" ht="8.25" customHeight="1">
      <c r="A168" s="1596"/>
      <c r="B168" s="112"/>
      <c r="C168" s="187"/>
      <c r="D168" s="187"/>
      <c r="E168" s="253"/>
      <c r="F168" s="253"/>
      <c r="G168" s="253"/>
      <c r="H168" s="253"/>
      <c r="I168" s="253"/>
      <c r="J168" s="253"/>
      <c r="K168" s="253"/>
      <c r="L168" s="253"/>
      <c r="M168" s="253"/>
      <c r="N168" s="253"/>
      <c r="O168" s="253"/>
      <c r="P168" s="253"/>
      <c r="Q168" s="253"/>
      <c r="R168" s="253"/>
      <c r="S168" s="253"/>
      <c r="T168" s="133"/>
      <c r="U168" s="133"/>
      <c r="V168" s="133"/>
      <c r="W168" s="839"/>
      <c r="X168" s="839"/>
      <c r="Y168" s="839"/>
      <c r="Z168" s="254"/>
      <c r="AA168" s="254"/>
      <c r="AB168" s="254"/>
      <c r="AC168" s="254"/>
      <c r="AD168" s="2024"/>
      <c r="AE168" s="254"/>
      <c r="AF168" s="254"/>
      <c r="AG168" s="254"/>
      <c r="AH168" s="1597"/>
      <c r="AI168" s="15"/>
    </row>
    <row r="169" spans="1:35" s="236" customFormat="1" ht="9.6" customHeight="1">
      <c r="A169" s="1596"/>
      <c r="B169" s="112"/>
      <c r="C169" s="187"/>
      <c r="D169" s="187"/>
      <c r="E169" s="253"/>
      <c r="F169" s="253"/>
      <c r="G169" s="253"/>
      <c r="H169" s="253"/>
      <c r="I169" s="253"/>
      <c r="J169" s="253"/>
      <c r="K169" s="253"/>
      <c r="L169" s="253"/>
      <c r="M169" s="253"/>
      <c r="N169" s="253"/>
      <c r="O169" s="253"/>
      <c r="P169" s="253"/>
      <c r="Q169" s="253"/>
      <c r="R169" s="253"/>
      <c r="S169" s="253"/>
      <c r="T169" s="133"/>
      <c r="U169" s="133"/>
      <c r="V169" s="133"/>
      <c r="W169" s="133"/>
      <c r="X169" s="254"/>
      <c r="Y169" s="254"/>
      <c r="Z169" s="254"/>
      <c r="AA169" s="254"/>
      <c r="AB169" s="254"/>
      <c r="AC169" s="475"/>
      <c r="AD169" s="475"/>
      <c r="AE169" s="475"/>
      <c r="AF169" s="15"/>
      <c r="AG169" s="15"/>
      <c r="AH169" s="1597"/>
      <c r="AI169" s="15"/>
    </row>
    <row r="170" spans="1:35" s="236" customFormat="1" ht="9" customHeight="1">
      <c r="A170" s="1596"/>
      <c r="B170" s="112"/>
      <c r="C170" s="187"/>
      <c r="D170" s="187"/>
      <c r="E170" s="2892" t="s">
        <v>57</v>
      </c>
      <c r="F170" s="2892"/>
      <c r="G170" s="2892"/>
      <c r="H170" s="2892"/>
      <c r="I170" s="2892"/>
      <c r="J170" s="2892"/>
      <c r="K170" s="2892"/>
      <c r="L170" s="2892"/>
      <c r="M170" s="2892"/>
      <c r="N170" s="2892"/>
      <c r="O170" s="2892"/>
      <c r="P170" s="2892"/>
      <c r="Q170" s="2892"/>
      <c r="R170" s="2892"/>
      <c r="S170" s="2892"/>
      <c r="T170" s="2892"/>
      <c r="U170" s="2892"/>
      <c r="V170" s="2892"/>
      <c r="W170" s="2892"/>
      <c r="X170" s="2892"/>
      <c r="Y170" s="2892"/>
      <c r="Z170" s="2892"/>
      <c r="AA170" s="2892"/>
      <c r="AB170" s="2892"/>
      <c r="AC170" s="475"/>
      <c r="AD170" s="475"/>
      <c r="AE170" s="475"/>
      <c r="AF170" s="15"/>
      <c r="AG170" s="15"/>
      <c r="AH170" s="1597"/>
      <c r="AI170" s="15"/>
    </row>
    <row r="171" spans="1:35" s="236" customFormat="1" ht="9.75" customHeight="1">
      <c r="A171" s="1596"/>
      <c r="B171" s="112"/>
      <c r="C171" s="187"/>
      <c r="D171" s="187"/>
      <c r="E171" s="2892"/>
      <c r="F171" s="2892"/>
      <c r="G171" s="2892"/>
      <c r="H171" s="2892"/>
      <c r="I171" s="2892"/>
      <c r="J171" s="2892"/>
      <c r="K171" s="2892"/>
      <c r="L171" s="2892"/>
      <c r="M171" s="2892"/>
      <c r="N171" s="2892"/>
      <c r="O171" s="2892"/>
      <c r="P171" s="2892"/>
      <c r="Q171" s="2892"/>
      <c r="R171" s="2892"/>
      <c r="S171" s="2892"/>
      <c r="T171" s="2892"/>
      <c r="U171" s="2892"/>
      <c r="V171" s="2892"/>
      <c r="W171" s="2892"/>
      <c r="X171" s="2892"/>
      <c r="Y171" s="2892"/>
      <c r="Z171" s="2892"/>
      <c r="AA171" s="2892"/>
      <c r="AB171" s="2892"/>
      <c r="AC171" s="475"/>
      <c r="AD171" s="475"/>
      <c r="AE171" s="475"/>
      <c r="AF171" s="15"/>
      <c r="AG171" s="15"/>
      <c r="AH171" s="1597"/>
      <c r="AI171" s="15"/>
    </row>
    <row r="172" spans="1:35" s="236" customFormat="1" ht="9.75" customHeight="1">
      <c r="A172" s="1596"/>
      <c r="B172" s="112"/>
      <c r="C172" s="187"/>
      <c r="D172" s="187"/>
      <c r="E172" s="253"/>
      <c r="F172" s="253"/>
      <c r="G172" s="253"/>
      <c r="H172" s="253"/>
      <c r="I172" s="253"/>
      <c r="J172" s="253"/>
      <c r="K172" s="253"/>
      <c r="L172" s="253"/>
      <c r="M172" s="253"/>
      <c r="N172" s="253"/>
      <c r="O172" s="253"/>
      <c r="P172" s="253"/>
      <c r="Q172" s="253"/>
      <c r="R172" s="253"/>
      <c r="S172" s="253"/>
      <c r="T172" s="133"/>
      <c r="U172" s="133"/>
      <c r="V172" s="133"/>
      <c r="W172" s="133"/>
      <c r="X172" s="254"/>
      <c r="Y172" s="254"/>
      <c r="Z172" s="254"/>
      <c r="AA172" s="254"/>
      <c r="AB172" s="254"/>
      <c r="AC172" s="475"/>
      <c r="AD172" s="475"/>
      <c r="AE172" s="475"/>
      <c r="AF172" s="15"/>
      <c r="AG172" s="15"/>
      <c r="AH172" s="1597"/>
      <c r="AI172" s="15"/>
    </row>
    <row r="173" spans="1:35" s="236" customFormat="1" ht="9.75" customHeight="1">
      <c r="A173" s="1596"/>
      <c r="B173" s="112"/>
      <c r="C173" s="187"/>
      <c r="D173" s="187"/>
      <c r="E173" s="253"/>
      <c r="F173" s="253"/>
      <c r="G173" s="253"/>
      <c r="H173" s="253"/>
      <c r="I173" s="253"/>
      <c r="J173" s="253"/>
      <c r="K173" s="253"/>
      <c r="L173" s="253"/>
      <c r="M173" s="253"/>
      <c r="N173" s="253"/>
      <c r="O173" s="253"/>
      <c r="P173" s="253"/>
      <c r="Q173" s="253"/>
      <c r="R173" s="253"/>
      <c r="S173" s="253"/>
      <c r="T173" s="133"/>
      <c r="U173" s="133"/>
      <c r="V173" s="133"/>
      <c r="W173" s="133"/>
      <c r="X173" s="254"/>
      <c r="Y173" s="254"/>
      <c r="Z173" s="254"/>
      <c r="AA173" s="254"/>
      <c r="AB173" s="254"/>
      <c r="AC173" s="475"/>
      <c r="AD173" s="475"/>
      <c r="AE173" s="475"/>
      <c r="AF173" s="15"/>
      <c r="AG173" s="15"/>
      <c r="AH173" s="1597"/>
      <c r="AI173" s="15"/>
    </row>
    <row r="174" spans="1:35" s="236" customFormat="1" ht="11.25" customHeight="1">
      <c r="A174" s="888"/>
      <c r="B174" s="128"/>
      <c r="C174" s="187"/>
      <c r="D174" s="187"/>
      <c r="E174" s="187"/>
      <c r="F174" s="187"/>
      <c r="G174" s="187"/>
      <c r="H174" s="187"/>
      <c r="I174" s="187"/>
      <c r="J174" s="187"/>
      <c r="K174" s="187"/>
      <c r="L174" s="187"/>
      <c r="M174" s="187"/>
      <c r="N174" s="187"/>
      <c r="O174" s="187"/>
      <c r="P174" s="187"/>
      <c r="Q174" s="187"/>
      <c r="R174" s="187"/>
      <c r="S174" s="187"/>
      <c r="T174" s="187"/>
      <c r="U174" s="223"/>
      <c r="V174" s="223"/>
      <c r="W174" s="230"/>
      <c r="X174" s="260"/>
      <c r="Y174" s="260"/>
      <c r="Z174" s="260"/>
      <c r="AA174" s="187"/>
      <c r="AB174" s="128"/>
      <c r="AC174" s="128"/>
      <c r="AD174" s="128"/>
      <c r="AE174" s="128"/>
      <c r="AF174" s="128"/>
      <c r="AG174" s="1510"/>
      <c r="AH174" s="889"/>
      <c r="AI174" s="1510"/>
    </row>
    <row r="175" spans="1:35" s="236" customFormat="1" ht="12.75" customHeight="1">
      <c r="A175" s="1761">
        <v>1.1000000000000001</v>
      </c>
      <c r="B175" s="261" t="s">
        <v>813</v>
      </c>
      <c r="C175" s="230"/>
      <c r="D175" s="230"/>
      <c r="E175" s="230"/>
      <c r="F175" s="230"/>
      <c r="G175" s="187"/>
      <c r="H175" s="187"/>
      <c r="I175" s="187"/>
      <c r="J175" s="230"/>
      <c r="K175" s="230"/>
      <c r="L175" s="230"/>
      <c r="M175" s="230"/>
      <c r="N175" s="230"/>
      <c r="O175" s="187"/>
      <c r="P175" s="187"/>
      <c r="Q175" s="187"/>
      <c r="R175" s="262"/>
      <c r="S175" s="263"/>
      <c r="T175" s="263"/>
      <c r="U175" s="244"/>
      <c r="V175" s="244"/>
      <c r="AF175" s="187"/>
      <c r="AG175" s="133"/>
      <c r="AH175" s="883"/>
      <c r="AI175" s="1510"/>
    </row>
    <row r="176" spans="1:35" s="236" customFormat="1" ht="12.75" customHeight="1">
      <c r="A176" s="888"/>
      <c r="B176" s="250" t="s">
        <v>3772</v>
      </c>
      <c r="C176" s="230"/>
      <c r="D176" s="230"/>
      <c r="E176" s="230"/>
      <c r="F176" s="230"/>
      <c r="G176" s="187"/>
      <c r="H176" s="187"/>
      <c r="I176" s="187"/>
      <c r="J176" s="230"/>
      <c r="K176" s="230"/>
      <c r="L176" s="230"/>
      <c r="M176" s="230"/>
      <c r="N176" s="230"/>
      <c r="O176" s="187"/>
      <c r="P176" s="187"/>
      <c r="Q176" s="187"/>
      <c r="R176" s="262"/>
      <c r="S176" s="263"/>
      <c r="T176" s="263"/>
      <c r="U176" s="244"/>
      <c r="V176" s="244"/>
      <c r="AF176" s="187"/>
      <c r="AG176" s="133"/>
      <c r="AH176" s="883"/>
      <c r="AI176" s="1510"/>
    </row>
    <row r="177" spans="1:35" s="236" customFormat="1" ht="5.25" customHeight="1">
      <c r="A177" s="888"/>
      <c r="B177" s="128"/>
      <c r="C177" s="248"/>
      <c r="D177" s="133"/>
      <c r="E177" s="240"/>
      <c r="F177" s="240"/>
      <c r="G177" s="187"/>
      <c r="H177" s="187"/>
      <c r="I177" s="187"/>
      <c r="J177" s="247"/>
      <c r="K177" s="133"/>
      <c r="L177" s="264"/>
      <c r="M177" s="264"/>
      <c r="N177" s="264"/>
      <c r="O177" s="187"/>
      <c r="P177" s="187"/>
      <c r="Q177" s="187"/>
      <c r="R177" s="262"/>
      <c r="S177" s="240"/>
      <c r="T177" s="263"/>
      <c r="U177" s="244"/>
      <c r="V177" s="244"/>
      <c r="W177" s="245"/>
      <c r="X177" s="246"/>
      <c r="Y177" s="246"/>
      <c r="Z177" s="246"/>
      <c r="AA177" s="132"/>
      <c r="AB177" s="128"/>
      <c r="AC177" s="128"/>
      <c r="AD177" s="128"/>
      <c r="AE177" s="128"/>
      <c r="AF177" s="15"/>
      <c r="AG177" s="15"/>
      <c r="AH177" s="883"/>
      <c r="AI177" s="1510"/>
    </row>
    <row r="178" spans="1:35" s="236" customFormat="1" ht="3.75" customHeight="1">
      <c r="A178" s="888"/>
      <c r="B178" s="128"/>
      <c r="C178" s="248"/>
      <c r="D178" s="133"/>
      <c r="E178" s="240"/>
      <c r="F178" s="240"/>
      <c r="G178" s="187"/>
      <c r="H178" s="187"/>
      <c r="I178" s="187"/>
      <c r="J178" s="247"/>
      <c r="K178" s="133"/>
      <c r="L178" s="264"/>
      <c r="M178" s="264"/>
      <c r="N178" s="264"/>
      <c r="O178" s="187"/>
      <c r="P178" s="187"/>
      <c r="Q178" s="187"/>
      <c r="R178" s="262"/>
      <c r="S178" s="240"/>
      <c r="T178" s="263"/>
      <c r="U178" s="244"/>
      <c r="V178" s="244"/>
      <c r="W178" s="245"/>
      <c r="X178" s="246"/>
      <c r="Y178" s="246"/>
      <c r="Z178" s="246"/>
      <c r="AA178" s="132"/>
      <c r="AB178" s="128"/>
      <c r="AC178" s="128"/>
      <c r="AD178" s="128"/>
      <c r="AE178" s="128"/>
      <c r="AF178" s="15"/>
      <c r="AG178" s="15"/>
      <c r="AH178" s="883"/>
      <c r="AI178" s="1510"/>
    </row>
    <row r="179" spans="1:35" s="236" customFormat="1" ht="9.75" customHeight="1">
      <c r="A179" s="866"/>
      <c r="B179" s="2852" t="s">
        <v>67</v>
      </c>
      <c r="C179" s="2852"/>
      <c r="D179" s="1468"/>
      <c r="E179" s="132"/>
      <c r="F179" s="128"/>
      <c r="G179" s="128"/>
      <c r="H179" s="128"/>
      <c r="I179" s="253"/>
      <c r="J179" s="253"/>
      <c r="K179" s="253"/>
      <c r="L179" s="253"/>
      <c r="M179" s="253"/>
      <c r="N179" s="253"/>
      <c r="O179" s="253"/>
      <c r="P179" s="253"/>
      <c r="Q179" s="253"/>
      <c r="R179" s="253"/>
      <c r="S179" s="253"/>
      <c r="T179" s="133"/>
      <c r="U179" s="133"/>
      <c r="V179" s="133"/>
      <c r="W179" s="133"/>
      <c r="X179" s="254"/>
      <c r="Y179" s="254"/>
      <c r="Z179" s="254"/>
      <c r="AA179" s="254"/>
      <c r="AB179" s="254"/>
      <c r="AC179" s="475"/>
      <c r="AD179" s="475"/>
      <c r="AE179" s="475"/>
      <c r="AF179" s="15"/>
      <c r="AG179" s="15"/>
      <c r="AH179" s="883"/>
      <c r="AI179" s="1510"/>
    </row>
    <row r="180" spans="1:35" s="236" customFormat="1" ht="9.75" customHeight="1">
      <c r="A180" s="866"/>
      <c r="B180" s="2962">
        <v>1</v>
      </c>
      <c r="C180" s="3029"/>
      <c r="D180" s="2964" t="s">
        <v>68</v>
      </c>
      <c r="E180" s="2965"/>
      <c r="F180" s="262"/>
      <c r="G180" s="2877">
        <v>2</v>
      </c>
      <c r="H180" s="3021"/>
      <c r="I180" s="2877" t="s">
        <v>571</v>
      </c>
      <c r="J180" s="2877"/>
      <c r="K180" s="2877"/>
      <c r="L180" s="253"/>
      <c r="M180" s="253"/>
      <c r="N180" s="253"/>
      <c r="O180" s="253"/>
      <c r="P180" s="253"/>
      <c r="Q180" s="253"/>
      <c r="R180" s="253"/>
      <c r="S180" s="253"/>
      <c r="T180" s="133"/>
      <c r="U180" s="133"/>
      <c r="V180" s="133"/>
      <c r="W180" s="133"/>
      <c r="X180" s="254"/>
      <c r="Y180" s="254"/>
      <c r="Z180" s="254"/>
      <c r="AA180" s="254"/>
      <c r="AB180" s="254"/>
      <c r="AC180" s="475"/>
      <c r="AD180" s="475"/>
      <c r="AE180" s="475"/>
      <c r="AF180" s="15"/>
      <c r="AG180" s="15"/>
      <c r="AH180" s="883"/>
      <c r="AI180" s="1510"/>
    </row>
    <row r="181" spans="1:35" s="236" customFormat="1" ht="9.75" customHeight="1">
      <c r="A181" s="884"/>
      <c r="B181" s="2962"/>
      <c r="C181" s="3030"/>
      <c r="D181" s="2964"/>
      <c r="E181" s="2965"/>
      <c r="F181" s="262"/>
      <c r="G181" s="2877"/>
      <c r="H181" s="3022"/>
      <c r="I181" s="2877"/>
      <c r="J181" s="2877"/>
      <c r="K181" s="2877"/>
      <c r="L181" s="253"/>
      <c r="M181" s="253"/>
      <c r="N181" s="253"/>
      <c r="O181" s="253"/>
      <c r="P181" s="253"/>
      <c r="Q181" s="253"/>
      <c r="R181" s="253"/>
      <c r="S181" s="253"/>
      <c r="T181" s="133"/>
      <c r="U181" s="133"/>
      <c r="V181" s="133"/>
      <c r="W181" s="133"/>
      <c r="X181" s="254"/>
      <c r="Y181" s="254"/>
      <c r="Z181" s="254"/>
      <c r="AA181" s="254"/>
      <c r="AB181" s="254"/>
      <c r="AC181" s="475"/>
      <c r="AD181" s="475"/>
      <c r="AE181" s="475"/>
      <c r="AF181" s="15"/>
      <c r="AG181" s="15"/>
      <c r="AH181" s="883"/>
      <c r="AI181" s="1510"/>
    </row>
    <row r="182" spans="1:35" s="236" customFormat="1" ht="11.25" customHeight="1">
      <c r="A182" s="868"/>
      <c r="B182" s="867"/>
      <c r="C182" s="871"/>
      <c r="D182" s="870"/>
      <c r="E182" s="896"/>
      <c r="F182" s="896"/>
      <c r="G182" s="896"/>
      <c r="H182" s="896"/>
      <c r="I182" s="896"/>
      <c r="J182" s="896"/>
      <c r="K182" s="896"/>
      <c r="L182" s="896"/>
      <c r="M182" s="896"/>
      <c r="N182" s="896"/>
      <c r="O182" s="896"/>
      <c r="P182" s="896"/>
      <c r="Q182" s="896"/>
      <c r="R182" s="896"/>
      <c r="S182" s="896"/>
      <c r="T182" s="882"/>
      <c r="U182" s="882"/>
      <c r="V182" s="1632"/>
      <c r="W182" s="882"/>
      <c r="X182" s="897"/>
      <c r="Y182" s="897"/>
      <c r="Z182" s="1944"/>
      <c r="AA182" s="897"/>
      <c r="AB182" s="897"/>
      <c r="AC182" s="896"/>
      <c r="AD182" s="1949"/>
      <c r="AE182" s="1769"/>
      <c r="AF182" s="896"/>
      <c r="AG182" s="898"/>
      <c r="AH182" s="899"/>
      <c r="AI182" s="1510"/>
    </row>
    <row r="183" spans="1:35" s="236" customFormat="1" ht="11.25" customHeight="1">
      <c r="A183" s="866"/>
      <c r="B183" s="219"/>
      <c r="C183" s="112"/>
      <c r="D183" s="187"/>
      <c r="E183" s="253"/>
      <c r="F183" s="253"/>
      <c r="G183" s="253"/>
      <c r="H183" s="253"/>
      <c r="I183" s="253"/>
      <c r="J183" s="253"/>
      <c r="K183" s="253"/>
      <c r="L183" s="253"/>
      <c r="M183" s="253"/>
      <c r="N183" s="253"/>
      <c r="O183" s="253"/>
      <c r="P183" s="253"/>
      <c r="Q183" s="253"/>
      <c r="R183" s="253"/>
      <c r="S183" s="253"/>
      <c r="T183" s="133"/>
      <c r="U183" s="133"/>
      <c r="V183" s="133"/>
      <c r="W183" s="133"/>
      <c r="X183" s="254"/>
      <c r="Y183" s="254"/>
      <c r="Z183" s="254"/>
      <c r="AA183" s="254"/>
      <c r="AB183" s="254"/>
      <c r="AC183" s="253"/>
      <c r="AD183" s="253"/>
      <c r="AE183" s="253"/>
      <c r="AF183" s="253"/>
      <c r="AG183" s="256"/>
      <c r="AH183" s="883"/>
      <c r="AI183" s="1510"/>
    </row>
    <row r="184" spans="1:35" s="236" customFormat="1" ht="12.75" customHeight="1">
      <c r="A184" s="895">
        <v>1.1100000000000001</v>
      </c>
      <c r="B184" s="3039" t="s">
        <v>4319</v>
      </c>
      <c r="C184" s="3039"/>
      <c r="D184" s="3039"/>
      <c r="E184" s="3039"/>
      <c r="F184" s="3039"/>
      <c r="G184" s="3039"/>
      <c r="H184" s="3039"/>
      <c r="I184" s="3039"/>
      <c r="J184" s="3039"/>
      <c r="K184" s="3039"/>
      <c r="L184" s="3039"/>
      <c r="M184" s="3039"/>
      <c r="N184" s="3039"/>
      <c r="O184" s="3039"/>
      <c r="P184" s="3039"/>
      <c r="Q184" s="3039"/>
      <c r="R184" s="3039"/>
      <c r="S184" s="3039"/>
      <c r="T184" s="3039"/>
      <c r="U184" s="3039"/>
      <c r="V184" s="3039"/>
      <c r="W184" s="3039"/>
      <c r="X184" s="3039"/>
      <c r="Y184" s="3039"/>
      <c r="Z184" s="3039"/>
      <c r="AA184" s="3039"/>
      <c r="AB184" s="3039"/>
      <c r="AC184" s="3039"/>
      <c r="AD184" s="3039"/>
      <c r="AE184" s="3039"/>
      <c r="AF184" s="3039"/>
      <c r="AG184" s="3039"/>
      <c r="AH184" s="883"/>
      <c r="AI184" s="1510"/>
    </row>
    <row r="185" spans="1:35" s="236" customFormat="1" ht="12.75" customHeight="1">
      <c r="A185" s="888"/>
      <c r="B185" s="3039"/>
      <c r="C185" s="3039"/>
      <c r="D185" s="3039"/>
      <c r="E185" s="3039"/>
      <c r="F185" s="3039"/>
      <c r="G185" s="3039"/>
      <c r="H185" s="3039"/>
      <c r="I185" s="3039"/>
      <c r="J185" s="3039"/>
      <c r="K185" s="3039"/>
      <c r="L185" s="3039"/>
      <c r="M185" s="3039"/>
      <c r="N185" s="3039"/>
      <c r="O185" s="3039"/>
      <c r="P185" s="3039"/>
      <c r="Q185" s="3039"/>
      <c r="R185" s="3039"/>
      <c r="S185" s="3039"/>
      <c r="T185" s="3039"/>
      <c r="U185" s="3039"/>
      <c r="V185" s="3039"/>
      <c r="W185" s="3039"/>
      <c r="X185" s="3039"/>
      <c r="Y185" s="3039"/>
      <c r="Z185" s="3039"/>
      <c r="AA185" s="3039"/>
      <c r="AB185" s="3039"/>
      <c r="AC185" s="3039"/>
      <c r="AD185" s="3039"/>
      <c r="AE185" s="3039"/>
      <c r="AF185" s="3039"/>
      <c r="AG185" s="3039"/>
      <c r="AH185" s="883"/>
      <c r="AI185" s="1510"/>
    </row>
    <row r="186" spans="1:35" s="236" customFormat="1" ht="11.25" customHeight="1">
      <c r="A186" s="888"/>
      <c r="B186" s="250" t="s">
        <v>4320</v>
      </c>
      <c r="C186" s="248"/>
      <c r="D186" s="133"/>
      <c r="E186" s="240"/>
      <c r="F186" s="240"/>
      <c r="G186" s="187"/>
      <c r="H186" s="187"/>
      <c r="I186" s="187"/>
      <c r="J186" s="247"/>
      <c r="K186" s="133"/>
      <c r="L186" s="264"/>
      <c r="M186" s="264"/>
      <c r="N186" s="264"/>
      <c r="O186" s="187"/>
      <c r="P186" s="112"/>
      <c r="Q186" s="112"/>
      <c r="R186" s="112"/>
      <c r="S186" s="112"/>
      <c r="T186" s="112"/>
      <c r="U186" s="112"/>
      <c r="V186" s="112"/>
      <c r="W186" s="112"/>
      <c r="X186" s="112"/>
      <c r="Y186" s="112"/>
      <c r="Z186" s="112"/>
      <c r="AA186" s="112"/>
      <c r="AB186" s="112"/>
      <c r="AC186" s="933"/>
      <c r="AD186" s="933"/>
      <c r="AE186" s="933"/>
      <c r="AF186" s="933"/>
      <c r="AG186" s="256"/>
      <c r="AH186" s="883"/>
      <c r="AI186" s="1510"/>
    </row>
    <row r="187" spans="1:35" s="236" customFormat="1" ht="11.25" customHeight="1">
      <c r="A187" s="888"/>
      <c r="B187" s="250" t="s">
        <v>47</v>
      </c>
      <c r="C187" s="248"/>
      <c r="D187" s="133"/>
      <c r="E187" s="240"/>
      <c r="F187" s="240"/>
      <c r="G187" s="187"/>
      <c r="H187" s="187"/>
      <c r="I187" s="187"/>
      <c r="J187" s="247"/>
      <c r="K187" s="133"/>
      <c r="L187" s="264"/>
      <c r="M187" s="264"/>
      <c r="N187" s="264"/>
      <c r="O187" s="187"/>
      <c r="P187" s="112"/>
      <c r="Q187" s="112"/>
      <c r="R187" s="112"/>
      <c r="S187" s="112"/>
      <c r="T187" s="112"/>
      <c r="U187" s="112"/>
      <c r="V187" s="112"/>
      <c r="W187" s="112"/>
      <c r="X187" s="112"/>
      <c r="Y187" s="112"/>
      <c r="Z187" s="112"/>
      <c r="AA187" s="112"/>
      <c r="AB187" s="112"/>
      <c r="AC187" s="475"/>
      <c r="AD187" s="475"/>
      <c r="AE187" s="475"/>
      <c r="AF187" s="15"/>
      <c r="AG187" s="15"/>
      <c r="AH187" s="883"/>
      <c r="AI187" s="1510"/>
    </row>
    <row r="188" spans="1:35" s="236" customFormat="1" ht="4.5" customHeight="1">
      <c r="A188" s="888"/>
      <c r="B188" s="250"/>
      <c r="C188" s="2690"/>
      <c r="D188" s="2691"/>
      <c r="E188" s="2687"/>
      <c r="F188" s="2687"/>
      <c r="G188" s="187"/>
      <c r="H188" s="187"/>
      <c r="I188" s="187"/>
      <c r="J188" s="2689"/>
      <c r="K188" s="2691"/>
      <c r="L188" s="2688"/>
      <c r="M188" s="2688"/>
      <c r="N188" s="2688"/>
      <c r="O188" s="187"/>
      <c r="P188" s="112"/>
      <c r="Q188" s="112"/>
      <c r="R188" s="112"/>
      <c r="S188" s="112"/>
      <c r="T188" s="112"/>
      <c r="U188" s="112"/>
      <c r="V188" s="112"/>
      <c r="W188" s="112"/>
      <c r="X188" s="112"/>
      <c r="Y188" s="112"/>
      <c r="Z188" s="112"/>
      <c r="AA188" s="112"/>
      <c r="AB188" s="112"/>
      <c r="AC188" s="475"/>
      <c r="AD188" s="475"/>
      <c r="AE188" s="475"/>
      <c r="AF188" s="2692"/>
      <c r="AG188" s="2692"/>
      <c r="AH188" s="1597"/>
      <c r="AI188" s="1510"/>
    </row>
    <row r="189" spans="1:35" s="236" customFormat="1" ht="9.75" customHeight="1">
      <c r="A189" s="866"/>
      <c r="B189" s="2852" t="s">
        <v>583</v>
      </c>
      <c r="C189" s="2852"/>
      <c r="D189" s="1468"/>
      <c r="E189" s="132"/>
      <c r="F189" s="128"/>
      <c r="G189" s="128"/>
      <c r="H189" s="128"/>
      <c r="I189" s="253"/>
      <c r="J189" s="253"/>
      <c r="K189" s="253"/>
      <c r="L189" s="253"/>
      <c r="M189" s="253"/>
      <c r="N189" s="253"/>
      <c r="O189" s="253"/>
      <c r="P189" s="112"/>
      <c r="Q189" s="112"/>
      <c r="R189" s="112"/>
      <c r="S189" s="112"/>
      <c r="T189" s="112"/>
      <c r="U189" s="112"/>
      <c r="V189" s="112"/>
      <c r="W189" s="112"/>
      <c r="X189" s="112"/>
      <c r="Y189" s="112"/>
      <c r="Z189" s="112"/>
      <c r="AA189" s="112"/>
      <c r="AB189" s="112"/>
      <c r="AC189" s="475"/>
      <c r="AD189" s="475"/>
      <c r="AE189" s="475"/>
      <c r="AF189" s="15"/>
      <c r="AG189" s="15"/>
      <c r="AH189" s="883"/>
      <c r="AI189" s="1510"/>
    </row>
    <row r="190" spans="1:35" s="236" customFormat="1" ht="9.75" customHeight="1">
      <c r="A190" s="866"/>
      <c r="B190" s="2962">
        <v>1</v>
      </c>
      <c r="C190" s="3029"/>
      <c r="D190" s="2964" t="s">
        <v>68</v>
      </c>
      <c r="E190" s="2965"/>
      <c r="F190" s="262"/>
      <c r="G190" s="2877">
        <v>2</v>
      </c>
      <c r="H190" s="3021"/>
      <c r="I190" s="2877" t="s">
        <v>571</v>
      </c>
      <c r="J190" s="2877"/>
      <c r="K190" s="2877"/>
      <c r="L190" s="253"/>
      <c r="M190" s="253"/>
      <c r="N190" s="253"/>
      <c r="O190" s="253"/>
      <c r="P190" s="112"/>
      <c r="Q190" s="112"/>
      <c r="R190" s="112"/>
      <c r="S190" s="112"/>
      <c r="T190" s="112"/>
      <c r="U190" s="112"/>
      <c r="V190" s="112"/>
      <c r="W190" s="112"/>
      <c r="X190" s="112"/>
      <c r="Y190" s="112"/>
      <c r="Z190" s="112"/>
      <c r="AA190" s="112"/>
      <c r="AB190" s="112"/>
      <c r="AC190" s="13"/>
      <c r="AD190" s="13"/>
      <c r="AE190" s="13"/>
      <c r="AF190" s="13"/>
      <c r="AG190" s="15"/>
      <c r="AH190" s="883"/>
      <c r="AI190" s="1510"/>
    </row>
    <row r="191" spans="1:35" s="236" customFormat="1" ht="9.75" customHeight="1">
      <c r="A191" s="866"/>
      <c r="B191" s="2962"/>
      <c r="C191" s="3030"/>
      <c r="D191" s="2964"/>
      <c r="E191" s="2965"/>
      <c r="F191" s="262"/>
      <c r="G191" s="2877"/>
      <c r="H191" s="3022"/>
      <c r="I191" s="2877"/>
      <c r="J191" s="2877"/>
      <c r="K191" s="2877"/>
      <c r="L191" s="253"/>
      <c r="M191" s="253"/>
      <c r="N191" s="253"/>
      <c r="O191" s="253"/>
      <c r="P191" s="112"/>
      <c r="Q191" s="112"/>
      <c r="R191" s="112"/>
      <c r="S191" s="112"/>
      <c r="T191" s="112"/>
      <c r="U191" s="112"/>
      <c r="V191" s="112"/>
      <c r="W191" s="112"/>
      <c r="X191" s="112"/>
      <c r="Y191" s="112"/>
      <c r="Z191" s="112"/>
      <c r="AA191" s="112"/>
      <c r="AB191" s="112"/>
      <c r="AC191" s="13"/>
      <c r="AD191" s="13"/>
      <c r="AE191" s="13"/>
      <c r="AF191" s="13"/>
      <c r="AG191" s="15"/>
      <c r="AH191" s="883"/>
      <c r="AI191" s="1510"/>
    </row>
    <row r="192" spans="1:35" s="236" customFormat="1" ht="11.25" customHeight="1">
      <c r="A192" s="868"/>
      <c r="B192" s="1764"/>
      <c r="C192" s="1765"/>
      <c r="D192" s="1766"/>
      <c r="E192" s="1766"/>
      <c r="F192" s="1767"/>
      <c r="G192" s="1764"/>
      <c r="H192" s="1768"/>
      <c r="I192" s="1764"/>
      <c r="J192" s="1764"/>
      <c r="K192" s="1764"/>
      <c r="L192" s="1769"/>
      <c r="M192" s="1769"/>
      <c r="N192" s="1769"/>
      <c r="O192" s="1769"/>
      <c r="P192" s="1770"/>
      <c r="Q192" s="1770"/>
      <c r="R192" s="1770"/>
      <c r="S192" s="1770"/>
      <c r="T192" s="1770"/>
      <c r="U192" s="1770"/>
      <c r="V192" s="1639"/>
      <c r="W192" s="1770"/>
      <c r="X192" s="1770"/>
      <c r="Y192" s="1770"/>
      <c r="Z192" s="1639"/>
      <c r="AA192" s="1770"/>
      <c r="AB192" s="1770"/>
      <c r="AC192" s="1771"/>
      <c r="AD192" s="2027"/>
      <c r="AE192" s="1771"/>
      <c r="AF192" s="1771"/>
      <c r="AG192" s="1772"/>
      <c r="AH192" s="1773"/>
      <c r="AI192" s="1510"/>
    </row>
    <row r="193" spans="1:35" s="236" customFormat="1" ht="11.25" customHeight="1">
      <c r="A193" s="1596"/>
      <c r="B193" s="132"/>
      <c r="C193" s="1600"/>
      <c r="D193" s="240"/>
      <c r="E193" s="240"/>
      <c r="F193" s="262"/>
      <c r="G193" s="132"/>
      <c r="H193" s="1601"/>
      <c r="I193" s="132"/>
      <c r="J193" s="132"/>
      <c r="K193" s="132"/>
      <c r="L193" s="253"/>
      <c r="M193" s="253"/>
      <c r="N193" s="253"/>
      <c r="O193" s="253"/>
      <c r="P193" s="112"/>
      <c r="Q193" s="112"/>
      <c r="R193" s="112"/>
      <c r="S193" s="112"/>
      <c r="T193" s="112"/>
      <c r="U193" s="112"/>
      <c r="V193" s="112"/>
      <c r="W193" s="112"/>
      <c r="X193" s="112"/>
      <c r="Y193" s="112"/>
      <c r="Z193" s="112"/>
      <c r="AA193" s="112"/>
      <c r="AB193" s="112"/>
      <c r="AC193" s="13"/>
      <c r="AD193" s="13"/>
      <c r="AE193" s="13"/>
      <c r="AF193" s="13"/>
      <c r="AG193" s="15"/>
      <c r="AH193" s="1597"/>
      <c r="AI193" s="1510"/>
    </row>
    <row r="194" spans="1:35" s="236" customFormat="1" ht="6" customHeight="1">
      <c r="A194" s="866"/>
      <c r="B194" s="219"/>
      <c r="C194" s="112"/>
      <c r="D194" s="187"/>
      <c r="E194" s="253"/>
      <c r="F194" s="253"/>
      <c r="G194" s="253"/>
      <c r="H194" s="253"/>
      <c r="I194" s="253"/>
      <c r="J194" s="253"/>
      <c r="K194" s="253"/>
      <c r="L194" s="253"/>
      <c r="M194" s="253"/>
      <c r="N194" s="253"/>
      <c r="O194" s="253"/>
      <c r="P194" s="253"/>
      <c r="Q194" s="253"/>
      <c r="R194" s="253"/>
      <c r="S194" s="253"/>
      <c r="T194" s="133"/>
      <c r="U194" s="133"/>
      <c r="V194" s="133"/>
      <c r="W194" s="133"/>
      <c r="X194" s="254"/>
      <c r="Y194" s="254"/>
      <c r="Z194" s="254"/>
      <c r="AA194" s="254"/>
      <c r="AB194" s="254"/>
      <c r="AC194" s="253"/>
      <c r="AD194" s="253"/>
      <c r="AE194" s="253"/>
      <c r="AF194" s="253"/>
      <c r="AG194" s="256"/>
      <c r="AH194" s="883"/>
      <c r="AI194" s="1510"/>
    </row>
    <row r="195" spans="1:35" s="236" customFormat="1" ht="12.75" customHeight="1">
      <c r="A195" s="895">
        <v>1.1200000000000001</v>
      </c>
      <c r="B195" s="3039" t="s">
        <v>4236</v>
      </c>
      <c r="C195" s="3039"/>
      <c r="D195" s="3039"/>
      <c r="E195" s="3039"/>
      <c r="F195" s="3039"/>
      <c r="G195" s="3039"/>
      <c r="H195" s="3039"/>
      <c r="I195" s="3039"/>
      <c r="J195" s="3039"/>
      <c r="K195" s="3039"/>
      <c r="L195" s="3039"/>
      <c r="M195" s="3039"/>
      <c r="N195" s="3039"/>
      <c r="O195" s="3039"/>
      <c r="P195" s="3039"/>
      <c r="Q195" s="3039"/>
      <c r="R195" s="3039"/>
      <c r="S195" s="3039"/>
      <c r="T195" s="3039"/>
      <c r="U195" s="3039"/>
      <c r="V195" s="3039"/>
      <c r="W195" s="3039"/>
      <c r="X195" s="3039"/>
      <c r="Y195" s="3039"/>
      <c r="Z195" s="3039"/>
      <c r="AA195" s="3039"/>
      <c r="AB195" s="3039"/>
      <c r="AC195" s="3039"/>
      <c r="AD195" s="3039"/>
      <c r="AE195" s="3039"/>
      <c r="AF195" s="3039"/>
      <c r="AG195" s="3039"/>
      <c r="AH195" s="883"/>
      <c r="AI195" s="1510"/>
    </row>
    <row r="196" spans="1:35" s="236" customFormat="1" ht="12.75" customHeight="1">
      <c r="A196" s="888"/>
      <c r="B196" s="3039"/>
      <c r="C196" s="3039"/>
      <c r="D196" s="3039"/>
      <c r="E196" s="3039"/>
      <c r="F196" s="3039"/>
      <c r="G196" s="3039"/>
      <c r="H196" s="3039"/>
      <c r="I196" s="3039"/>
      <c r="J196" s="3039"/>
      <c r="K196" s="3039"/>
      <c r="L196" s="3039"/>
      <c r="M196" s="3039"/>
      <c r="N196" s="3039"/>
      <c r="O196" s="3039"/>
      <c r="P196" s="3039"/>
      <c r="Q196" s="3039"/>
      <c r="R196" s="3039"/>
      <c r="S196" s="3039"/>
      <c r="T196" s="3039"/>
      <c r="U196" s="3039"/>
      <c r="V196" s="3039"/>
      <c r="W196" s="3039"/>
      <c r="X196" s="3039"/>
      <c r="Y196" s="3039"/>
      <c r="Z196" s="3039"/>
      <c r="AA196" s="3039"/>
      <c r="AB196" s="3039"/>
      <c r="AC196" s="3039"/>
      <c r="AD196" s="3039"/>
      <c r="AE196" s="3039"/>
      <c r="AF196" s="3039"/>
      <c r="AG196" s="3039"/>
      <c r="AH196" s="883"/>
      <c r="AI196" s="1510"/>
    </row>
    <row r="197" spans="1:35" s="236" customFormat="1" ht="11.45" customHeight="1">
      <c r="A197" s="888"/>
      <c r="B197" s="250" t="s">
        <v>3773</v>
      </c>
      <c r="C197" s="248"/>
      <c r="D197" s="133"/>
      <c r="E197" s="240"/>
      <c r="F197" s="240"/>
      <c r="G197" s="187"/>
      <c r="H197" s="187"/>
      <c r="I197" s="187"/>
      <c r="J197" s="247"/>
      <c r="K197" s="133"/>
      <c r="L197" s="264"/>
      <c r="M197" s="264"/>
      <c r="N197" s="264"/>
      <c r="O197" s="187"/>
      <c r="P197" s="112"/>
      <c r="Q197" s="112"/>
      <c r="R197" s="112"/>
      <c r="S197" s="112"/>
      <c r="T197" s="112"/>
      <c r="U197" s="112"/>
      <c r="V197" s="112"/>
      <c r="W197" s="112"/>
      <c r="X197" s="112"/>
      <c r="Y197" s="112"/>
      <c r="Z197" s="112"/>
      <c r="AA197" s="112"/>
      <c r="AB197" s="112"/>
      <c r="AC197" s="933"/>
      <c r="AD197" s="933"/>
      <c r="AE197" s="933"/>
      <c r="AF197" s="933"/>
      <c r="AG197" s="256"/>
      <c r="AH197" s="883"/>
      <c r="AI197" s="1510"/>
    </row>
    <row r="198" spans="1:35" s="236" customFormat="1" ht="6.6" customHeight="1">
      <c r="A198" s="888"/>
      <c r="B198" s="128"/>
      <c r="C198" s="248"/>
      <c r="D198" s="133"/>
      <c r="E198" s="240"/>
      <c r="F198" s="240"/>
      <c r="G198" s="187"/>
      <c r="H198" s="187"/>
      <c r="I198" s="187"/>
      <c r="J198" s="247"/>
      <c r="K198" s="133"/>
      <c r="L198" s="264"/>
      <c r="M198" s="264"/>
      <c r="N198" s="264"/>
      <c r="O198" s="187"/>
      <c r="P198" s="112"/>
      <c r="Q198" s="112"/>
      <c r="R198" s="112"/>
      <c r="S198" s="112"/>
      <c r="T198" s="112"/>
      <c r="U198" s="112"/>
      <c r="V198" s="112"/>
      <c r="W198" s="112"/>
      <c r="X198" s="112"/>
      <c r="Y198" s="112"/>
      <c r="Z198" s="112"/>
      <c r="AA198" s="112"/>
      <c r="AB198" s="112"/>
      <c r="AC198" s="475"/>
      <c r="AD198" s="475"/>
      <c r="AE198" s="475"/>
      <c r="AF198" s="15"/>
      <c r="AG198" s="15"/>
      <c r="AH198" s="883"/>
      <c r="AI198" s="1510"/>
    </row>
    <row r="199" spans="1:35" s="236" customFormat="1" ht="9.75" customHeight="1">
      <c r="A199" s="866"/>
      <c r="B199" s="2852" t="s">
        <v>911</v>
      </c>
      <c r="C199" s="2852"/>
      <c r="D199" s="1468"/>
      <c r="E199" s="132"/>
      <c r="F199" s="128"/>
      <c r="G199" s="128"/>
      <c r="H199" s="128"/>
      <c r="I199" s="253"/>
      <c r="J199" s="253"/>
      <c r="K199" s="253"/>
      <c r="L199" s="253"/>
      <c r="M199" s="253"/>
      <c r="N199" s="253"/>
      <c r="O199" s="253"/>
      <c r="P199" s="112"/>
      <c r="Q199" s="112"/>
      <c r="R199" s="112"/>
      <c r="S199" s="112"/>
      <c r="T199" s="112"/>
      <c r="U199" s="112"/>
      <c r="V199" s="112"/>
      <c r="W199" s="112"/>
      <c r="X199" s="112"/>
      <c r="Y199" s="112"/>
      <c r="Z199" s="112"/>
      <c r="AA199" s="112"/>
      <c r="AB199" s="112"/>
      <c r="AC199" s="475"/>
      <c r="AD199" s="475"/>
      <c r="AE199" s="475"/>
      <c r="AF199" s="15"/>
      <c r="AG199" s="15"/>
      <c r="AH199" s="883"/>
      <c r="AI199" s="1510"/>
    </row>
    <row r="200" spans="1:35" s="236" customFormat="1" ht="9.75" customHeight="1">
      <c r="A200" s="866"/>
      <c r="B200" s="2962">
        <v>1</v>
      </c>
      <c r="C200" s="3029"/>
      <c r="D200" s="2964" t="s">
        <v>68</v>
      </c>
      <c r="E200" s="2965"/>
      <c r="F200" s="262"/>
      <c r="G200" s="2877">
        <v>2</v>
      </c>
      <c r="H200" s="3021"/>
      <c r="I200" s="2877" t="s">
        <v>571</v>
      </c>
      <c r="J200" s="2877"/>
      <c r="K200" s="2877"/>
      <c r="L200" s="253"/>
      <c r="M200" s="253"/>
      <c r="N200" s="253"/>
      <c r="O200" s="253"/>
      <c r="P200" s="112"/>
      <c r="Q200" s="112"/>
      <c r="R200" s="112"/>
      <c r="S200" s="112"/>
      <c r="T200" s="112"/>
      <c r="U200" s="112"/>
      <c r="V200" s="112"/>
      <c r="W200" s="112"/>
      <c r="X200" s="112"/>
      <c r="Y200" s="112"/>
      <c r="Z200" s="112"/>
      <c r="AA200" s="112"/>
      <c r="AB200" s="112"/>
      <c r="AC200" s="13"/>
      <c r="AD200" s="13"/>
      <c r="AE200" s="13"/>
      <c r="AF200" s="13"/>
      <c r="AG200" s="15"/>
      <c r="AH200" s="883"/>
      <c r="AI200" s="1510"/>
    </row>
    <row r="201" spans="1:35" s="236" customFormat="1" ht="9.75" customHeight="1">
      <c r="A201" s="866"/>
      <c r="B201" s="2962"/>
      <c r="C201" s="3030"/>
      <c r="D201" s="2964"/>
      <c r="E201" s="2965"/>
      <c r="F201" s="262"/>
      <c r="G201" s="2877"/>
      <c r="H201" s="3022"/>
      <c r="I201" s="2877"/>
      <c r="J201" s="2877"/>
      <c r="K201" s="2877"/>
      <c r="L201" s="253"/>
      <c r="M201" s="253"/>
      <c r="N201" s="253"/>
      <c r="O201" s="253"/>
      <c r="P201" s="112"/>
      <c r="Q201" s="112"/>
      <c r="R201" s="112"/>
      <c r="S201" s="112"/>
      <c r="T201" s="112"/>
      <c r="U201" s="112"/>
      <c r="V201" s="112"/>
      <c r="W201" s="112"/>
      <c r="X201" s="112"/>
      <c r="Y201" s="112"/>
      <c r="Z201" s="112"/>
      <c r="AA201" s="112"/>
      <c r="AB201" s="112"/>
      <c r="AC201" s="13"/>
      <c r="AD201" s="13"/>
      <c r="AE201" s="13"/>
      <c r="AF201" s="13"/>
      <c r="AG201" s="15"/>
      <c r="AH201" s="883"/>
      <c r="AI201" s="1510"/>
    </row>
    <row r="202" spans="1:35" s="236" customFormat="1" ht="11.25" customHeight="1">
      <c r="A202" s="868"/>
      <c r="B202" s="1764"/>
      <c r="C202" s="1765"/>
      <c r="D202" s="1766"/>
      <c r="E202" s="1766"/>
      <c r="F202" s="1767"/>
      <c r="G202" s="1764"/>
      <c r="H202" s="1768"/>
      <c r="I202" s="1764"/>
      <c r="J202" s="1764"/>
      <c r="K202" s="1764"/>
      <c r="L202" s="1769"/>
      <c r="M202" s="1769"/>
      <c r="N202" s="1769"/>
      <c r="O202" s="1769"/>
      <c r="P202" s="1770"/>
      <c r="Q202" s="1770"/>
      <c r="R202" s="1770"/>
      <c r="S202" s="1770"/>
      <c r="T202" s="1770"/>
      <c r="U202" s="1770"/>
      <c r="V202" s="1639"/>
      <c r="W202" s="1770"/>
      <c r="X202" s="1770"/>
      <c r="Y202" s="1770"/>
      <c r="Z202" s="1639"/>
      <c r="AA202" s="1770"/>
      <c r="AB202" s="1770"/>
      <c r="AC202" s="1771"/>
      <c r="AD202" s="2027"/>
      <c r="AE202" s="1771"/>
      <c r="AF202" s="1771"/>
      <c r="AG202" s="1772"/>
      <c r="AH202" s="1773"/>
      <c r="AI202" s="1510"/>
    </row>
    <row r="203" spans="1:35" s="236" customFormat="1" ht="11.25" customHeight="1">
      <c r="A203" s="1596"/>
      <c r="B203" s="132"/>
      <c r="C203" s="1600"/>
      <c r="D203" s="240"/>
      <c r="E203" s="240"/>
      <c r="F203" s="262"/>
      <c r="G203" s="132"/>
      <c r="H203" s="1601"/>
      <c r="I203" s="132"/>
      <c r="J203" s="132"/>
      <c r="K203" s="132"/>
      <c r="L203" s="253"/>
      <c r="M203" s="253"/>
      <c r="N203" s="253"/>
      <c r="O203" s="253"/>
      <c r="P203" s="112"/>
      <c r="Q203" s="112"/>
      <c r="R203" s="112"/>
      <c r="S203" s="112"/>
      <c r="T203" s="112"/>
      <c r="U203" s="112"/>
      <c r="V203" s="112"/>
      <c r="W203" s="112"/>
      <c r="X203" s="112"/>
      <c r="Y203" s="112"/>
      <c r="Z203" s="112"/>
      <c r="AA203" s="112"/>
      <c r="AB203" s="112"/>
      <c r="AC203" s="13"/>
      <c r="AD203" s="13"/>
      <c r="AE203" s="13"/>
      <c r="AF203" s="13"/>
      <c r="AG203" s="15"/>
      <c r="AH203" s="1597"/>
      <c r="AI203" s="1510"/>
    </row>
    <row r="204" spans="1:35" s="236" customFormat="1" ht="11.25" customHeight="1">
      <c r="A204" s="1610">
        <v>1.1299999999999999</v>
      </c>
      <c r="B204" s="261" t="s">
        <v>788</v>
      </c>
      <c r="C204" s="187"/>
      <c r="D204" s="187"/>
      <c r="E204" s="253"/>
      <c r="F204" s="253"/>
      <c r="G204" s="253"/>
      <c r="H204" s="253"/>
      <c r="I204" s="253"/>
      <c r="J204" s="253"/>
      <c r="K204" s="253"/>
      <c r="L204" s="253"/>
      <c r="M204" s="253"/>
      <c r="N204" s="253"/>
      <c r="O204" s="253"/>
      <c r="P204" s="253"/>
      <c r="Q204" s="253"/>
      <c r="R204" s="253"/>
      <c r="S204" s="253"/>
      <c r="T204" s="133"/>
      <c r="U204" s="133"/>
      <c r="V204" s="133"/>
      <c r="W204" s="133"/>
      <c r="X204" s="254"/>
      <c r="Y204" s="254"/>
      <c r="Z204" s="254"/>
      <c r="AA204" s="254"/>
      <c r="AB204" s="254"/>
      <c r="AC204" s="475"/>
      <c r="AD204" s="475"/>
      <c r="AE204" s="475"/>
      <c r="AF204" s="15"/>
      <c r="AG204" s="15"/>
      <c r="AH204" s="1597"/>
      <c r="AI204" s="15"/>
    </row>
    <row r="205" spans="1:35" ht="11.25" customHeight="1">
      <c r="A205" s="1590"/>
      <c r="B205" s="250" t="s">
        <v>789</v>
      </c>
      <c r="C205" s="248"/>
      <c r="D205" s="133"/>
      <c r="E205" s="240"/>
      <c r="F205" s="240"/>
      <c r="G205" s="187"/>
      <c r="H205" s="187"/>
      <c r="I205" s="187"/>
      <c r="J205" s="247"/>
      <c r="K205" s="133"/>
      <c r="L205" s="264"/>
      <c r="M205" s="264"/>
      <c r="N205" s="264"/>
      <c r="O205" s="187"/>
      <c r="P205" s="187"/>
      <c r="Q205" s="187"/>
      <c r="R205" s="262"/>
      <c r="S205" s="240"/>
      <c r="T205" s="263"/>
      <c r="U205" s="244"/>
      <c r="V205" s="244"/>
      <c r="W205" s="245"/>
      <c r="X205" s="246"/>
      <c r="Y205" s="246"/>
      <c r="Z205" s="246"/>
      <c r="AA205" s="132"/>
      <c r="AB205" s="128"/>
      <c r="AC205" s="128"/>
      <c r="AD205" s="128"/>
      <c r="AE205" s="128"/>
      <c r="AF205" s="128"/>
      <c r="AG205" s="265"/>
      <c r="AH205" s="1602"/>
      <c r="AI205" s="265"/>
    </row>
    <row r="206" spans="1:35" ht="9.75" customHeight="1">
      <c r="A206" s="1590"/>
      <c r="B206" s="250"/>
      <c r="C206" s="248"/>
      <c r="D206" s="133"/>
      <c r="E206" s="240"/>
      <c r="F206" s="240"/>
      <c r="G206" s="187"/>
      <c r="H206" s="187"/>
      <c r="I206" s="187"/>
      <c r="J206" s="247"/>
      <c r="K206" s="133"/>
      <c r="L206" s="264"/>
      <c r="M206" s="264"/>
      <c r="N206" s="264"/>
      <c r="O206" s="187"/>
      <c r="P206" s="2852"/>
      <c r="Q206" s="2852"/>
      <c r="R206" s="1611"/>
      <c r="S206" s="240"/>
      <c r="T206" s="2852" t="s">
        <v>895</v>
      </c>
      <c r="U206" s="2852"/>
      <c r="V206" s="423"/>
      <c r="W206" s="245"/>
      <c r="X206" s="246"/>
      <c r="Y206" s="246"/>
      <c r="Z206" s="246"/>
      <c r="AA206" s="132"/>
      <c r="AB206" s="128"/>
      <c r="AC206" s="128"/>
      <c r="AD206" s="128"/>
      <c r="AE206" s="128"/>
      <c r="AF206" s="423"/>
      <c r="AG206" s="265"/>
      <c r="AH206" s="1602"/>
      <c r="AI206" s="265"/>
    </row>
    <row r="207" spans="1:35" ht="13.5" customHeight="1">
      <c r="A207" s="1590"/>
      <c r="B207" s="250"/>
      <c r="C207" s="2947"/>
      <c r="D207" s="2948"/>
      <c r="E207" s="2948"/>
      <c r="F207" s="2948"/>
      <c r="G207" s="2948"/>
      <c r="H207" s="2948"/>
      <c r="I207" s="2948"/>
      <c r="J207" s="2948"/>
      <c r="K207" s="2948"/>
      <c r="L207" s="2948"/>
      <c r="M207" s="2948"/>
      <c r="N207" s="2948"/>
      <c r="O207" s="2948"/>
      <c r="P207" s="2948"/>
      <c r="Q207" s="2948"/>
      <c r="R207" s="2948"/>
      <c r="S207" s="2948"/>
      <c r="T207" s="2948"/>
      <c r="U207" s="2949"/>
      <c r="V207" s="2015"/>
      <c r="W207" s="262"/>
      <c r="X207" s="262"/>
      <c r="Y207" s="262"/>
      <c r="Z207" s="262"/>
      <c r="AA207" s="262"/>
      <c r="AB207" s="262"/>
      <c r="AC207" s="262"/>
      <c r="AD207" s="262"/>
      <c r="AE207" s="262"/>
      <c r="AF207" s="262"/>
      <c r="AG207" s="265"/>
      <c r="AH207" s="1602"/>
      <c r="AI207" s="265"/>
    </row>
    <row r="208" spans="1:35" ht="13.5" customHeight="1">
      <c r="A208" s="1590"/>
      <c r="B208" s="250"/>
      <c r="C208" s="2950"/>
      <c r="D208" s="2951"/>
      <c r="E208" s="2951"/>
      <c r="F208" s="2951"/>
      <c r="G208" s="2951"/>
      <c r="H208" s="2951"/>
      <c r="I208" s="2951"/>
      <c r="J208" s="2951"/>
      <c r="K208" s="2951"/>
      <c r="L208" s="2951"/>
      <c r="M208" s="2951"/>
      <c r="N208" s="2951"/>
      <c r="O208" s="2951"/>
      <c r="P208" s="2951"/>
      <c r="Q208" s="2951"/>
      <c r="R208" s="2951"/>
      <c r="S208" s="2951"/>
      <c r="T208" s="2951"/>
      <c r="U208" s="2952"/>
      <c r="V208" s="2015"/>
      <c r="W208" s="262"/>
      <c r="X208" s="262"/>
      <c r="Y208" s="262"/>
      <c r="Z208" s="262"/>
      <c r="AA208" s="262"/>
      <c r="AB208" s="262"/>
      <c r="AC208" s="262"/>
      <c r="AD208" s="262"/>
      <c r="AE208" s="262"/>
      <c r="AF208" s="262"/>
      <c r="AG208" s="265"/>
      <c r="AH208" s="1602"/>
      <c r="AI208" s="265"/>
    </row>
    <row r="209" spans="1:35" ht="13.5" customHeight="1">
      <c r="A209" s="1590"/>
      <c r="B209" s="250"/>
      <c r="C209" s="2950"/>
      <c r="D209" s="2951"/>
      <c r="E209" s="2951"/>
      <c r="F209" s="2951"/>
      <c r="G209" s="2951"/>
      <c r="H209" s="2951"/>
      <c r="I209" s="2951"/>
      <c r="J209" s="2951"/>
      <c r="K209" s="2951"/>
      <c r="L209" s="2951"/>
      <c r="M209" s="2951"/>
      <c r="N209" s="2951"/>
      <c r="O209" s="2951"/>
      <c r="P209" s="2951"/>
      <c r="Q209" s="2951"/>
      <c r="R209" s="2951"/>
      <c r="S209" s="2951"/>
      <c r="T209" s="2951"/>
      <c r="U209" s="2952"/>
      <c r="V209" s="2015"/>
      <c r="W209" s="262"/>
      <c r="X209" s="262"/>
      <c r="Y209" s="262"/>
      <c r="Z209" s="262"/>
      <c r="AA209" s="262"/>
      <c r="AB209" s="262"/>
      <c r="AC209" s="262"/>
      <c r="AD209" s="2968" t="s">
        <v>1435</v>
      </c>
      <c r="AE209" s="2968"/>
      <c r="AF209" s="2968"/>
      <c r="AG209" s="265"/>
      <c r="AH209" s="1602"/>
      <c r="AI209" s="265"/>
    </row>
    <row r="210" spans="1:35" ht="13.5" customHeight="1">
      <c r="A210" s="1590"/>
      <c r="B210" s="250"/>
      <c r="C210" s="2950"/>
      <c r="D210" s="2951"/>
      <c r="E210" s="2951"/>
      <c r="F210" s="2951"/>
      <c r="G210" s="2951"/>
      <c r="H210" s="2951"/>
      <c r="I210" s="2951"/>
      <c r="J210" s="2951"/>
      <c r="K210" s="2951"/>
      <c r="L210" s="2951"/>
      <c r="M210" s="2951"/>
      <c r="N210" s="2951"/>
      <c r="O210" s="2951"/>
      <c r="P210" s="2951"/>
      <c r="Q210" s="2951"/>
      <c r="R210" s="2951"/>
      <c r="S210" s="2951"/>
      <c r="T210" s="2951"/>
      <c r="U210" s="2952"/>
      <c r="V210" s="2015"/>
      <c r="W210" s="262"/>
      <c r="X210" s="128"/>
      <c r="Y210" s="128" t="s">
        <v>1388</v>
      </c>
      <c r="Z210" s="128"/>
      <c r="AA210" s="262"/>
      <c r="AB210" s="2956"/>
      <c r="AC210" s="2957"/>
      <c r="AD210" s="2957"/>
      <c r="AE210" s="2957"/>
      <c r="AF210" s="2958"/>
      <c r="AG210" s="265"/>
      <c r="AH210" s="1602"/>
      <c r="AI210" s="265"/>
    </row>
    <row r="211" spans="1:35" ht="13.5" customHeight="1">
      <c r="A211" s="1590"/>
      <c r="B211" s="250"/>
      <c r="C211" s="2953"/>
      <c r="D211" s="2954"/>
      <c r="E211" s="2954"/>
      <c r="F211" s="2954"/>
      <c r="G211" s="2954"/>
      <c r="H211" s="2954"/>
      <c r="I211" s="2954"/>
      <c r="J211" s="2954"/>
      <c r="K211" s="2954"/>
      <c r="L211" s="2954"/>
      <c r="M211" s="2954"/>
      <c r="N211" s="2954"/>
      <c r="O211" s="2954"/>
      <c r="P211" s="2954"/>
      <c r="Q211" s="2954"/>
      <c r="R211" s="2954"/>
      <c r="S211" s="2954"/>
      <c r="T211" s="2954"/>
      <c r="U211" s="2955"/>
      <c r="V211" s="2015"/>
      <c r="W211" s="262"/>
      <c r="X211" s="188"/>
      <c r="Y211" s="188" t="s">
        <v>1389</v>
      </c>
      <c r="Z211" s="188"/>
      <c r="AA211" s="262"/>
      <c r="AB211" s="2959"/>
      <c r="AC211" s="2960"/>
      <c r="AD211" s="2960"/>
      <c r="AE211" s="2960"/>
      <c r="AF211" s="2961"/>
      <c r="AG211" s="265"/>
      <c r="AH211" s="1602"/>
      <c r="AI211" s="265"/>
    </row>
    <row r="212" spans="1:35" ht="7.5" customHeight="1">
      <c r="A212" s="1590"/>
      <c r="B212" s="250"/>
      <c r="C212" s="248"/>
      <c r="D212" s="133"/>
      <c r="E212" s="240"/>
      <c r="F212" s="240"/>
      <c r="G212" s="187"/>
      <c r="H212" s="187"/>
      <c r="I212" s="187"/>
      <c r="J212" s="247"/>
      <c r="K212" s="133"/>
      <c r="L212" s="264"/>
      <c r="M212" s="264"/>
      <c r="N212" s="264"/>
      <c r="O212" s="187"/>
      <c r="P212" s="187"/>
      <c r="Q212" s="187"/>
      <c r="R212" s="262"/>
      <c r="S212" s="240"/>
      <c r="T212" s="263"/>
      <c r="U212" s="244"/>
      <c r="V212" s="244"/>
      <c r="W212" s="245"/>
      <c r="X212" s="246"/>
      <c r="Y212" s="246"/>
      <c r="Z212" s="246"/>
      <c r="AA212" s="132"/>
      <c r="AB212" s="128"/>
      <c r="AC212" s="128"/>
      <c r="AD212" s="128"/>
      <c r="AE212" s="128"/>
      <c r="AF212" s="128"/>
      <c r="AG212" s="265"/>
      <c r="AH212" s="1602"/>
      <c r="AI212" s="265"/>
    </row>
    <row r="213" spans="1:35" ht="7.5" customHeight="1">
      <c r="A213" s="1590"/>
      <c r="B213" s="250"/>
      <c r="C213" s="248"/>
      <c r="D213" s="133"/>
      <c r="E213" s="240"/>
      <c r="F213" s="240"/>
      <c r="G213" s="187"/>
      <c r="H213" s="187"/>
      <c r="I213" s="187"/>
      <c r="J213" s="247"/>
      <c r="K213" s="133"/>
      <c r="L213" s="264"/>
      <c r="M213" s="264"/>
      <c r="N213" s="264"/>
      <c r="O213" s="187"/>
      <c r="P213" s="187"/>
      <c r="Q213" s="187"/>
      <c r="R213" s="262"/>
      <c r="S213" s="240"/>
      <c r="T213" s="263"/>
      <c r="U213" s="244"/>
      <c r="V213" s="244"/>
      <c r="W213" s="245"/>
      <c r="X213" s="246"/>
      <c r="Y213" s="246"/>
      <c r="Z213" s="246"/>
      <c r="AA213" s="132"/>
      <c r="AB213" s="128"/>
      <c r="AC213" s="128"/>
      <c r="AD213" s="128"/>
      <c r="AE213" s="128"/>
      <c r="AF213" s="128"/>
      <c r="AG213" s="265"/>
      <c r="AH213" s="1602"/>
      <c r="AI213" s="265"/>
    </row>
    <row r="214" spans="1:35" ht="12" customHeight="1">
      <c r="A214" s="1596"/>
      <c r="B214" s="261" t="s">
        <v>791</v>
      </c>
      <c r="C214" s="248"/>
      <c r="D214" s="133"/>
      <c r="E214" s="240"/>
      <c r="F214" s="240"/>
      <c r="G214" s="187"/>
      <c r="H214" s="187"/>
      <c r="I214" s="187"/>
      <c r="J214" s="247"/>
      <c r="K214" s="133"/>
      <c r="L214" s="264"/>
      <c r="M214" s="264"/>
      <c r="N214" s="264"/>
      <c r="O214" s="187"/>
      <c r="P214" s="187"/>
      <c r="Q214" s="187"/>
      <c r="R214" s="262"/>
      <c r="S214" s="240"/>
      <c r="T214" s="263"/>
      <c r="U214" s="244"/>
      <c r="V214" s="244"/>
      <c r="W214" s="245"/>
      <c r="X214" s="246"/>
      <c r="Y214" s="246"/>
      <c r="Z214" s="246"/>
      <c r="AA214" s="132"/>
      <c r="AB214" s="128"/>
      <c r="AC214" s="128"/>
      <c r="AD214" s="128"/>
      <c r="AE214" s="128"/>
      <c r="AF214" s="128"/>
      <c r="AG214" s="265"/>
      <c r="AH214" s="1602"/>
      <c r="AI214" s="265"/>
    </row>
    <row r="215" spans="1:35" ht="12" customHeight="1">
      <c r="A215" s="1590"/>
      <c r="B215" s="250" t="s">
        <v>790</v>
      </c>
      <c r="C215" s="248"/>
      <c r="D215" s="133"/>
      <c r="E215" s="240"/>
      <c r="F215" s="240"/>
      <c r="G215" s="187"/>
      <c r="H215" s="187"/>
      <c r="I215" s="187"/>
      <c r="J215" s="247"/>
      <c r="K215" s="133"/>
      <c r="L215" s="264"/>
      <c r="M215" s="264"/>
      <c r="N215" s="264"/>
      <c r="O215" s="187"/>
      <c r="P215" s="187"/>
      <c r="Q215" s="187"/>
      <c r="R215" s="262"/>
      <c r="S215" s="240"/>
      <c r="T215" s="263"/>
      <c r="U215" s="244"/>
      <c r="V215" s="244"/>
      <c r="W215" s="245"/>
      <c r="X215" s="246"/>
      <c r="Y215" s="246"/>
      <c r="Z215" s="246"/>
      <c r="AA215" s="132"/>
      <c r="AB215" s="128"/>
      <c r="AC215" s="128"/>
      <c r="AD215" s="128"/>
      <c r="AE215" s="128"/>
      <c r="AF215" s="128"/>
      <c r="AG215" s="265"/>
      <c r="AH215" s="1602"/>
      <c r="AI215" s="265"/>
    </row>
    <row r="216" spans="1:35" ht="6" customHeight="1">
      <c r="A216" s="1590"/>
      <c r="B216" s="250"/>
      <c r="C216" s="248"/>
      <c r="D216" s="133"/>
      <c r="E216" s="240"/>
      <c r="F216" s="240"/>
      <c r="G216" s="187"/>
      <c r="H216" s="187"/>
      <c r="I216" s="187"/>
      <c r="J216" s="247"/>
      <c r="K216" s="133"/>
      <c r="L216" s="264"/>
      <c r="M216" s="264"/>
      <c r="N216" s="264"/>
      <c r="O216" s="187"/>
      <c r="P216" s="187"/>
      <c r="Q216" s="187"/>
      <c r="R216" s="262"/>
      <c r="S216" s="240"/>
      <c r="T216" s="263"/>
      <c r="U216" s="244"/>
      <c r="V216" s="244"/>
      <c r="W216" s="245"/>
      <c r="X216" s="246"/>
      <c r="Y216" s="246"/>
      <c r="Z216" s="246"/>
      <c r="AA216" s="132"/>
      <c r="AB216" s="128"/>
      <c r="AC216" s="128"/>
      <c r="AD216" s="128"/>
      <c r="AE216" s="128"/>
      <c r="AF216" s="128"/>
      <c r="AG216" s="265"/>
      <c r="AH216" s="1602"/>
      <c r="AI216" s="265"/>
    </row>
    <row r="217" spans="1:35" ht="6" customHeight="1">
      <c r="A217" s="1590"/>
      <c r="B217" s="250"/>
      <c r="C217" s="248"/>
      <c r="D217" s="133"/>
      <c r="E217" s="240"/>
      <c r="F217" s="240"/>
      <c r="G217" s="187"/>
      <c r="H217" s="187"/>
      <c r="I217" s="187"/>
      <c r="J217" s="247"/>
      <c r="K217" s="133"/>
      <c r="L217" s="264"/>
      <c r="M217" s="264"/>
      <c r="N217" s="264"/>
      <c r="O217" s="187"/>
      <c r="P217" s="187"/>
      <c r="Q217" s="187"/>
      <c r="R217" s="262"/>
      <c r="S217" s="240"/>
      <c r="T217" s="263"/>
      <c r="U217" s="244"/>
      <c r="V217" s="244"/>
      <c r="W217" s="245"/>
      <c r="X217" s="246"/>
      <c r="Y217" s="246"/>
      <c r="Z217" s="246"/>
      <c r="AA217" s="132"/>
      <c r="AB217" s="128"/>
      <c r="AC217" s="128"/>
      <c r="AD217" s="128"/>
      <c r="AE217" s="128"/>
      <c r="AF217" s="128"/>
      <c r="AG217" s="265"/>
      <c r="AH217" s="1602"/>
      <c r="AI217" s="265"/>
    </row>
    <row r="218" spans="1:35" ht="11.25" customHeight="1">
      <c r="A218" s="1610"/>
      <c r="B218" s="261" t="s">
        <v>59</v>
      </c>
      <c r="C218" s="112" t="s">
        <v>592</v>
      </c>
      <c r="D218" s="187"/>
      <c r="E218" s="253"/>
      <c r="F218" s="253"/>
      <c r="G218" s="253"/>
      <c r="H218" s="253"/>
      <c r="I218" s="253"/>
      <c r="J218" s="253"/>
      <c r="K218" s="253"/>
      <c r="L218" s="253"/>
      <c r="M218" s="253"/>
      <c r="N218" s="253"/>
      <c r="O218" s="253"/>
      <c r="P218" s="253"/>
      <c r="Q218" s="253"/>
      <c r="R218" s="253"/>
      <c r="S218" s="253"/>
      <c r="T218" s="133"/>
      <c r="U218" s="133"/>
      <c r="V218" s="133"/>
      <c r="W218" s="133"/>
      <c r="X218" s="254"/>
      <c r="Y218" s="254"/>
      <c r="Z218" s="254"/>
      <c r="AA218" s="254"/>
      <c r="AB218" s="254"/>
      <c r="AC218" s="475"/>
      <c r="AD218" s="475"/>
      <c r="AE218" s="475"/>
      <c r="AF218" s="15"/>
      <c r="AG218" s="265"/>
      <c r="AH218" s="1602"/>
      <c r="AI218" s="265"/>
    </row>
    <row r="219" spans="1:35" ht="9.75" customHeight="1">
      <c r="A219" s="1590"/>
      <c r="B219" s="250"/>
      <c r="C219" s="276" t="s">
        <v>893</v>
      </c>
      <c r="D219" s="133"/>
      <c r="E219" s="240"/>
      <c r="F219" s="240"/>
      <c r="G219" s="187"/>
      <c r="H219" s="187"/>
      <c r="I219" s="187"/>
      <c r="J219" s="247"/>
      <c r="K219" s="133"/>
      <c r="L219" s="264"/>
      <c r="M219" s="264"/>
      <c r="N219" s="264"/>
      <c r="O219" s="187"/>
      <c r="P219" s="187"/>
      <c r="Q219" s="187"/>
      <c r="R219" s="262"/>
      <c r="S219" s="240"/>
      <c r="T219" s="263"/>
      <c r="U219" s="244"/>
      <c r="V219" s="244"/>
      <c r="W219" s="245"/>
      <c r="X219" s="246"/>
      <c r="Y219" s="246"/>
      <c r="Z219" s="246"/>
      <c r="AA219" s="132"/>
      <c r="AB219" s="128"/>
      <c r="AC219" s="128"/>
      <c r="AD219" s="128"/>
      <c r="AE219" s="128"/>
      <c r="AF219" s="128"/>
      <c r="AG219" s="265"/>
      <c r="AH219" s="1602"/>
      <c r="AI219" s="265"/>
    </row>
    <row r="220" spans="1:35" ht="9.75" customHeight="1">
      <c r="A220" s="1590"/>
      <c r="B220" s="250"/>
      <c r="C220" s="248"/>
      <c r="D220" s="133"/>
      <c r="E220" s="240"/>
      <c r="F220" s="240"/>
      <c r="G220" s="187"/>
      <c r="H220" s="187"/>
      <c r="I220" s="187"/>
      <c r="J220" s="247"/>
      <c r="K220" s="133"/>
      <c r="L220" s="264"/>
      <c r="M220" s="264"/>
      <c r="N220" s="264"/>
      <c r="O220" s="187"/>
      <c r="P220" s="187"/>
      <c r="Q220" s="187"/>
      <c r="R220" s="262"/>
      <c r="S220" s="240"/>
      <c r="T220" s="2967" t="s">
        <v>896</v>
      </c>
      <c r="U220" s="2967"/>
      <c r="V220" s="423"/>
      <c r="W220" s="245"/>
      <c r="X220" s="246"/>
      <c r="Y220" s="246"/>
      <c r="Z220" s="246"/>
      <c r="AA220" s="132"/>
      <c r="AB220" s="128"/>
      <c r="AC220" s="128"/>
      <c r="AD220" s="128"/>
      <c r="AE220" s="128"/>
      <c r="AF220" s="423"/>
      <c r="AG220" s="265"/>
      <c r="AH220" s="1602"/>
      <c r="AI220" s="265"/>
    </row>
    <row r="221" spans="1:35" ht="13.5" customHeight="1">
      <c r="A221" s="1590"/>
      <c r="B221" s="250"/>
      <c r="C221" s="2947"/>
      <c r="D221" s="2948"/>
      <c r="E221" s="2948"/>
      <c r="F221" s="2948"/>
      <c r="G221" s="2948"/>
      <c r="H221" s="2948"/>
      <c r="I221" s="2948"/>
      <c r="J221" s="2948"/>
      <c r="K221" s="2948"/>
      <c r="L221" s="2948"/>
      <c r="M221" s="2948"/>
      <c r="N221" s="2948"/>
      <c r="O221" s="2948"/>
      <c r="P221" s="2948"/>
      <c r="Q221" s="2948"/>
      <c r="R221" s="2948"/>
      <c r="S221" s="2948"/>
      <c r="T221" s="2948"/>
      <c r="U221" s="2949"/>
      <c r="V221" s="2015"/>
      <c r="W221" s="247"/>
      <c r="X221" s="247"/>
      <c r="Y221" s="247"/>
      <c r="Z221" s="247"/>
      <c r="AA221" s="247"/>
      <c r="AB221" s="247"/>
      <c r="AC221" s="247"/>
      <c r="AD221" s="247"/>
      <c r="AE221" s="247"/>
      <c r="AF221" s="247"/>
      <c r="AG221" s="265"/>
      <c r="AH221" s="1602"/>
      <c r="AI221" s="265"/>
    </row>
    <row r="222" spans="1:35" ht="13.5" customHeight="1">
      <c r="A222" s="1590"/>
      <c r="B222" s="250"/>
      <c r="C222" s="2950"/>
      <c r="D222" s="2951"/>
      <c r="E222" s="2951"/>
      <c r="F222" s="2951"/>
      <c r="G222" s="2951"/>
      <c r="H222" s="2951"/>
      <c r="I222" s="2951"/>
      <c r="J222" s="2951"/>
      <c r="K222" s="2951"/>
      <c r="L222" s="2951"/>
      <c r="M222" s="2951"/>
      <c r="N222" s="2951"/>
      <c r="O222" s="2951"/>
      <c r="P222" s="2951"/>
      <c r="Q222" s="2951"/>
      <c r="R222" s="2951"/>
      <c r="S222" s="2951"/>
      <c r="T222" s="2951"/>
      <c r="U222" s="2952"/>
      <c r="V222" s="2015"/>
      <c r="W222" s="247"/>
      <c r="X222" s="247"/>
      <c r="Y222" s="247"/>
      <c r="Z222" s="247"/>
      <c r="AA222" s="247"/>
      <c r="AB222" s="247"/>
      <c r="AC222" s="247"/>
      <c r="AD222" s="247"/>
      <c r="AE222" s="247"/>
      <c r="AF222" s="247"/>
      <c r="AG222" s="265"/>
      <c r="AH222" s="1602"/>
      <c r="AI222" s="265"/>
    </row>
    <row r="223" spans="1:35" ht="13.5" customHeight="1">
      <c r="A223" s="1590"/>
      <c r="B223" s="250"/>
      <c r="C223" s="2950"/>
      <c r="D223" s="2951"/>
      <c r="E223" s="2951"/>
      <c r="F223" s="2951"/>
      <c r="G223" s="2951"/>
      <c r="H223" s="2951"/>
      <c r="I223" s="2951"/>
      <c r="J223" s="2951"/>
      <c r="K223" s="2951"/>
      <c r="L223" s="2951"/>
      <c r="M223" s="2951"/>
      <c r="N223" s="2951"/>
      <c r="O223" s="2951"/>
      <c r="P223" s="2951"/>
      <c r="Q223" s="2951"/>
      <c r="R223" s="2951"/>
      <c r="S223" s="2951"/>
      <c r="T223" s="2951"/>
      <c r="U223" s="2952"/>
      <c r="V223" s="2015"/>
      <c r="W223" s="247"/>
      <c r="X223" s="262"/>
      <c r="Y223" s="262"/>
      <c r="Z223" s="262"/>
      <c r="AA223" s="262"/>
      <c r="AB223" s="262"/>
      <c r="AC223" s="262"/>
      <c r="AD223" s="2968" t="s">
        <v>1436</v>
      </c>
      <c r="AE223" s="2968"/>
      <c r="AF223" s="2968"/>
      <c r="AG223" s="265"/>
      <c r="AH223" s="1602"/>
      <c r="AI223" s="265"/>
    </row>
    <row r="224" spans="1:35" ht="13.5" customHeight="1">
      <c r="A224" s="1590"/>
      <c r="B224" s="250"/>
      <c r="C224" s="2950"/>
      <c r="D224" s="2951"/>
      <c r="E224" s="2951"/>
      <c r="F224" s="2951"/>
      <c r="G224" s="2951"/>
      <c r="H224" s="2951"/>
      <c r="I224" s="2951"/>
      <c r="J224" s="2951"/>
      <c r="K224" s="2951"/>
      <c r="L224" s="2951"/>
      <c r="M224" s="2951"/>
      <c r="N224" s="2951"/>
      <c r="O224" s="2951"/>
      <c r="P224" s="2951"/>
      <c r="Q224" s="2951"/>
      <c r="R224" s="2951"/>
      <c r="S224" s="2951"/>
      <c r="T224" s="2951"/>
      <c r="U224" s="2952"/>
      <c r="V224" s="2015"/>
      <c r="W224" s="247"/>
      <c r="X224" s="262"/>
      <c r="Y224" s="128" t="s">
        <v>1388</v>
      </c>
      <c r="Z224" s="128"/>
      <c r="AA224" s="262"/>
      <c r="AB224" s="2956"/>
      <c r="AC224" s="2957"/>
      <c r="AD224" s="2957"/>
      <c r="AE224" s="2957"/>
      <c r="AF224" s="2958"/>
      <c r="AG224" s="265"/>
      <c r="AH224" s="1602"/>
      <c r="AI224" s="265"/>
    </row>
    <row r="225" spans="1:35" ht="13.5" customHeight="1">
      <c r="A225" s="1590"/>
      <c r="B225" s="250"/>
      <c r="C225" s="2953"/>
      <c r="D225" s="2954"/>
      <c r="E225" s="2954"/>
      <c r="F225" s="2954"/>
      <c r="G225" s="2954"/>
      <c r="H225" s="2954"/>
      <c r="I225" s="2954"/>
      <c r="J225" s="2954"/>
      <c r="K225" s="2954"/>
      <c r="L225" s="2954"/>
      <c r="M225" s="2954"/>
      <c r="N225" s="2954"/>
      <c r="O225" s="2954"/>
      <c r="P225" s="2954"/>
      <c r="Q225" s="2954"/>
      <c r="R225" s="2954"/>
      <c r="S225" s="2954"/>
      <c r="T225" s="2954"/>
      <c r="U225" s="2955"/>
      <c r="V225" s="2015"/>
      <c r="W225" s="247"/>
      <c r="X225" s="262"/>
      <c r="Y225" s="188" t="s">
        <v>1389</v>
      </c>
      <c r="Z225" s="188"/>
      <c r="AA225" s="262"/>
      <c r="AB225" s="2959"/>
      <c r="AC225" s="2960"/>
      <c r="AD225" s="2960"/>
      <c r="AE225" s="2960"/>
      <c r="AF225" s="2961"/>
      <c r="AG225" s="265"/>
      <c r="AH225" s="1602"/>
      <c r="AI225" s="265"/>
    </row>
    <row r="226" spans="1:35" ht="6.75" customHeight="1">
      <c r="A226" s="1590"/>
      <c r="B226" s="250"/>
      <c r="C226" s="248"/>
      <c r="D226" s="133"/>
      <c r="E226" s="240"/>
      <c r="F226" s="240"/>
      <c r="G226" s="187"/>
      <c r="H226" s="187"/>
      <c r="I226" s="187"/>
      <c r="J226" s="247"/>
      <c r="K226" s="133"/>
      <c r="L226" s="264"/>
      <c r="M226" s="264"/>
      <c r="N226" s="264"/>
      <c r="O226" s="187"/>
      <c r="P226" s="187"/>
      <c r="Q226" s="187"/>
      <c r="R226" s="262"/>
      <c r="S226" s="240"/>
      <c r="T226" s="263"/>
      <c r="U226" s="244"/>
      <c r="V226" s="244"/>
      <c r="W226" s="245"/>
      <c r="X226" s="246"/>
      <c r="Y226" s="246"/>
      <c r="Z226" s="246"/>
      <c r="AA226" s="132"/>
      <c r="AB226" s="128"/>
      <c r="AC226" s="128"/>
      <c r="AD226" s="128"/>
      <c r="AE226" s="128"/>
      <c r="AF226" s="128"/>
      <c r="AG226" s="265"/>
      <c r="AH226" s="1602"/>
      <c r="AI226" s="265"/>
    </row>
    <row r="227" spans="1:35" ht="9" customHeight="1">
      <c r="A227" s="1590"/>
      <c r="B227" s="250"/>
      <c r="C227" s="248"/>
      <c r="D227" s="133"/>
      <c r="E227" s="240"/>
      <c r="F227" s="240"/>
      <c r="G227" s="187"/>
      <c r="H227" s="187"/>
      <c r="I227" s="187"/>
      <c r="J227" s="247"/>
      <c r="K227" s="133"/>
      <c r="L227" s="264"/>
      <c r="M227" s="264"/>
      <c r="N227" s="264"/>
      <c r="O227" s="187"/>
      <c r="P227" s="187"/>
      <c r="Q227" s="187"/>
      <c r="R227" s="262"/>
      <c r="S227" s="240"/>
      <c r="T227" s="263"/>
      <c r="U227" s="244"/>
      <c r="V227" s="244"/>
      <c r="W227" s="245"/>
      <c r="X227" s="246"/>
      <c r="Y227" s="246"/>
      <c r="Z227" s="246"/>
      <c r="AA227" s="132"/>
      <c r="AB227" s="128"/>
      <c r="AC227" s="128"/>
      <c r="AD227" s="128"/>
      <c r="AE227" s="128"/>
      <c r="AF227" s="128"/>
      <c r="AG227" s="265"/>
      <c r="AH227" s="1602"/>
      <c r="AI227" s="265"/>
    </row>
    <row r="228" spans="1:35" ht="11.25" customHeight="1">
      <c r="A228" s="1590"/>
      <c r="B228" s="261" t="s">
        <v>62</v>
      </c>
      <c r="C228" s="112" t="s">
        <v>593</v>
      </c>
      <c r="D228" s="187"/>
      <c r="E228" s="253"/>
      <c r="F228" s="253"/>
      <c r="G228" s="253"/>
      <c r="H228" s="253"/>
      <c r="I228" s="253"/>
      <c r="J228" s="253"/>
      <c r="K228" s="253"/>
      <c r="L228" s="253"/>
      <c r="M228" s="253"/>
      <c r="N228" s="253"/>
      <c r="O228" s="253"/>
      <c r="P228" s="253"/>
      <c r="Q228" s="253"/>
      <c r="R228" s="253"/>
      <c r="S228" s="253"/>
      <c r="T228" s="133"/>
      <c r="U228" s="133"/>
      <c r="V228" s="133"/>
      <c r="W228" s="133"/>
      <c r="X228" s="254"/>
      <c r="Y228" s="254"/>
      <c r="Z228" s="254"/>
      <c r="AA228" s="254"/>
      <c r="AB228" s="254"/>
      <c r="AC228" s="475"/>
      <c r="AD228" s="475"/>
      <c r="AE228" s="475"/>
      <c r="AF228" s="15"/>
      <c r="AG228" s="265"/>
      <c r="AH228" s="1602"/>
      <c r="AI228" s="265"/>
    </row>
    <row r="229" spans="1:35" ht="9.75" customHeight="1">
      <c r="A229" s="1590"/>
      <c r="B229" s="250"/>
      <c r="C229" s="276" t="s">
        <v>892</v>
      </c>
      <c r="D229" s="133"/>
      <c r="E229" s="240"/>
      <c r="F229" s="240"/>
      <c r="G229" s="187"/>
      <c r="H229" s="187"/>
      <c r="I229" s="187"/>
      <c r="J229" s="247"/>
      <c r="K229" s="133"/>
      <c r="L229" s="264"/>
      <c r="M229" s="264"/>
      <c r="N229" s="264"/>
      <c r="O229" s="187"/>
      <c r="P229" s="187"/>
      <c r="Q229" s="187"/>
      <c r="R229" s="262"/>
      <c r="S229" s="240"/>
      <c r="T229" s="263"/>
      <c r="U229" s="244"/>
      <c r="V229" s="244"/>
      <c r="W229" s="245"/>
      <c r="X229" s="246"/>
      <c r="Y229" s="246"/>
      <c r="Z229" s="246"/>
      <c r="AA229" s="132"/>
      <c r="AB229" s="128"/>
      <c r="AC229" s="128"/>
      <c r="AD229" s="128"/>
      <c r="AE229" s="128"/>
      <c r="AF229" s="128"/>
      <c r="AG229" s="265"/>
      <c r="AH229" s="1602"/>
      <c r="AI229" s="265"/>
    </row>
    <row r="230" spans="1:35" ht="9.75" customHeight="1">
      <c r="A230" s="1590"/>
      <c r="B230" s="250"/>
      <c r="C230" s="248"/>
      <c r="D230" s="133"/>
      <c r="E230" s="240"/>
      <c r="F230" s="240"/>
      <c r="G230" s="187"/>
      <c r="H230" s="187"/>
      <c r="I230" s="187"/>
      <c r="J230" s="247"/>
      <c r="K230" s="133"/>
      <c r="L230" s="264"/>
      <c r="M230" s="264"/>
      <c r="N230" s="264"/>
      <c r="O230" s="187"/>
      <c r="P230" s="187"/>
      <c r="Q230" s="187"/>
      <c r="R230" s="262"/>
      <c r="S230" s="240"/>
      <c r="T230" s="2967" t="s">
        <v>897</v>
      </c>
      <c r="U230" s="2967"/>
      <c r="V230" s="423"/>
      <c r="W230" s="245"/>
      <c r="X230" s="246"/>
      <c r="Y230" s="246"/>
      <c r="Z230" s="246"/>
      <c r="AA230" s="132"/>
      <c r="AB230" s="128"/>
      <c r="AC230" s="128"/>
      <c r="AD230" s="128"/>
      <c r="AE230" s="128"/>
      <c r="AF230" s="423"/>
      <c r="AG230" s="265"/>
      <c r="AH230" s="1602"/>
      <c r="AI230" s="265"/>
    </row>
    <row r="231" spans="1:35" ht="13.5" customHeight="1">
      <c r="A231" s="1590"/>
      <c r="B231" s="250"/>
      <c r="C231" s="2947"/>
      <c r="D231" s="2948"/>
      <c r="E231" s="2948"/>
      <c r="F231" s="2948"/>
      <c r="G231" s="2948"/>
      <c r="H231" s="2948"/>
      <c r="I231" s="2948"/>
      <c r="J231" s="2948"/>
      <c r="K231" s="2948"/>
      <c r="L231" s="2948"/>
      <c r="M231" s="2948"/>
      <c r="N231" s="2948"/>
      <c r="O231" s="2948"/>
      <c r="P231" s="2948"/>
      <c r="Q231" s="2948"/>
      <c r="R231" s="2948"/>
      <c r="S231" s="2948"/>
      <c r="T231" s="2948"/>
      <c r="U231" s="2949"/>
      <c r="V231" s="2015"/>
      <c r="W231" s="262"/>
      <c r="X231" s="262"/>
      <c r="Y231" s="262"/>
      <c r="Z231" s="262"/>
      <c r="AA231" s="262"/>
      <c r="AB231" s="262"/>
      <c r="AC231" s="262"/>
      <c r="AD231" s="262"/>
      <c r="AE231" s="262"/>
      <c r="AF231" s="262"/>
      <c r="AG231" s="265"/>
      <c r="AH231" s="1602"/>
      <c r="AI231" s="265"/>
    </row>
    <row r="232" spans="1:35" ht="13.5" customHeight="1">
      <c r="A232" s="1590"/>
      <c r="B232" s="250"/>
      <c r="C232" s="2950"/>
      <c r="D232" s="2951"/>
      <c r="E232" s="2951"/>
      <c r="F232" s="2951"/>
      <c r="G232" s="2951"/>
      <c r="H232" s="2951"/>
      <c r="I232" s="2951"/>
      <c r="J232" s="2951"/>
      <c r="K232" s="2951"/>
      <c r="L232" s="2951"/>
      <c r="M232" s="2951"/>
      <c r="N232" s="2951"/>
      <c r="O232" s="2951"/>
      <c r="P232" s="2951"/>
      <c r="Q232" s="2951"/>
      <c r="R232" s="2951"/>
      <c r="S232" s="2951"/>
      <c r="T232" s="2951"/>
      <c r="U232" s="2952"/>
      <c r="V232" s="2015"/>
      <c r="W232" s="262"/>
      <c r="X232" s="262"/>
      <c r="Y232" s="262"/>
      <c r="Z232" s="262"/>
      <c r="AA232" s="262"/>
      <c r="AB232" s="262"/>
      <c r="AC232" s="262"/>
      <c r="AD232" s="262"/>
      <c r="AE232" s="262"/>
      <c r="AF232" s="262"/>
      <c r="AG232" s="265"/>
      <c r="AH232" s="1602"/>
      <c r="AI232" s="265"/>
    </row>
    <row r="233" spans="1:35" ht="13.5" customHeight="1">
      <c r="A233" s="1590"/>
      <c r="B233" s="250"/>
      <c r="C233" s="2950"/>
      <c r="D233" s="2951"/>
      <c r="E233" s="2951"/>
      <c r="F233" s="2951"/>
      <c r="G233" s="2951"/>
      <c r="H233" s="2951"/>
      <c r="I233" s="2951"/>
      <c r="J233" s="2951"/>
      <c r="K233" s="2951"/>
      <c r="L233" s="2951"/>
      <c r="M233" s="2951"/>
      <c r="N233" s="2951"/>
      <c r="O233" s="2951"/>
      <c r="P233" s="2951"/>
      <c r="Q233" s="2951"/>
      <c r="R233" s="2951"/>
      <c r="S233" s="2951"/>
      <c r="T233" s="2951"/>
      <c r="U233" s="2952"/>
      <c r="V233" s="2015"/>
      <c r="W233" s="262"/>
      <c r="X233" s="262"/>
      <c r="Y233" s="262"/>
      <c r="Z233" s="262"/>
      <c r="AA233" s="262"/>
      <c r="AB233" s="262"/>
      <c r="AC233" s="262"/>
      <c r="AD233" s="2968" t="s">
        <v>1437</v>
      </c>
      <c r="AE233" s="2968"/>
      <c r="AF233" s="2968"/>
      <c r="AG233" s="265"/>
      <c r="AH233" s="1602"/>
      <c r="AI233" s="265"/>
    </row>
    <row r="234" spans="1:35" ht="13.5" customHeight="1">
      <c r="A234" s="1590"/>
      <c r="B234" s="250"/>
      <c r="C234" s="2950"/>
      <c r="D234" s="2951"/>
      <c r="E234" s="2951"/>
      <c r="F234" s="2951"/>
      <c r="G234" s="2951"/>
      <c r="H234" s="2951"/>
      <c r="I234" s="2951"/>
      <c r="J234" s="2951"/>
      <c r="K234" s="2951"/>
      <c r="L234" s="2951"/>
      <c r="M234" s="2951"/>
      <c r="N234" s="2951"/>
      <c r="O234" s="2951"/>
      <c r="P234" s="2951"/>
      <c r="Q234" s="2951"/>
      <c r="R234" s="2951"/>
      <c r="S234" s="2951"/>
      <c r="T234" s="2951"/>
      <c r="U234" s="2952"/>
      <c r="V234" s="2015"/>
      <c r="W234" s="262"/>
      <c r="X234" s="262"/>
      <c r="Y234" s="128" t="s">
        <v>1388</v>
      </c>
      <c r="Z234" s="128"/>
      <c r="AA234" s="262"/>
      <c r="AB234" s="2956"/>
      <c r="AC234" s="2957"/>
      <c r="AD234" s="2957"/>
      <c r="AE234" s="2957"/>
      <c r="AF234" s="2958"/>
      <c r="AG234" s="265"/>
      <c r="AH234" s="1602"/>
      <c r="AI234" s="265"/>
    </row>
    <row r="235" spans="1:35" ht="13.5" customHeight="1">
      <c r="A235" s="1590"/>
      <c r="B235" s="250"/>
      <c r="C235" s="2953"/>
      <c r="D235" s="2954"/>
      <c r="E235" s="2954"/>
      <c r="F235" s="2954"/>
      <c r="G235" s="2954"/>
      <c r="H235" s="2954"/>
      <c r="I235" s="2954"/>
      <c r="J235" s="2954"/>
      <c r="K235" s="2954"/>
      <c r="L235" s="2954"/>
      <c r="M235" s="2954"/>
      <c r="N235" s="2954"/>
      <c r="O235" s="2954"/>
      <c r="P235" s="2954"/>
      <c r="Q235" s="2954"/>
      <c r="R235" s="2954"/>
      <c r="S235" s="2954"/>
      <c r="T235" s="2954"/>
      <c r="U235" s="2955"/>
      <c r="V235" s="2015"/>
      <c r="W235" s="262"/>
      <c r="X235" s="262"/>
      <c r="Y235" s="188" t="s">
        <v>1389</v>
      </c>
      <c r="Z235" s="188"/>
      <c r="AA235" s="262"/>
      <c r="AB235" s="2959"/>
      <c r="AC235" s="2960"/>
      <c r="AD235" s="2960"/>
      <c r="AE235" s="2960"/>
      <c r="AF235" s="2961"/>
      <c r="AG235" s="265"/>
      <c r="AH235" s="1602"/>
      <c r="AI235" s="265"/>
    </row>
    <row r="236" spans="1:35" ht="6" customHeight="1">
      <c r="A236" s="1590"/>
      <c r="B236" s="250"/>
      <c r="C236" s="248"/>
      <c r="D236" s="133"/>
      <c r="E236" s="240"/>
      <c r="F236" s="240"/>
      <c r="G236" s="187"/>
      <c r="H236" s="187"/>
      <c r="I236" s="187"/>
      <c r="J236" s="247"/>
      <c r="K236" s="133"/>
      <c r="L236" s="264"/>
      <c r="M236" s="264"/>
      <c r="N236" s="264"/>
      <c r="O236" s="187"/>
      <c r="P236" s="187"/>
      <c r="Q236" s="187"/>
      <c r="R236" s="262"/>
      <c r="S236" s="240"/>
      <c r="T236" s="263"/>
      <c r="U236" s="244"/>
      <c r="V236" s="244"/>
      <c r="W236" s="245"/>
      <c r="X236" s="246"/>
      <c r="Y236" s="246"/>
      <c r="Z236" s="246"/>
      <c r="AA236" s="132"/>
      <c r="AB236" s="128"/>
      <c r="AC236" s="128"/>
      <c r="AD236" s="128"/>
      <c r="AE236" s="128"/>
      <c r="AF236" s="128"/>
      <c r="AG236" s="265"/>
      <c r="AH236" s="1602"/>
      <c r="AI236" s="265"/>
    </row>
    <row r="237" spans="1:35" ht="6" customHeight="1">
      <c r="A237" s="1590"/>
      <c r="B237" s="250"/>
      <c r="C237" s="248"/>
      <c r="D237" s="133"/>
      <c r="E237" s="240"/>
      <c r="F237" s="240"/>
      <c r="G237" s="187"/>
      <c r="H237" s="187"/>
      <c r="I237" s="187"/>
      <c r="J237" s="247"/>
      <c r="K237" s="133"/>
      <c r="L237" s="264"/>
      <c r="M237" s="264"/>
      <c r="N237" s="264"/>
      <c r="O237" s="187"/>
      <c r="P237" s="187"/>
      <c r="Q237" s="187"/>
      <c r="R237" s="262"/>
      <c r="S237" s="240"/>
      <c r="T237" s="263"/>
      <c r="U237" s="244"/>
      <c r="V237" s="244"/>
      <c r="W237" s="245"/>
      <c r="X237" s="246"/>
      <c r="Y237" s="246"/>
      <c r="Z237" s="246"/>
      <c r="AA237" s="132"/>
      <c r="AB237" s="128"/>
      <c r="AC237" s="128"/>
      <c r="AD237" s="128"/>
      <c r="AE237" s="128"/>
      <c r="AF237" s="128"/>
      <c r="AG237" s="265"/>
      <c r="AH237" s="1602"/>
      <c r="AI237" s="265"/>
    </row>
    <row r="238" spans="1:35" ht="12.75" customHeight="1">
      <c r="A238" s="1590"/>
      <c r="B238" s="250"/>
      <c r="C238" s="248" t="s">
        <v>3324</v>
      </c>
      <c r="D238" s="133"/>
      <c r="E238" s="240"/>
      <c r="F238" s="240"/>
      <c r="G238" s="187"/>
      <c r="H238" s="187"/>
      <c r="I238" s="187"/>
      <c r="J238" s="247"/>
      <c r="K238" s="133"/>
      <c r="L238" s="264"/>
      <c r="M238" s="264"/>
      <c r="N238" s="264"/>
      <c r="O238" s="187"/>
      <c r="P238" s="187"/>
      <c r="Q238" s="187"/>
      <c r="R238" s="262"/>
      <c r="S238" s="240"/>
      <c r="T238" s="263"/>
      <c r="U238" s="244"/>
      <c r="V238" s="244"/>
      <c r="W238" s="245"/>
      <c r="X238" s="246"/>
      <c r="Y238" s="246"/>
      <c r="Z238" s="246"/>
      <c r="AA238" s="132"/>
      <c r="AB238" s="128"/>
      <c r="AC238" s="128"/>
      <c r="AD238" s="128"/>
      <c r="AE238" s="128"/>
      <c r="AF238" s="128"/>
      <c r="AG238" s="265"/>
      <c r="AH238" s="1602"/>
      <c r="AI238" s="265"/>
    </row>
    <row r="239" spans="1:35" ht="12.75" customHeight="1">
      <c r="A239" s="1590"/>
      <c r="B239" s="250"/>
      <c r="C239" s="276" t="s">
        <v>3325</v>
      </c>
      <c r="D239" s="133"/>
      <c r="E239" s="240"/>
      <c r="F239" s="240"/>
      <c r="G239" s="187"/>
      <c r="H239" s="187"/>
      <c r="I239" s="187"/>
      <c r="J239" s="247"/>
      <c r="K239" s="133"/>
      <c r="L239" s="264"/>
      <c r="M239" s="264"/>
      <c r="N239" s="264"/>
      <c r="O239" s="187"/>
      <c r="P239" s="187"/>
      <c r="Q239" s="187"/>
      <c r="R239" s="262"/>
      <c r="S239" s="240"/>
      <c r="T239" s="263"/>
      <c r="U239" s="244"/>
      <c r="V239" s="244"/>
      <c r="W239" s="245"/>
      <c r="X239" s="246"/>
      <c r="Y239" s="246"/>
      <c r="Z239" s="246"/>
      <c r="AA239" s="132"/>
      <c r="AB239" s="128"/>
      <c r="AC239" s="128"/>
      <c r="AD239" s="128"/>
      <c r="AE239" s="128"/>
      <c r="AF239" s="128"/>
      <c r="AG239" s="265"/>
      <c r="AH239" s="1602"/>
      <c r="AI239" s="265"/>
    </row>
    <row r="240" spans="1:35" ht="14.25" customHeight="1">
      <c r="A240" s="1590"/>
      <c r="B240" s="288"/>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46"/>
      <c r="Y240" s="246"/>
      <c r="Z240" s="246"/>
      <c r="AA240" s="132"/>
      <c r="AB240" s="128"/>
      <c r="AC240" s="128"/>
      <c r="AD240" s="128"/>
      <c r="AE240" s="128"/>
      <c r="AF240" s="128"/>
      <c r="AG240" s="265"/>
      <c r="AH240" s="1602"/>
      <c r="AI240" s="265"/>
    </row>
    <row r="241" spans="1:35" ht="9" customHeight="1" thickBot="1">
      <c r="A241" s="1722"/>
      <c r="B241" s="1723"/>
      <c r="C241" s="1724"/>
      <c r="D241" s="1725"/>
      <c r="E241" s="1726"/>
      <c r="F241" s="1726"/>
      <c r="G241" s="1726"/>
      <c r="H241" s="1726"/>
      <c r="I241" s="1726"/>
      <c r="J241" s="1726"/>
      <c r="K241" s="1726"/>
      <c r="L241" s="1726"/>
      <c r="M241" s="1726"/>
      <c r="N241" s="1726"/>
      <c r="O241" s="1726"/>
      <c r="P241" s="1726"/>
      <c r="Q241" s="1726"/>
      <c r="R241" s="1726"/>
      <c r="S241" s="1726"/>
      <c r="T241" s="1727"/>
      <c r="U241" s="1727"/>
      <c r="V241" s="1727"/>
      <c r="W241" s="1727"/>
      <c r="X241" s="1728"/>
      <c r="Y241" s="1728"/>
      <c r="Z241" s="1728"/>
      <c r="AA241" s="1728"/>
      <c r="AB241" s="1728"/>
      <c r="AC241" s="1729"/>
      <c r="AD241" s="1729"/>
      <c r="AE241" s="1729"/>
      <c r="AF241" s="1730"/>
      <c r="AG241" s="1730"/>
      <c r="AH241" s="1731"/>
      <c r="AI241" s="219"/>
    </row>
    <row r="242" spans="1:35" ht="9" customHeight="1">
      <c r="A242" s="501"/>
      <c r="B242" s="341"/>
      <c r="C242" s="340"/>
      <c r="D242" s="1549"/>
      <c r="E242" s="1572"/>
      <c r="F242" s="1572"/>
      <c r="G242" s="1572"/>
      <c r="H242" s="1572"/>
      <c r="I242" s="1572"/>
      <c r="J242" s="1572"/>
      <c r="K242" s="1572"/>
      <c r="L242" s="1572"/>
      <c r="M242" s="1572"/>
      <c r="N242" s="1572"/>
      <c r="O242" s="1572"/>
      <c r="P242" s="1572"/>
      <c r="Q242" s="1572"/>
      <c r="R242" s="1572"/>
      <c r="S242" s="1572"/>
      <c r="T242" s="784"/>
      <c r="U242" s="784"/>
      <c r="V242" s="784"/>
      <c r="W242" s="784"/>
      <c r="X242" s="1573"/>
      <c r="Y242" s="1573"/>
      <c r="Z242" s="1573"/>
      <c r="AA242" s="1573"/>
      <c r="AB242" s="1573"/>
      <c r="AC242" s="1574"/>
      <c r="AD242" s="1574"/>
      <c r="AE242" s="1574"/>
      <c r="AF242" s="1575"/>
      <c r="AG242" s="1575"/>
      <c r="AH242" s="1575"/>
      <c r="AI242" s="219"/>
    </row>
    <row r="243" spans="1:35" ht="9" customHeight="1">
      <c r="A243" s="501"/>
      <c r="B243" s="341"/>
      <c r="C243" s="340"/>
      <c r="D243" s="1549"/>
      <c r="E243" s="1572"/>
      <c r="F243" s="1572"/>
      <c r="G243" s="1572"/>
      <c r="H243" s="1572"/>
      <c r="I243" s="1572"/>
      <c r="J243" s="1572"/>
      <c r="K243" s="1572"/>
      <c r="L243" s="1572"/>
      <c r="M243" s="1572"/>
      <c r="N243" s="1572"/>
      <c r="O243" s="1572"/>
      <c r="P243" s="1572"/>
      <c r="Q243" s="1572"/>
      <c r="R243" s="1572"/>
      <c r="S243" s="1572"/>
      <c r="T243" s="784"/>
      <c r="U243" s="784"/>
      <c r="V243" s="784"/>
      <c r="W243" s="784"/>
      <c r="X243" s="1573"/>
      <c r="Y243" s="1573"/>
      <c r="Z243" s="1573"/>
      <c r="AA243" s="1573"/>
      <c r="AB243" s="1573"/>
      <c r="AC243" s="1574"/>
      <c r="AD243" s="1574"/>
      <c r="AE243" s="1574"/>
      <c r="AF243" s="1575"/>
      <c r="AG243" s="1575"/>
      <c r="AH243" s="1575"/>
      <c r="AI243" s="219"/>
    </row>
    <row r="244" spans="1:35" ht="9" customHeight="1">
      <c r="A244" s="501"/>
      <c r="B244" s="341"/>
      <c r="C244" s="340"/>
      <c r="D244" s="1549"/>
      <c r="E244" s="1572"/>
      <c r="F244" s="1572"/>
      <c r="G244" s="1572"/>
      <c r="H244" s="1572"/>
      <c r="I244" s="1572"/>
      <c r="J244" s="1572"/>
      <c r="K244" s="1572"/>
      <c r="L244" s="1572"/>
      <c r="M244" s="1572"/>
      <c r="N244" s="1572"/>
      <c r="O244" s="1572"/>
      <c r="P244" s="1572"/>
      <c r="Q244" s="1572"/>
      <c r="R244" s="1572"/>
      <c r="S244" s="1572"/>
      <c r="T244" s="784"/>
      <c r="U244" s="784"/>
      <c r="V244" s="784"/>
      <c r="W244" s="784"/>
      <c r="X244" s="1573"/>
      <c r="Y244" s="1573"/>
      <c r="Z244" s="1573"/>
      <c r="AA244" s="1573"/>
      <c r="AB244" s="1573"/>
      <c r="AC244" s="1574"/>
      <c r="AD244" s="1574"/>
      <c r="AE244" s="1574"/>
      <c r="AF244" s="1575"/>
      <c r="AG244" s="1575"/>
      <c r="AH244" s="1575"/>
      <c r="AI244" s="219"/>
    </row>
    <row r="245" spans="1:35" ht="9" customHeight="1">
      <c r="A245" s="501"/>
      <c r="B245" s="341"/>
      <c r="C245" s="340"/>
      <c r="D245" s="1549"/>
      <c r="E245" s="1572"/>
      <c r="F245" s="1572"/>
      <c r="G245" s="1572"/>
      <c r="H245" s="1572"/>
      <c r="I245" s="1572"/>
      <c r="J245" s="1572"/>
      <c r="K245" s="1572"/>
      <c r="L245" s="1572"/>
      <c r="M245" s="1572"/>
      <c r="N245" s="1572"/>
      <c r="O245" s="1572"/>
      <c r="P245" s="1572"/>
      <c r="Q245" s="1572"/>
      <c r="R245" s="1572"/>
      <c r="S245" s="1572"/>
      <c r="T245" s="784"/>
      <c r="U245" s="784"/>
      <c r="V245" s="784"/>
      <c r="W245" s="784"/>
      <c r="X245" s="1573"/>
      <c r="Y245" s="1573"/>
      <c r="Z245" s="1573"/>
      <c r="AA245" s="1573"/>
      <c r="AB245" s="1573"/>
      <c r="AC245" s="1574"/>
      <c r="AD245" s="1574"/>
      <c r="AE245" s="1574"/>
      <c r="AF245" s="1575"/>
      <c r="AG245" s="1575"/>
      <c r="AH245" s="1575"/>
      <c r="AI245" s="219"/>
    </row>
    <row r="246" spans="1:35" ht="9" customHeight="1">
      <c r="A246" s="501"/>
      <c r="B246" s="341"/>
      <c r="C246" s="340"/>
      <c r="D246" s="1549"/>
      <c r="E246" s="1572"/>
      <c r="F246" s="1572"/>
      <c r="G246" s="1572"/>
      <c r="H246" s="1572"/>
      <c r="I246" s="1572"/>
      <c r="J246" s="1572"/>
      <c r="K246" s="1572"/>
      <c r="L246" s="1572"/>
      <c r="M246" s="1572"/>
      <c r="N246" s="1572"/>
      <c r="O246" s="1572"/>
      <c r="P246" s="1572"/>
      <c r="Q246" s="1572"/>
      <c r="R246" s="1572"/>
      <c r="S246" s="1572"/>
      <c r="T246" s="784"/>
      <c r="U246" s="784"/>
      <c r="V246" s="784"/>
      <c r="W246" s="784"/>
      <c r="X246" s="1573"/>
      <c r="Y246" s="1573"/>
      <c r="Z246" s="1573"/>
      <c r="AA246" s="1573"/>
      <c r="AB246" s="1573"/>
      <c r="AC246" s="1574"/>
      <c r="AD246" s="1574"/>
      <c r="AE246" s="1574"/>
      <c r="AF246" s="1575"/>
      <c r="AG246" s="1575"/>
      <c r="AH246" s="1575"/>
      <c r="AI246" s="219"/>
    </row>
    <row r="247" spans="1:35" ht="9" customHeight="1">
      <c r="A247" s="501"/>
      <c r="B247" s="341"/>
      <c r="C247" s="340"/>
      <c r="D247" s="1549"/>
      <c r="E247" s="1572"/>
      <c r="F247" s="1572"/>
      <c r="G247" s="1572"/>
      <c r="H247" s="1572"/>
      <c r="I247" s="1572"/>
      <c r="J247" s="1572"/>
      <c r="K247" s="1572"/>
      <c r="L247" s="1572"/>
      <c r="M247" s="1572"/>
      <c r="N247" s="1572"/>
      <c r="O247" s="1572"/>
      <c r="P247" s="1572"/>
      <c r="Q247" s="1572"/>
      <c r="R247" s="1572"/>
      <c r="S247" s="1572"/>
      <c r="T247" s="784"/>
      <c r="U247" s="784"/>
      <c r="V247" s="784"/>
      <c r="W247" s="784"/>
      <c r="X247" s="1573"/>
      <c r="Y247" s="1573"/>
      <c r="Z247" s="1573"/>
      <c r="AA247" s="1573"/>
      <c r="AB247" s="1573"/>
      <c r="AC247" s="1574"/>
      <c r="AD247" s="1574"/>
      <c r="AE247" s="1574"/>
      <c r="AF247" s="1575"/>
      <c r="AG247" s="1575"/>
      <c r="AH247" s="1575"/>
      <c r="AI247" s="219"/>
    </row>
    <row r="248" spans="1:35" ht="9" customHeight="1">
      <c r="A248" s="501"/>
      <c r="B248" s="341"/>
      <c r="C248" s="340"/>
      <c r="D248" s="1549"/>
      <c r="E248" s="1572"/>
      <c r="F248" s="1572"/>
      <c r="G248" s="1572"/>
      <c r="H248" s="1572"/>
      <c r="I248" s="1572"/>
      <c r="J248" s="1572"/>
      <c r="K248" s="1572"/>
      <c r="L248" s="1572"/>
      <c r="M248" s="1572"/>
      <c r="N248" s="1572"/>
      <c r="O248" s="1572"/>
      <c r="P248" s="1572"/>
      <c r="Q248" s="1572"/>
      <c r="R248" s="1572"/>
      <c r="S248" s="1572"/>
      <c r="T248" s="784"/>
      <c r="U248" s="784"/>
      <c r="V248" s="784"/>
      <c r="W248" s="784"/>
      <c r="X248" s="1573"/>
      <c r="Y248" s="1573"/>
      <c r="Z248" s="1573"/>
      <c r="AA248" s="1573"/>
      <c r="AB248" s="1573"/>
      <c r="AC248" s="1574"/>
      <c r="AD248" s="1574"/>
      <c r="AE248" s="1574"/>
      <c r="AF248" s="1575"/>
      <c r="AG248" s="1575"/>
      <c r="AH248" s="1575"/>
      <c r="AI248" s="219"/>
    </row>
    <row r="249" spans="1:35" ht="9" customHeight="1">
      <c r="A249" s="501"/>
      <c r="B249" s="341"/>
      <c r="C249" s="340"/>
      <c r="D249" s="1549"/>
      <c r="E249" s="1572"/>
      <c r="F249" s="1572"/>
      <c r="G249" s="1572"/>
      <c r="H249" s="1572"/>
      <c r="I249" s="1572"/>
      <c r="J249" s="1572"/>
      <c r="K249" s="1572"/>
      <c r="L249" s="1572"/>
      <c r="M249" s="1572"/>
      <c r="N249" s="1572"/>
      <c r="O249" s="1572"/>
      <c r="P249" s="1572"/>
      <c r="Q249" s="1572"/>
      <c r="R249" s="1572"/>
      <c r="S249" s="1572"/>
      <c r="T249" s="784"/>
      <c r="U249" s="784"/>
      <c r="V249" s="784"/>
      <c r="W249" s="784"/>
      <c r="X249" s="1573"/>
      <c r="Y249" s="1573"/>
      <c r="Z249" s="1573"/>
      <c r="AA249" s="1573"/>
      <c r="AB249" s="1573"/>
      <c r="AC249" s="1574"/>
      <c r="AD249" s="1574"/>
      <c r="AE249" s="1574"/>
      <c r="AF249" s="1575"/>
      <c r="AG249" s="1575"/>
      <c r="AH249" s="1575"/>
      <c r="AI249" s="219"/>
    </row>
    <row r="250" spans="1:35" ht="9" customHeight="1">
      <c r="A250" s="501"/>
      <c r="B250" s="341"/>
      <c r="C250" s="340"/>
      <c r="D250" s="1549"/>
      <c r="E250" s="1572"/>
      <c r="F250" s="1572"/>
      <c r="G250" s="1572"/>
      <c r="H250" s="1572"/>
      <c r="I250" s="1572"/>
      <c r="J250" s="1572"/>
      <c r="K250" s="1572"/>
      <c r="L250" s="1572"/>
      <c r="M250" s="1572"/>
      <c r="N250" s="1572"/>
      <c r="O250" s="1572"/>
      <c r="P250" s="1572"/>
      <c r="Q250" s="1572"/>
      <c r="R250" s="1572"/>
      <c r="S250" s="1572"/>
      <c r="T250" s="784"/>
      <c r="U250" s="784"/>
      <c r="V250" s="784"/>
      <c r="W250" s="784"/>
      <c r="X250" s="1573"/>
      <c r="Y250" s="1573"/>
      <c r="Z250" s="1573"/>
      <c r="AA250" s="1573"/>
      <c r="AB250" s="1573"/>
      <c r="AC250" s="1574"/>
      <c r="AD250" s="1574"/>
      <c r="AE250" s="1574"/>
      <c r="AF250" s="1575"/>
      <c r="AG250" s="1575"/>
      <c r="AH250" s="1575"/>
      <c r="AI250" s="219"/>
    </row>
    <row r="251" spans="1:35" ht="9" customHeight="1">
      <c r="A251" s="501"/>
      <c r="B251" s="341"/>
      <c r="C251" s="340"/>
      <c r="D251" s="1549"/>
      <c r="E251" s="1572"/>
      <c r="F251" s="1572"/>
      <c r="G251" s="1572"/>
      <c r="H251" s="1572"/>
      <c r="I251" s="1572"/>
      <c r="J251" s="1572"/>
      <c r="K251" s="1572"/>
      <c r="L251" s="1572"/>
      <c r="M251" s="1572"/>
      <c r="N251" s="1572"/>
      <c r="O251" s="1572"/>
      <c r="P251" s="1572"/>
      <c r="Q251" s="1572"/>
      <c r="R251" s="1572"/>
      <c r="S251" s="1572"/>
      <c r="T251" s="784"/>
      <c r="U251" s="784"/>
      <c r="V251" s="784"/>
      <c r="W251" s="784"/>
      <c r="X251" s="1573"/>
      <c r="Y251" s="1573"/>
      <c r="Z251" s="1573"/>
      <c r="AA251" s="1573"/>
      <c r="AB251" s="1573"/>
      <c r="AC251" s="1574"/>
      <c r="AD251" s="1574"/>
      <c r="AE251" s="1574"/>
      <c r="AF251" s="1575"/>
      <c r="AG251" s="1575"/>
      <c r="AH251" s="1575"/>
      <c r="AI251" s="219"/>
    </row>
    <row r="252" spans="1:35" ht="9" customHeight="1">
      <c r="A252" s="501"/>
      <c r="B252" s="341"/>
      <c r="C252" s="340"/>
      <c r="D252" s="1549"/>
      <c r="E252" s="1572"/>
      <c r="F252" s="1572"/>
      <c r="G252" s="1572"/>
      <c r="H252" s="1572"/>
      <c r="I252" s="1572"/>
      <c r="J252" s="1572"/>
      <c r="K252" s="1572"/>
      <c r="L252" s="1572"/>
      <c r="M252" s="1572"/>
      <c r="N252" s="1572"/>
      <c r="O252" s="1572"/>
      <c r="P252" s="1572"/>
      <c r="Q252" s="1572"/>
      <c r="R252" s="1572"/>
      <c r="S252" s="1572"/>
      <c r="T252" s="784"/>
      <c r="U252" s="784"/>
      <c r="V252" s="784"/>
      <c r="W252" s="784"/>
      <c r="X252" s="1573"/>
      <c r="Y252" s="1573"/>
      <c r="Z252" s="1573"/>
      <c r="AA252" s="1573"/>
      <c r="AB252" s="1573"/>
      <c r="AC252" s="1574"/>
      <c r="AD252" s="1574"/>
      <c r="AE252" s="1574"/>
      <c r="AF252" s="1575"/>
      <c r="AG252" s="1575"/>
      <c r="AH252" s="1575"/>
      <c r="AI252" s="219"/>
    </row>
    <row r="253" spans="1:35" ht="9" customHeight="1">
      <c r="A253" s="501"/>
      <c r="B253" s="341"/>
      <c r="C253" s="340"/>
      <c r="D253" s="1549"/>
      <c r="E253" s="1572"/>
      <c r="F253" s="1572"/>
      <c r="G253" s="1572"/>
      <c r="H253" s="1572"/>
      <c r="I253" s="1572"/>
      <c r="J253" s="1572"/>
      <c r="K253" s="1572"/>
      <c r="L253" s="1572"/>
      <c r="M253" s="1572"/>
      <c r="N253" s="1572"/>
      <c r="O253" s="1572"/>
      <c r="P253" s="1572"/>
      <c r="Q253" s="1572"/>
      <c r="R253" s="1572"/>
      <c r="S253" s="1572"/>
      <c r="T253" s="784"/>
      <c r="U253" s="784"/>
      <c r="V253" s="784"/>
      <c r="W253" s="784"/>
      <c r="X253" s="1573"/>
      <c r="Y253" s="1573"/>
      <c r="Z253" s="1573"/>
      <c r="AA253" s="1573"/>
      <c r="AB253" s="1573"/>
      <c r="AC253" s="1574"/>
      <c r="AD253" s="1574"/>
      <c r="AE253" s="1574"/>
      <c r="AF253" s="1575"/>
      <c r="AG253" s="1575"/>
      <c r="AH253" s="1575"/>
      <c r="AI253" s="219"/>
    </row>
    <row r="254" spans="1:35" ht="9" customHeight="1">
      <c r="A254" s="501"/>
      <c r="B254" s="341"/>
      <c r="C254" s="340"/>
      <c r="D254" s="1549"/>
      <c r="E254" s="1572"/>
      <c r="F254" s="1572"/>
      <c r="G254" s="1572"/>
      <c r="H254" s="1572"/>
      <c r="I254" s="1572"/>
      <c r="J254" s="1572"/>
      <c r="K254" s="1572"/>
      <c r="L254" s="1572"/>
      <c r="M254" s="1572"/>
      <c r="N254" s="1572"/>
      <c r="O254" s="1572"/>
      <c r="P254" s="1572"/>
      <c r="Q254" s="1572"/>
      <c r="R254" s="1572"/>
      <c r="S254" s="1572"/>
      <c r="T254" s="784"/>
      <c r="U254" s="784"/>
      <c r="V254" s="784"/>
      <c r="W254" s="784"/>
      <c r="X254" s="1573"/>
      <c r="Y254" s="1573"/>
      <c r="Z254" s="1573"/>
      <c r="AA254" s="1573"/>
      <c r="AB254" s="1573"/>
      <c r="AC254" s="1574"/>
      <c r="AD254" s="1574"/>
      <c r="AE254" s="1574"/>
      <c r="AF254" s="1575"/>
      <c r="AG254" s="1575"/>
      <c r="AH254" s="1575"/>
      <c r="AI254" s="219"/>
    </row>
    <row r="255" spans="1:35" ht="9" customHeight="1">
      <c r="A255" s="501"/>
      <c r="B255" s="341"/>
      <c r="C255" s="340"/>
      <c r="D255" s="1549"/>
      <c r="E255" s="1572"/>
      <c r="F255" s="1572"/>
      <c r="G255" s="1572"/>
      <c r="H255" s="1572"/>
      <c r="I255" s="1572"/>
      <c r="J255" s="1572"/>
      <c r="K255" s="1572"/>
      <c r="L255" s="1572"/>
      <c r="M255" s="1572"/>
      <c r="N255" s="1572"/>
      <c r="O255" s="1572"/>
      <c r="P255" s="1572"/>
      <c r="Q255" s="1572"/>
      <c r="R255" s="1572"/>
      <c r="S255" s="1572"/>
      <c r="T255" s="784"/>
      <c r="U255" s="784"/>
      <c r="V255" s="784"/>
      <c r="W255" s="784"/>
      <c r="X255" s="1573"/>
      <c r="Y255" s="1573"/>
      <c r="Z255" s="1573"/>
      <c r="AA255" s="1573"/>
      <c r="AB255" s="1573"/>
      <c r="AC255" s="1574"/>
      <c r="AD255" s="1574"/>
      <c r="AE255" s="1574"/>
      <c r="AF255" s="1575"/>
      <c r="AG255" s="1575"/>
      <c r="AH255" s="1575"/>
      <c r="AI255" s="219"/>
    </row>
    <row r="256" spans="1:35" ht="9" customHeight="1">
      <c r="A256" s="501"/>
      <c r="B256" s="341"/>
      <c r="C256" s="340"/>
      <c r="D256" s="1549"/>
      <c r="E256" s="1572"/>
      <c r="F256" s="1572"/>
      <c r="G256" s="1572"/>
      <c r="H256" s="1572"/>
      <c r="I256" s="1572"/>
      <c r="J256" s="1572"/>
      <c r="K256" s="1572"/>
      <c r="L256" s="1572"/>
      <c r="M256" s="1572"/>
      <c r="N256" s="1572"/>
      <c r="O256" s="1572"/>
      <c r="P256" s="1572"/>
      <c r="Q256" s="1572"/>
      <c r="R256" s="1572"/>
      <c r="S256" s="1572"/>
      <c r="T256" s="784"/>
      <c r="U256" s="784"/>
      <c r="V256" s="784"/>
      <c r="W256" s="784"/>
      <c r="X256" s="1573"/>
      <c r="Y256" s="1573"/>
      <c r="Z256" s="1573"/>
      <c r="AA256" s="1573"/>
      <c r="AB256" s="1573"/>
      <c r="AC256" s="1574"/>
      <c r="AD256" s="1574"/>
      <c r="AE256" s="1574"/>
      <c r="AF256" s="1575"/>
      <c r="AG256" s="1575"/>
      <c r="AH256" s="1575"/>
      <c r="AI256" s="219"/>
    </row>
    <row r="257" spans="1:35" ht="9" customHeight="1">
      <c r="A257" s="501"/>
      <c r="B257" s="341"/>
      <c r="C257" s="340"/>
      <c r="D257" s="1549"/>
      <c r="E257" s="1572"/>
      <c r="F257" s="1572"/>
      <c r="G257" s="1572"/>
      <c r="H257" s="1572"/>
      <c r="I257" s="1572"/>
      <c r="J257" s="1572"/>
      <c r="K257" s="1572"/>
      <c r="L257" s="1572"/>
      <c r="M257" s="1572"/>
      <c r="N257" s="1572"/>
      <c r="O257" s="1572"/>
      <c r="P257" s="1572"/>
      <c r="Q257" s="1572"/>
      <c r="R257" s="1572"/>
      <c r="S257" s="1572"/>
      <c r="T257" s="784"/>
      <c r="U257" s="784"/>
      <c r="V257" s="784"/>
      <c r="W257" s="784"/>
      <c r="X257" s="1573"/>
      <c r="Y257" s="1573"/>
      <c r="Z257" s="1573"/>
      <c r="AA257" s="1573"/>
      <c r="AB257" s="1573"/>
      <c r="AC257" s="1574"/>
      <c r="AD257" s="1574"/>
      <c r="AE257" s="1574"/>
      <c r="AF257" s="1575"/>
      <c r="AG257" s="1575"/>
      <c r="AH257" s="1575"/>
      <c r="AI257" s="219"/>
    </row>
    <row r="258" spans="1:35" ht="9" customHeight="1">
      <c r="A258" s="501"/>
      <c r="B258" s="341"/>
      <c r="C258" s="340"/>
      <c r="D258" s="1549"/>
      <c r="E258" s="1572"/>
      <c r="F258" s="1572"/>
      <c r="G258" s="1572"/>
      <c r="H258" s="1572"/>
      <c r="I258" s="1572"/>
      <c r="J258" s="1572"/>
      <c r="K258" s="1572"/>
      <c r="L258" s="1572"/>
      <c r="M258" s="1572"/>
      <c r="N258" s="1572"/>
      <c r="O258" s="1572"/>
      <c r="P258" s="1572"/>
      <c r="Q258" s="1572"/>
      <c r="R258" s="1572"/>
      <c r="S258" s="1572"/>
      <c r="T258" s="784"/>
      <c r="U258" s="784"/>
      <c r="V258" s="784"/>
      <c r="W258" s="784"/>
      <c r="X258" s="1573"/>
      <c r="Y258" s="1573"/>
      <c r="Z258" s="1573"/>
      <c r="AA258" s="1573"/>
      <c r="AB258" s="1573"/>
      <c r="AC258" s="1574"/>
      <c r="AD258" s="1574"/>
      <c r="AE258" s="1574"/>
      <c r="AF258" s="1575"/>
      <c r="AG258" s="1575"/>
      <c r="AH258" s="1575"/>
      <c r="AI258" s="219"/>
    </row>
    <row r="259" spans="1:35" ht="9" customHeight="1">
      <c r="A259" s="501"/>
      <c r="B259" s="341"/>
      <c r="C259" s="340"/>
      <c r="D259" s="1549"/>
      <c r="E259" s="1572"/>
      <c r="F259" s="1572"/>
      <c r="G259" s="1572"/>
      <c r="H259" s="1572"/>
      <c r="I259" s="1572"/>
      <c r="J259" s="1572"/>
      <c r="K259" s="1572"/>
      <c r="L259" s="1572"/>
      <c r="M259" s="1572"/>
      <c r="N259" s="1572"/>
      <c r="O259" s="1572"/>
      <c r="P259" s="1572"/>
      <c r="Q259" s="1572"/>
      <c r="R259" s="1572"/>
      <c r="S259" s="1572"/>
      <c r="T259" s="784"/>
      <c r="U259" s="784"/>
      <c r="V259" s="784"/>
      <c r="W259" s="784"/>
      <c r="X259" s="1573"/>
      <c r="Y259" s="1573"/>
      <c r="Z259" s="1573"/>
      <c r="AA259" s="1573"/>
      <c r="AB259" s="1573"/>
      <c r="AC259" s="1574"/>
      <c r="AD259" s="1574"/>
      <c r="AE259" s="1574"/>
      <c r="AF259" s="1575"/>
      <c r="AG259" s="1575"/>
      <c r="AH259" s="1575"/>
      <c r="AI259" s="219"/>
    </row>
    <row r="260" spans="1:35" ht="9" customHeight="1">
      <c r="A260" s="501"/>
      <c r="B260" s="341"/>
      <c r="C260" s="340"/>
      <c r="D260" s="1549"/>
      <c r="E260" s="1572"/>
      <c r="F260" s="1572"/>
      <c r="G260" s="1572"/>
      <c r="H260" s="1572"/>
      <c r="I260" s="1572"/>
      <c r="J260" s="1572"/>
      <c r="K260" s="1572"/>
      <c r="L260" s="1572"/>
      <c r="M260" s="1572"/>
      <c r="N260" s="1572"/>
      <c r="O260" s="1572"/>
      <c r="P260" s="1572"/>
      <c r="Q260" s="1572"/>
      <c r="R260" s="1572"/>
      <c r="S260" s="1572"/>
      <c r="T260" s="784"/>
      <c r="U260" s="784"/>
      <c r="V260" s="784"/>
      <c r="W260" s="784"/>
      <c r="X260" s="1573"/>
      <c r="Y260" s="1573"/>
      <c r="Z260" s="1573"/>
      <c r="AA260" s="1573"/>
      <c r="AB260" s="1573"/>
      <c r="AC260" s="1574"/>
      <c r="AD260" s="1574"/>
      <c r="AE260" s="1574"/>
      <c r="AF260" s="1575"/>
      <c r="AG260" s="1575"/>
      <c r="AH260" s="1575"/>
      <c r="AI260" s="219"/>
    </row>
    <row r="261" spans="1:35" ht="9" customHeight="1">
      <c r="A261" s="501"/>
      <c r="B261" s="341"/>
      <c r="C261" s="340"/>
      <c r="D261" s="1549"/>
      <c r="E261" s="1572"/>
      <c r="F261" s="1572"/>
      <c r="G261" s="1572"/>
      <c r="H261" s="1572"/>
      <c r="I261" s="1572"/>
      <c r="J261" s="1572"/>
      <c r="K261" s="1572"/>
      <c r="L261" s="1572"/>
      <c r="M261" s="1572"/>
      <c r="N261" s="1572"/>
      <c r="O261" s="1572"/>
      <c r="P261" s="1572"/>
      <c r="Q261" s="1572"/>
      <c r="R261" s="1572"/>
      <c r="S261" s="1572"/>
      <c r="T261" s="784"/>
      <c r="U261" s="784"/>
      <c r="V261" s="784"/>
      <c r="W261" s="784"/>
      <c r="X261" s="1573"/>
      <c r="Y261" s="1573"/>
      <c r="Z261" s="1573"/>
      <c r="AA261" s="1573"/>
      <c r="AB261" s="1573"/>
      <c r="AC261" s="1574"/>
      <c r="AD261" s="1574"/>
      <c r="AE261" s="1574"/>
      <c r="AF261" s="1575"/>
      <c r="AG261" s="1575"/>
      <c r="AH261" s="1575"/>
      <c r="AI261" s="219"/>
    </row>
    <row r="262" spans="1:35" ht="9" customHeight="1">
      <c r="A262" s="501"/>
      <c r="B262" s="341"/>
      <c r="C262" s="340"/>
      <c r="D262" s="1549"/>
      <c r="E262" s="1572"/>
      <c r="F262" s="1572"/>
      <c r="G262" s="1572"/>
      <c r="H262" s="1572"/>
      <c r="I262" s="1572"/>
      <c r="J262" s="1572"/>
      <c r="K262" s="1572"/>
      <c r="L262" s="1572"/>
      <c r="M262" s="1572"/>
      <c r="N262" s="1572"/>
      <c r="O262" s="1572"/>
      <c r="P262" s="1572"/>
      <c r="Q262" s="1572"/>
      <c r="R262" s="1572"/>
      <c r="S262" s="1572"/>
      <c r="T262" s="784"/>
      <c r="U262" s="784"/>
      <c r="V262" s="784"/>
      <c r="W262" s="784"/>
      <c r="X262" s="1573"/>
      <c r="Y262" s="1573"/>
      <c r="Z262" s="1573"/>
      <c r="AA262" s="1573"/>
      <c r="AB262" s="1573"/>
      <c r="AC262" s="1574"/>
      <c r="AD262" s="1574"/>
      <c r="AE262" s="1574"/>
      <c r="AF262" s="1575"/>
      <c r="AG262" s="1575"/>
      <c r="AH262" s="1575"/>
      <c r="AI262" s="219"/>
    </row>
    <row r="263" spans="1:35" ht="9" customHeight="1">
      <c r="A263" s="501"/>
      <c r="B263" s="341"/>
      <c r="C263" s="340"/>
      <c r="D263" s="1549"/>
      <c r="E263" s="1572"/>
      <c r="F263" s="1572"/>
      <c r="G263" s="1572"/>
      <c r="H263" s="1572"/>
      <c r="I263" s="1572"/>
      <c r="J263" s="1572"/>
      <c r="K263" s="1572"/>
      <c r="L263" s="1572"/>
      <c r="M263" s="1572"/>
      <c r="N263" s="1572"/>
      <c r="O263" s="1572"/>
      <c r="P263" s="1572"/>
      <c r="Q263" s="1572"/>
      <c r="R263" s="1572"/>
      <c r="S263" s="1572"/>
      <c r="T263" s="784"/>
      <c r="U263" s="784"/>
      <c r="V263" s="784"/>
      <c r="W263" s="784"/>
      <c r="X263" s="1573"/>
      <c r="Y263" s="1573"/>
      <c r="Z263" s="1573"/>
      <c r="AA263" s="1573"/>
      <c r="AB263" s="1573"/>
      <c r="AC263" s="1574"/>
      <c r="AD263" s="1574"/>
      <c r="AE263" s="1574"/>
      <c r="AF263" s="1575"/>
      <c r="AG263" s="1575"/>
      <c r="AH263" s="1575"/>
      <c r="AI263" s="219"/>
    </row>
    <row r="264" spans="1:35" ht="9" customHeight="1">
      <c r="A264" s="501"/>
      <c r="B264" s="341"/>
      <c r="C264" s="340"/>
      <c r="D264" s="1549"/>
      <c r="E264" s="1572"/>
      <c r="F264" s="1572"/>
      <c r="G264" s="1572"/>
      <c r="H264" s="1572"/>
      <c r="I264" s="1572"/>
      <c r="J264" s="1572"/>
      <c r="K264" s="1572"/>
      <c r="L264" s="1572"/>
      <c r="M264" s="1572"/>
      <c r="N264" s="1572"/>
      <c r="O264" s="1572"/>
      <c r="P264" s="1572"/>
      <c r="Q264" s="1572"/>
      <c r="R264" s="1572"/>
      <c r="S264" s="1572"/>
      <c r="T264" s="784"/>
      <c r="U264" s="784"/>
      <c r="V264" s="784"/>
      <c r="W264" s="784"/>
      <c r="X264" s="1573"/>
      <c r="Y264" s="1573"/>
      <c r="Z264" s="1573"/>
      <c r="AA264" s="1573"/>
      <c r="AB264" s="1573"/>
      <c r="AC264" s="1574"/>
      <c r="AD264" s="1574"/>
      <c r="AE264" s="1574"/>
      <c r="AF264" s="1575"/>
      <c r="AG264" s="1575"/>
      <c r="AH264" s="1575"/>
      <c r="AI264" s="219"/>
    </row>
    <row r="265" spans="1:35" ht="9" customHeight="1">
      <c r="A265" s="501"/>
      <c r="B265" s="341"/>
      <c r="C265" s="340"/>
      <c r="D265" s="1549"/>
      <c r="E265" s="1572"/>
      <c r="F265" s="1572"/>
      <c r="G265" s="1572"/>
      <c r="H265" s="1572"/>
      <c r="I265" s="1572"/>
      <c r="J265" s="1572"/>
      <c r="K265" s="1572"/>
      <c r="L265" s="1572"/>
      <c r="M265" s="1572"/>
      <c r="N265" s="1572"/>
      <c r="O265" s="1572"/>
      <c r="P265" s="1572"/>
      <c r="Q265" s="1572"/>
      <c r="R265" s="1572"/>
      <c r="S265" s="1572"/>
      <c r="T265" s="784"/>
      <c r="U265" s="784"/>
      <c r="V265" s="784"/>
      <c r="W265" s="784"/>
      <c r="X265" s="1573"/>
      <c r="Y265" s="1573"/>
      <c r="Z265" s="1573"/>
      <c r="AA265" s="1573"/>
      <c r="AB265" s="1573"/>
      <c r="AC265" s="1574"/>
      <c r="AD265" s="1574"/>
      <c r="AE265" s="1574"/>
      <c r="AF265" s="1575"/>
      <c r="AG265" s="1575"/>
      <c r="AH265" s="1575"/>
      <c r="AI265" s="219"/>
    </row>
    <row r="266" spans="1:35" ht="9" customHeight="1">
      <c r="A266" s="501"/>
      <c r="B266" s="341"/>
      <c r="C266" s="340"/>
      <c r="D266" s="1549"/>
      <c r="E266" s="1572"/>
      <c r="F266" s="1572"/>
      <c r="G266" s="1572"/>
      <c r="H266" s="1572"/>
      <c r="I266" s="1572"/>
      <c r="J266" s="1572"/>
      <c r="K266" s="1572"/>
      <c r="L266" s="1572"/>
      <c r="M266" s="1572"/>
      <c r="N266" s="1572"/>
      <c r="O266" s="1572"/>
      <c r="P266" s="1572"/>
      <c r="Q266" s="1572"/>
      <c r="R266" s="1572"/>
      <c r="S266" s="1572"/>
      <c r="T266" s="784"/>
      <c r="U266" s="784"/>
      <c r="V266" s="784"/>
      <c r="W266" s="784"/>
      <c r="X266" s="1573"/>
      <c r="Y266" s="1573"/>
      <c r="Z266" s="1573"/>
      <c r="AA266" s="1573"/>
      <c r="AB266" s="1573"/>
      <c r="AC266" s="1574"/>
      <c r="AD266" s="1574"/>
      <c r="AE266" s="1574"/>
      <c r="AF266" s="1575"/>
      <c r="AG266" s="1575"/>
      <c r="AH266" s="1575"/>
      <c r="AI266" s="219"/>
    </row>
    <row r="267" spans="1:35" ht="9" customHeight="1">
      <c r="A267" s="501"/>
      <c r="B267" s="341"/>
      <c r="C267" s="340"/>
      <c r="D267" s="1549"/>
      <c r="E267" s="1572"/>
      <c r="F267" s="1572"/>
      <c r="G267" s="1572"/>
      <c r="H267" s="1572"/>
      <c r="I267" s="1572"/>
      <c r="J267" s="1572"/>
      <c r="K267" s="1572"/>
      <c r="L267" s="1572"/>
      <c r="M267" s="1572"/>
      <c r="N267" s="1572"/>
      <c r="O267" s="1572"/>
      <c r="P267" s="1572"/>
      <c r="Q267" s="1572"/>
      <c r="R267" s="1572"/>
      <c r="S267" s="1572"/>
      <c r="T267" s="784"/>
      <c r="U267" s="784"/>
      <c r="V267" s="784"/>
      <c r="W267" s="784"/>
      <c r="X267" s="1573"/>
      <c r="Y267" s="1573"/>
      <c r="Z267" s="1573"/>
      <c r="AA267" s="1573"/>
      <c r="AB267" s="1573"/>
      <c r="AC267" s="1574"/>
      <c r="AD267" s="1574"/>
      <c r="AE267" s="1574"/>
      <c r="AF267" s="1575"/>
      <c r="AG267" s="1575"/>
      <c r="AH267" s="1575"/>
      <c r="AI267" s="219"/>
    </row>
    <row r="268" spans="1:35" s="236" customFormat="1" ht="12.75" customHeight="1">
      <c r="A268" s="219"/>
      <c r="B268" s="112"/>
      <c r="C268" s="187"/>
      <c r="D268" s="187"/>
      <c r="E268" s="253"/>
      <c r="F268" s="253"/>
      <c r="G268" s="253"/>
      <c r="H268" s="253"/>
      <c r="I268" s="253"/>
      <c r="J268" s="253"/>
      <c r="K268" s="253"/>
      <c r="L268" s="253"/>
      <c r="M268" s="253"/>
      <c r="N268" s="253"/>
      <c r="O268" s="253"/>
      <c r="P268" s="253"/>
      <c r="Q268" s="253"/>
      <c r="R268" s="253"/>
      <c r="S268" s="253"/>
      <c r="T268" s="133"/>
      <c r="U268" s="133"/>
      <c r="V268" s="133"/>
      <c r="W268" s="133"/>
      <c r="X268" s="254"/>
      <c r="Y268" s="254"/>
      <c r="Z268" s="254"/>
      <c r="AA268" s="254"/>
      <c r="AB268" s="254"/>
      <c r="AC268" s="475"/>
      <c r="AD268" s="475"/>
      <c r="AE268" s="475"/>
      <c r="AF268" s="15"/>
      <c r="AG268" s="15"/>
      <c r="AH268" s="15"/>
      <c r="AI268" s="15"/>
    </row>
    <row r="269" spans="1:35" ht="12.75" customHeight="1">
      <c r="A269" s="2946">
        <v>5</v>
      </c>
      <c r="B269" s="2946"/>
      <c r="C269" s="2946"/>
      <c r="D269" s="2946"/>
      <c r="E269" s="2946"/>
      <c r="F269" s="2946"/>
      <c r="G269" s="2946"/>
      <c r="H269" s="2946"/>
      <c r="I269" s="2946"/>
      <c r="J269" s="2946"/>
      <c r="K269" s="2946"/>
      <c r="L269" s="2946"/>
      <c r="M269" s="2946"/>
      <c r="N269" s="2946"/>
      <c r="O269" s="2946"/>
      <c r="P269" s="2946"/>
      <c r="Q269" s="2946"/>
      <c r="R269" s="2946"/>
      <c r="S269" s="2946"/>
      <c r="T269" s="2946"/>
      <c r="U269" s="2946"/>
      <c r="V269" s="2946"/>
      <c r="W269" s="2946"/>
      <c r="X269" s="2946"/>
      <c r="Y269" s="2946"/>
      <c r="Z269" s="2946"/>
      <c r="AA269" s="2946"/>
      <c r="AB269" s="2946"/>
      <c r="AC269" s="2946"/>
      <c r="AD269" s="2946"/>
      <c r="AE269" s="2946"/>
      <c r="AF269" s="2946"/>
      <c r="AG269" s="2946"/>
      <c r="AH269" s="2946"/>
      <c r="AI269" s="219"/>
    </row>
    <row r="270" spans="1:35" ht="9.75" customHeight="1">
      <c r="A270" s="133"/>
      <c r="B270" s="128"/>
      <c r="C270" s="248"/>
      <c r="D270" s="133"/>
      <c r="E270" s="240"/>
      <c r="F270" s="240"/>
      <c r="G270" s="187"/>
      <c r="H270" s="187"/>
      <c r="I270" s="187"/>
      <c r="J270" s="247"/>
      <c r="K270" s="133"/>
      <c r="L270" s="264"/>
      <c r="M270" s="264"/>
      <c r="N270" s="264"/>
      <c r="O270" s="187"/>
      <c r="P270" s="187"/>
      <c r="Q270" s="187"/>
      <c r="R270" s="262"/>
      <c r="S270" s="240"/>
      <c r="T270" s="263"/>
      <c r="U270" s="244"/>
      <c r="V270" s="244"/>
      <c r="W270" s="245"/>
      <c r="X270" s="246"/>
      <c r="Y270" s="246"/>
      <c r="Z270" s="246"/>
      <c r="AA270" s="132"/>
      <c r="AB270" s="128"/>
      <c r="AC270" s="128"/>
      <c r="AD270" s="128"/>
      <c r="AE270" s="128"/>
      <c r="AF270" s="128"/>
      <c r="AG270" s="265"/>
      <c r="AH270" s="265"/>
      <c r="AI270" s="265"/>
    </row>
    <row r="271" spans="1:35" ht="9.75" customHeight="1">
      <c r="A271" s="392"/>
      <c r="B271" s="188"/>
      <c r="C271" s="248"/>
      <c r="D271" s="133"/>
      <c r="E271" s="240"/>
      <c r="F271" s="240"/>
      <c r="G271" s="187"/>
      <c r="H271" s="187"/>
      <c r="I271" s="187"/>
      <c r="J271" s="247"/>
      <c r="K271" s="133"/>
      <c r="L271" s="264"/>
      <c r="M271" s="264"/>
      <c r="N271" s="264"/>
      <c r="O271" s="187"/>
      <c r="P271" s="187"/>
      <c r="Q271" s="187"/>
      <c r="R271" s="262"/>
      <c r="S271" s="240"/>
      <c r="T271" s="263"/>
      <c r="U271" s="244"/>
      <c r="V271" s="244"/>
      <c r="W271" s="245"/>
      <c r="X271" s="246"/>
      <c r="Y271" s="246"/>
      <c r="Z271" s="246"/>
      <c r="AA271" s="132"/>
      <c r="AB271" s="128"/>
      <c r="AC271" s="128"/>
      <c r="AD271" s="128"/>
      <c r="AE271" s="128"/>
      <c r="AF271" s="128"/>
      <c r="AG271" s="265"/>
      <c r="AH271" s="265"/>
      <c r="AI271" s="265"/>
    </row>
  </sheetData>
  <sheetProtection selectLockedCells="1" selectUnlockedCells="1"/>
  <mergeCells count="171">
    <mergeCell ref="AD223:AF223"/>
    <mergeCell ref="AA148:AA149"/>
    <mergeCell ref="AB148:AF149"/>
    <mergeCell ref="B184:AG185"/>
    <mergeCell ref="B195:AG196"/>
    <mergeCell ref="B200:B201"/>
    <mergeCell ref="C200:C201"/>
    <mergeCell ref="D200:E201"/>
    <mergeCell ref="G200:G201"/>
    <mergeCell ref="H200:H201"/>
    <mergeCell ref="C159:C160"/>
    <mergeCell ref="H159:H160"/>
    <mergeCell ref="I180:K181"/>
    <mergeCell ref="I200:K201"/>
    <mergeCell ref="B190:B191"/>
    <mergeCell ref="C190:C191"/>
    <mergeCell ref="AF156:AH157"/>
    <mergeCell ref="J148:M149"/>
    <mergeCell ref="AG119:AG120"/>
    <mergeCell ref="A83:AH83"/>
    <mergeCell ref="G190:G191"/>
    <mergeCell ref="H190:H191"/>
    <mergeCell ref="I190:K191"/>
    <mergeCell ref="AA167:AC167"/>
    <mergeCell ref="AG138:AG139"/>
    <mergeCell ref="C133:X135"/>
    <mergeCell ref="H180:H181"/>
    <mergeCell ref="AF104:AG104"/>
    <mergeCell ref="R105:R106"/>
    <mergeCell ref="T105:T106"/>
    <mergeCell ref="U105:U106"/>
    <mergeCell ref="W105:W106"/>
    <mergeCell ref="X105:X106"/>
    <mergeCell ref="AA105:AA106"/>
    <mergeCell ref="AB105:AG106"/>
    <mergeCell ref="AA108:AA109"/>
    <mergeCell ref="C180:C181"/>
    <mergeCell ref="D180:E181"/>
    <mergeCell ref="AC119:AF120"/>
    <mergeCell ref="AA127:AB127"/>
    <mergeCell ref="U124:X124"/>
    <mergeCell ref="U132:X132"/>
    <mergeCell ref="U2:W2"/>
    <mergeCell ref="Y2:AC2"/>
    <mergeCell ref="AF2:AG2"/>
    <mergeCell ref="A3:AH3"/>
    <mergeCell ref="A4:AH4"/>
    <mergeCell ref="A5:AH5"/>
    <mergeCell ref="X22:X23"/>
    <mergeCell ref="Y22:Y23"/>
    <mergeCell ref="AC22:AG23"/>
    <mergeCell ref="AF13:AG13"/>
    <mergeCell ref="S14:AG15"/>
    <mergeCell ref="O20:P20"/>
    <mergeCell ref="O22:O23"/>
    <mergeCell ref="P22:P23"/>
    <mergeCell ref="R22:R23"/>
    <mergeCell ref="S22:S23"/>
    <mergeCell ref="E8:AA9"/>
    <mergeCell ref="B16:P17"/>
    <mergeCell ref="AF21:AG21"/>
    <mergeCell ref="T22:T23"/>
    <mergeCell ref="U22:U23"/>
    <mergeCell ref="W22:W23"/>
    <mergeCell ref="AC20:AG20"/>
    <mergeCell ref="AC127:AF127"/>
    <mergeCell ref="I151:I152"/>
    <mergeCell ref="J151:M152"/>
    <mergeCell ref="AA151:AA152"/>
    <mergeCell ref="AB151:AF152"/>
    <mergeCell ref="AC135:AF135"/>
    <mergeCell ref="AC138:AF139"/>
    <mergeCell ref="AE126:AF126"/>
    <mergeCell ref="AE134:AF134"/>
    <mergeCell ref="I148:I149"/>
    <mergeCell ref="AE147:AF147"/>
    <mergeCell ref="L147:M147"/>
    <mergeCell ref="C125:X127"/>
    <mergeCell ref="A269:AH269"/>
    <mergeCell ref="C231:U235"/>
    <mergeCell ref="AB234:AF235"/>
    <mergeCell ref="AB224:AF225"/>
    <mergeCell ref="AB210:AF211"/>
    <mergeCell ref="C221:U225"/>
    <mergeCell ref="B159:B160"/>
    <mergeCell ref="D159:E160"/>
    <mergeCell ref="G159:G160"/>
    <mergeCell ref="I159:K160"/>
    <mergeCell ref="T220:U220"/>
    <mergeCell ref="T230:U230"/>
    <mergeCell ref="A165:AH165"/>
    <mergeCell ref="C207:U211"/>
    <mergeCell ref="E170:AB171"/>
    <mergeCell ref="P206:Q206"/>
    <mergeCell ref="T206:U206"/>
    <mergeCell ref="B180:B181"/>
    <mergeCell ref="G180:G181"/>
    <mergeCell ref="AD233:AF233"/>
    <mergeCell ref="D190:E191"/>
    <mergeCell ref="W167:Y167"/>
    <mergeCell ref="AE167:AG167"/>
    <mergeCell ref="AD209:AF209"/>
    <mergeCell ref="X24:Y24"/>
    <mergeCell ref="B43:U46"/>
    <mergeCell ref="Y46:AA46"/>
    <mergeCell ref="AC46:AG46"/>
    <mergeCell ref="E29:F29"/>
    <mergeCell ref="X25:Y25"/>
    <mergeCell ref="R77:T78"/>
    <mergeCell ref="AF36:AG36"/>
    <mergeCell ref="T42:U42"/>
    <mergeCell ref="B37:AG37"/>
    <mergeCell ref="W77:Z78"/>
    <mergeCell ref="AF51:AG51"/>
    <mergeCell ref="I52:AG53"/>
    <mergeCell ref="AF55:AG55"/>
    <mergeCell ref="I56:AG57"/>
    <mergeCell ref="U62:W62"/>
    <mergeCell ref="AD28:AG28"/>
    <mergeCell ref="AF29:AG29"/>
    <mergeCell ref="M29:N29"/>
    <mergeCell ref="AF76:AG76"/>
    <mergeCell ref="AG77:AG78"/>
    <mergeCell ref="I103:J103"/>
    <mergeCell ref="AF43:AG43"/>
    <mergeCell ref="AF45:AG45"/>
    <mergeCell ref="AB108:AG109"/>
    <mergeCell ref="AA111:AA112"/>
    <mergeCell ref="AB111:AG112"/>
    <mergeCell ref="L103:M103"/>
    <mergeCell ref="P103:R103"/>
    <mergeCell ref="E88:N88"/>
    <mergeCell ref="AA77:AA78"/>
    <mergeCell ref="I76:J76"/>
    <mergeCell ref="B96:AG99"/>
    <mergeCell ref="AF95:AG95"/>
    <mergeCell ref="Y103:AB103"/>
    <mergeCell ref="AF103:AG103"/>
    <mergeCell ref="B66:C66"/>
    <mergeCell ref="AF67:AG67"/>
    <mergeCell ref="D68:E68"/>
    <mergeCell ref="I68:K68"/>
    <mergeCell ref="Y68:AA68"/>
    <mergeCell ref="M77:N78"/>
    <mergeCell ref="I77:J78"/>
    <mergeCell ref="M76:N76"/>
    <mergeCell ref="E89:P89"/>
    <mergeCell ref="AE118:AF118"/>
    <mergeCell ref="B158:C158"/>
    <mergeCell ref="B179:C179"/>
    <mergeCell ref="B189:C189"/>
    <mergeCell ref="B199:C199"/>
    <mergeCell ref="AB77:AE78"/>
    <mergeCell ref="AC76:AE76"/>
    <mergeCell ref="S76:T76"/>
    <mergeCell ref="E28:F28"/>
    <mergeCell ref="AD30:AG31"/>
    <mergeCell ref="AC30:AC31"/>
    <mergeCell ref="Z30:AB31"/>
    <mergeCell ref="U30:W31"/>
    <mergeCell ref="L30:N31"/>
    <mergeCell ref="K30:K31"/>
    <mergeCell ref="L28:N28"/>
    <mergeCell ref="H30:J31"/>
    <mergeCell ref="X30:Y31"/>
    <mergeCell ref="H29:I29"/>
    <mergeCell ref="K29:L29"/>
    <mergeCell ref="E30:F31"/>
    <mergeCell ref="G30:G31"/>
    <mergeCell ref="Q30:S30"/>
    <mergeCell ref="Q31:S31"/>
  </mergeCells>
  <printOptions horizontalCentered="1"/>
  <pageMargins left="0" right="0" top="0.31496062992126" bottom="0.31496062992126" header="0.511811023622047" footer="0.511811023622047"/>
  <pageSetup paperSize="9" scale="75" firstPageNumber="2" orientation="portrait" useFirstPageNumber="1" horizontalDpi="300" verticalDpi="300" r:id="rId1"/>
  <headerFooter alignWithMargins="0"/>
  <rowBreaks count="2" manualBreakCount="2">
    <brk id="84" min="2" max="31" man="1"/>
    <brk id="166" min="2" max="31"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WWM90"/>
  <sheetViews>
    <sheetView showGridLines="0" view="pageBreakPreview" zoomScale="140" zoomScaleNormal="100" zoomScaleSheetLayoutView="140" workbookViewId="0">
      <selection activeCell="E4" sqref="E4"/>
    </sheetView>
  </sheetViews>
  <sheetFormatPr defaultColWidth="9" defaultRowHeight="12.75" customHeight="1"/>
  <cols>
    <col min="1" max="1" width="4.140625" style="292" customWidth="1"/>
    <col min="2" max="2" width="0.85546875" style="187" customWidth="1"/>
    <col min="3" max="3" width="6.28515625" style="187" customWidth="1"/>
    <col min="4" max="4" width="3.42578125" style="187" customWidth="1"/>
    <col min="5" max="5" width="4" style="187" customWidth="1"/>
    <col min="6" max="6" width="4.42578125" style="187" customWidth="1"/>
    <col min="7" max="7" width="3.42578125" style="187" customWidth="1"/>
    <col min="8" max="8" width="5" style="187" customWidth="1"/>
    <col min="9" max="9" width="4" style="187" customWidth="1"/>
    <col min="10" max="10" width="3.28515625" style="187" customWidth="1"/>
    <col min="11" max="13" width="3.140625" style="187" customWidth="1"/>
    <col min="14" max="14" width="3.7109375" style="187" customWidth="1"/>
    <col min="15" max="24" width="3.28515625" style="187" customWidth="1"/>
    <col min="25" max="25" width="3.7109375" style="187" customWidth="1"/>
    <col min="26" max="27" width="3.85546875" style="187" customWidth="1"/>
    <col min="28" max="28" width="3.42578125" style="187" customWidth="1"/>
    <col min="29" max="29" width="3" style="187" customWidth="1"/>
    <col min="30" max="30" width="4" style="187" customWidth="1"/>
    <col min="31" max="31" width="2" style="187" customWidth="1"/>
    <col min="32" max="32" width="1" style="187" customWidth="1"/>
    <col min="33" max="257" width="9" style="187"/>
    <col min="258" max="258" width="2.85546875" style="187" customWidth="1"/>
    <col min="259" max="259" width="0.85546875" style="187" customWidth="1"/>
    <col min="260" max="261" width="6.28515625" style="187" customWidth="1"/>
    <col min="262" max="262" width="5" style="187" customWidth="1"/>
    <col min="263" max="263" width="5.7109375" style="187" customWidth="1"/>
    <col min="264" max="264" width="3.42578125" style="187" customWidth="1"/>
    <col min="265" max="265" width="5" style="187" customWidth="1"/>
    <col min="266" max="266" width="3.140625" style="187" customWidth="1"/>
    <col min="267" max="267" width="3.28515625" style="187" customWidth="1"/>
    <col min="268" max="270" width="3.140625" style="187" customWidth="1"/>
    <col min="271" max="271" width="3.7109375" style="187" customWidth="1"/>
    <col min="272" max="284" width="3.28515625" style="187" customWidth="1"/>
    <col min="285" max="285" width="3" style="187" customWidth="1"/>
    <col min="286" max="286" width="3.42578125" style="187" customWidth="1"/>
    <col min="287" max="287" width="9" style="187" hidden="1" customWidth="1"/>
    <col min="288" max="513" width="9" style="187"/>
    <col min="514" max="514" width="2.85546875" style="187" customWidth="1"/>
    <col min="515" max="515" width="0.85546875" style="187" customWidth="1"/>
    <col min="516" max="517" width="6.28515625" style="187" customWidth="1"/>
    <col min="518" max="518" width="5" style="187" customWidth="1"/>
    <col min="519" max="519" width="5.7109375" style="187" customWidth="1"/>
    <col min="520" max="520" width="3.42578125" style="187" customWidth="1"/>
    <col min="521" max="521" width="5" style="187" customWidth="1"/>
    <col min="522" max="522" width="3.140625" style="187" customWidth="1"/>
    <col min="523" max="523" width="3.28515625" style="187" customWidth="1"/>
    <col min="524" max="526" width="3.140625" style="187" customWidth="1"/>
    <col min="527" max="527" width="3.7109375" style="187" customWidth="1"/>
    <col min="528" max="540" width="3.28515625" style="187" customWidth="1"/>
    <col min="541" max="541" width="3" style="187" customWidth="1"/>
    <col min="542" max="542" width="3.42578125" style="187" customWidth="1"/>
    <col min="543" max="543" width="9" style="187" hidden="1" customWidth="1"/>
    <col min="544" max="769" width="9" style="187"/>
    <col min="770" max="770" width="2.85546875" style="187" customWidth="1"/>
    <col min="771" max="771" width="0.85546875" style="187" customWidth="1"/>
    <col min="772" max="773" width="6.28515625" style="187" customWidth="1"/>
    <col min="774" max="774" width="5" style="187" customWidth="1"/>
    <col min="775" max="775" width="5.7109375" style="187" customWidth="1"/>
    <col min="776" max="776" width="3.42578125" style="187" customWidth="1"/>
    <col min="777" max="777" width="5" style="187" customWidth="1"/>
    <col min="778" max="778" width="3.140625" style="187" customWidth="1"/>
    <col min="779" max="779" width="3.28515625" style="187" customWidth="1"/>
    <col min="780" max="782" width="3.140625" style="187" customWidth="1"/>
    <col min="783" max="783" width="3.7109375" style="187" customWidth="1"/>
    <col min="784" max="796" width="3.28515625" style="187" customWidth="1"/>
    <col min="797" max="797" width="3" style="187" customWidth="1"/>
    <col min="798" max="798" width="3.42578125" style="187" customWidth="1"/>
    <col min="799" max="799" width="9" style="187" hidden="1" customWidth="1"/>
    <col min="800" max="1025" width="9" style="187"/>
    <col min="1026" max="1026" width="2.85546875" style="187" customWidth="1"/>
    <col min="1027" max="1027" width="0.85546875" style="187" customWidth="1"/>
    <col min="1028" max="1029" width="6.28515625" style="187" customWidth="1"/>
    <col min="1030" max="1030" width="5" style="187" customWidth="1"/>
    <col min="1031" max="1031" width="5.7109375" style="187" customWidth="1"/>
    <col min="1032" max="1032" width="3.42578125" style="187" customWidth="1"/>
    <col min="1033" max="1033" width="5" style="187" customWidth="1"/>
    <col min="1034" max="1034" width="3.140625" style="187" customWidth="1"/>
    <col min="1035" max="1035" width="3.28515625" style="187" customWidth="1"/>
    <col min="1036" max="1038" width="3.140625" style="187" customWidth="1"/>
    <col min="1039" max="1039" width="3.7109375" style="187" customWidth="1"/>
    <col min="1040" max="1052" width="3.28515625" style="187" customWidth="1"/>
    <col min="1053" max="1053" width="3" style="187" customWidth="1"/>
    <col min="1054" max="1054" width="3.42578125" style="187" customWidth="1"/>
    <col min="1055" max="1055" width="9" style="187" hidden="1" customWidth="1"/>
    <col min="1056" max="1281" width="9" style="187"/>
    <col min="1282" max="1282" width="2.85546875" style="187" customWidth="1"/>
    <col min="1283" max="1283" width="0.85546875" style="187" customWidth="1"/>
    <col min="1284" max="1285" width="6.28515625" style="187" customWidth="1"/>
    <col min="1286" max="1286" width="5" style="187" customWidth="1"/>
    <col min="1287" max="1287" width="5.7109375" style="187" customWidth="1"/>
    <col min="1288" max="1288" width="3.42578125" style="187" customWidth="1"/>
    <col min="1289" max="1289" width="5" style="187" customWidth="1"/>
    <col min="1290" max="1290" width="3.140625" style="187" customWidth="1"/>
    <col min="1291" max="1291" width="3.28515625" style="187" customWidth="1"/>
    <col min="1292" max="1294" width="3.140625" style="187" customWidth="1"/>
    <col min="1295" max="1295" width="3.7109375" style="187" customWidth="1"/>
    <col min="1296" max="1308" width="3.28515625" style="187" customWidth="1"/>
    <col min="1309" max="1309" width="3" style="187" customWidth="1"/>
    <col min="1310" max="1310" width="3.42578125" style="187" customWidth="1"/>
    <col min="1311" max="1311" width="9" style="187" hidden="1" customWidth="1"/>
    <col min="1312" max="1537" width="9" style="187"/>
    <col min="1538" max="1538" width="2.85546875" style="187" customWidth="1"/>
    <col min="1539" max="1539" width="0.85546875" style="187" customWidth="1"/>
    <col min="1540" max="1541" width="6.28515625" style="187" customWidth="1"/>
    <col min="1542" max="1542" width="5" style="187" customWidth="1"/>
    <col min="1543" max="1543" width="5.7109375" style="187" customWidth="1"/>
    <col min="1544" max="1544" width="3.42578125" style="187" customWidth="1"/>
    <col min="1545" max="1545" width="5" style="187" customWidth="1"/>
    <col min="1546" max="1546" width="3.140625" style="187" customWidth="1"/>
    <col min="1547" max="1547" width="3.28515625" style="187" customWidth="1"/>
    <col min="1548" max="1550" width="3.140625" style="187" customWidth="1"/>
    <col min="1551" max="1551" width="3.7109375" style="187" customWidth="1"/>
    <col min="1552" max="1564" width="3.28515625" style="187" customWidth="1"/>
    <col min="1565" max="1565" width="3" style="187" customWidth="1"/>
    <col min="1566" max="1566" width="3.42578125" style="187" customWidth="1"/>
    <col min="1567" max="1567" width="9" style="187" hidden="1" customWidth="1"/>
    <col min="1568" max="1793" width="9" style="187"/>
    <col min="1794" max="1794" width="2.85546875" style="187" customWidth="1"/>
    <col min="1795" max="1795" width="0.85546875" style="187" customWidth="1"/>
    <col min="1796" max="1797" width="6.28515625" style="187" customWidth="1"/>
    <col min="1798" max="1798" width="5" style="187" customWidth="1"/>
    <col min="1799" max="1799" width="5.7109375" style="187" customWidth="1"/>
    <col min="1800" max="1800" width="3.42578125" style="187" customWidth="1"/>
    <col min="1801" max="1801" width="5" style="187" customWidth="1"/>
    <col min="1802" max="1802" width="3.140625" style="187" customWidth="1"/>
    <col min="1803" max="1803" width="3.28515625" style="187" customWidth="1"/>
    <col min="1804" max="1806" width="3.140625" style="187" customWidth="1"/>
    <col min="1807" max="1807" width="3.7109375" style="187" customWidth="1"/>
    <col min="1808" max="1820" width="3.28515625" style="187" customWidth="1"/>
    <col min="1821" max="1821" width="3" style="187" customWidth="1"/>
    <col min="1822" max="1822" width="3.42578125" style="187" customWidth="1"/>
    <col min="1823" max="1823" width="9" style="187" hidden="1" customWidth="1"/>
    <col min="1824" max="2049" width="9" style="187"/>
    <col min="2050" max="2050" width="2.85546875" style="187" customWidth="1"/>
    <col min="2051" max="2051" width="0.85546875" style="187" customWidth="1"/>
    <col min="2052" max="2053" width="6.28515625" style="187" customWidth="1"/>
    <col min="2054" max="2054" width="5" style="187" customWidth="1"/>
    <col min="2055" max="2055" width="5.7109375" style="187" customWidth="1"/>
    <col min="2056" max="2056" width="3.42578125" style="187" customWidth="1"/>
    <col min="2057" max="2057" width="5" style="187" customWidth="1"/>
    <col min="2058" max="2058" width="3.140625" style="187" customWidth="1"/>
    <col min="2059" max="2059" width="3.28515625" style="187" customWidth="1"/>
    <col min="2060" max="2062" width="3.140625" style="187" customWidth="1"/>
    <col min="2063" max="2063" width="3.7109375" style="187" customWidth="1"/>
    <col min="2064" max="2076" width="3.28515625" style="187" customWidth="1"/>
    <col min="2077" max="2077" width="3" style="187" customWidth="1"/>
    <col min="2078" max="2078" width="3.42578125" style="187" customWidth="1"/>
    <col min="2079" max="2079" width="9" style="187" hidden="1" customWidth="1"/>
    <col min="2080" max="2305" width="9" style="187"/>
    <col min="2306" max="2306" width="2.85546875" style="187" customWidth="1"/>
    <col min="2307" max="2307" width="0.85546875" style="187" customWidth="1"/>
    <col min="2308" max="2309" width="6.28515625" style="187" customWidth="1"/>
    <col min="2310" max="2310" width="5" style="187" customWidth="1"/>
    <col min="2311" max="2311" width="5.7109375" style="187" customWidth="1"/>
    <col min="2312" max="2312" width="3.42578125" style="187" customWidth="1"/>
    <col min="2313" max="2313" width="5" style="187" customWidth="1"/>
    <col min="2314" max="2314" width="3.140625" style="187" customWidth="1"/>
    <col min="2315" max="2315" width="3.28515625" style="187" customWidth="1"/>
    <col min="2316" max="2318" width="3.140625" style="187" customWidth="1"/>
    <col min="2319" max="2319" width="3.7109375" style="187" customWidth="1"/>
    <col min="2320" max="2332" width="3.28515625" style="187" customWidth="1"/>
    <col min="2333" max="2333" width="3" style="187" customWidth="1"/>
    <col min="2334" max="2334" width="3.42578125" style="187" customWidth="1"/>
    <col min="2335" max="2335" width="9" style="187" hidden="1" customWidth="1"/>
    <col min="2336" max="2561" width="9" style="187"/>
    <col min="2562" max="2562" width="2.85546875" style="187" customWidth="1"/>
    <col min="2563" max="2563" width="0.85546875" style="187" customWidth="1"/>
    <col min="2564" max="2565" width="6.28515625" style="187" customWidth="1"/>
    <col min="2566" max="2566" width="5" style="187" customWidth="1"/>
    <col min="2567" max="2567" width="5.7109375" style="187" customWidth="1"/>
    <col min="2568" max="2568" width="3.42578125" style="187" customWidth="1"/>
    <col min="2569" max="2569" width="5" style="187" customWidth="1"/>
    <col min="2570" max="2570" width="3.140625" style="187" customWidth="1"/>
    <col min="2571" max="2571" width="3.28515625" style="187" customWidth="1"/>
    <col min="2572" max="2574" width="3.140625" style="187" customWidth="1"/>
    <col min="2575" max="2575" width="3.7109375" style="187" customWidth="1"/>
    <col min="2576" max="2588" width="3.28515625" style="187" customWidth="1"/>
    <col min="2589" max="2589" width="3" style="187" customWidth="1"/>
    <col min="2590" max="2590" width="3.42578125" style="187" customWidth="1"/>
    <col min="2591" max="2591" width="9" style="187" hidden="1" customWidth="1"/>
    <col min="2592" max="2817" width="9" style="187"/>
    <col min="2818" max="2818" width="2.85546875" style="187" customWidth="1"/>
    <col min="2819" max="2819" width="0.85546875" style="187" customWidth="1"/>
    <col min="2820" max="2821" width="6.28515625" style="187" customWidth="1"/>
    <col min="2822" max="2822" width="5" style="187" customWidth="1"/>
    <col min="2823" max="2823" width="5.7109375" style="187" customWidth="1"/>
    <col min="2824" max="2824" width="3.42578125" style="187" customWidth="1"/>
    <col min="2825" max="2825" width="5" style="187" customWidth="1"/>
    <col min="2826" max="2826" width="3.140625" style="187" customWidth="1"/>
    <col min="2827" max="2827" width="3.28515625" style="187" customWidth="1"/>
    <col min="2828" max="2830" width="3.140625" style="187" customWidth="1"/>
    <col min="2831" max="2831" width="3.7109375" style="187" customWidth="1"/>
    <col min="2832" max="2844" width="3.28515625" style="187" customWidth="1"/>
    <col min="2845" max="2845" width="3" style="187" customWidth="1"/>
    <col min="2846" max="2846" width="3.42578125" style="187" customWidth="1"/>
    <col min="2847" max="2847" width="9" style="187" hidden="1" customWidth="1"/>
    <col min="2848" max="3073" width="9" style="187"/>
    <col min="3074" max="3074" width="2.85546875" style="187" customWidth="1"/>
    <col min="3075" max="3075" width="0.85546875" style="187" customWidth="1"/>
    <col min="3076" max="3077" width="6.28515625" style="187" customWidth="1"/>
    <col min="3078" max="3078" width="5" style="187" customWidth="1"/>
    <col min="3079" max="3079" width="5.7109375" style="187" customWidth="1"/>
    <col min="3080" max="3080" width="3.42578125" style="187" customWidth="1"/>
    <col min="3081" max="3081" width="5" style="187" customWidth="1"/>
    <col min="3082" max="3082" width="3.140625" style="187" customWidth="1"/>
    <col min="3083" max="3083" width="3.28515625" style="187" customWidth="1"/>
    <col min="3084" max="3086" width="3.140625" style="187" customWidth="1"/>
    <col min="3087" max="3087" width="3.7109375" style="187" customWidth="1"/>
    <col min="3088" max="3100" width="3.28515625" style="187" customWidth="1"/>
    <col min="3101" max="3101" width="3" style="187" customWidth="1"/>
    <col min="3102" max="3102" width="3.42578125" style="187" customWidth="1"/>
    <col min="3103" max="3103" width="9" style="187" hidden="1" customWidth="1"/>
    <col min="3104" max="3329" width="9" style="187"/>
    <col min="3330" max="3330" width="2.85546875" style="187" customWidth="1"/>
    <col min="3331" max="3331" width="0.85546875" style="187" customWidth="1"/>
    <col min="3332" max="3333" width="6.28515625" style="187" customWidth="1"/>
    <col min="3334" max="3334" width="5" style="187" customWidth="1"/>
    <col min="3335" max="3335" width="5.7109375" style="187" customWidth="1"/>
    <col min="3336" max="3336" width="3.42578125" style="187" customWidth="1"/>
    <col min="3337" max="3337" width="5" style="187" customWidth="1"/>
    <col min="3338" max="3338" width="3.140625" style="187" customWidth="1"/>
    <col min="3339" max="3339" width="3.28515625" style="187" customWidth="1"/>
    <col min="3340" max="3342" width="3.140625" style="187" customWidth="1"/>
    <col min="3343" max="3343" width="3.7109375" style="187" customWidth="1"/>
    <col min="3344" max="3356" width="3.28515625" style="187" customWidth="1"/>
    <col min="3357" max="3357" width="3" style="187" customWidth="1"/>
    <col min="3358" max="3358" width="3.42578125" style="187" customWidth="1"/>
    <col min="3359" max="3359" width="9" style="187" hidden="1" customWidth="1"/>
    <col min="3360" max="3585" width="9" style="187"/>
    <col min="3586" max="3586" width="2.85546875" style="187" customWidth="1"/>
    <col min="3587" max="3587" width="0.85546875" style="187" customWidth="1"/>
    <col min="3588" max="3589" width="6.28515625" style="187" customWidth="1"/>
    <col min="3590" max="3590" width="5" style="187" customWidth="1"/>
    <col min="3591" max="3591" width="5.7109375" style="187" customWidth="1"/>
    <col min="3592" max="3592" width="3.42578125" style="187" customWidth="1"/>
    <col min="3593" max="3593" width="5" style="187" customWidth="1"/>
    <col min="3594" max="3594" width="3.140625" style="187" customWidth="1"/>
    <col min="3595" max="3595" width="3.28515625" style="187" customWidth="1"/>
    <col min="3596" max="3598" width="3.140625" style="187" customWidth="1"/>
    <col min="3599" max="3599" width="3.7109375" style="187" customWidth="1"/>
    <col min="3600" max="3612" width="3.28515625" style="187" customWidth="1"/>
    <col min="3613" max="3613" width="3" style="187" customWidth="1"/>
    <col min="3614" max="3614" width="3.42578125" style="187" customWidth="1"/>
    <col min="3615" max="3615" width="9" style="187" hidden="1" customWidth="1"/>
    <col min="3616" max="3841" width="9" style="187"/>
    <col min="3842" max="3842" width="2.85546875" style="187" customWidth="1"/>
    <col min="3843" max="3843" width="0.85546875" style="187" customWidth="1"/>
    <col min="3844" max="3845" width="6.28515625" style="187" customWidth="1"/>
    <col min="3846" max="3846" width="5" style="187" customWidth="1"/>
    <col min="3847" max="3847" width="5.7109375" style="187" customWidth="1"/>
    <col min="3848" max="3848" width="3.42578125" style="187" customWidth="1"/>
    <col min="3849" max="3849" width="5" style="187" customWidth="1"/>
    <col min="3850" max="3850" width="3.140625" style="187" customWidth="1"/>
    <col min="3851" max="3851" width="3.28515625" style="187" customWidth="1"/>
    <col min="3852" max="3854" width="3.140625" style="187" customWidth="1"/>
    <col min="3855" max="3855" width="3.7109375" style="187" customWidth="1"/>
    <col min="3856" max="3868" width="3.28515625" style="187" customWidth="1"/>
    <col min="3869" max="3869" width="3" style="187" customWidth="1"/>
    <col min="3870" max="3870" width="3.42578125" style="187" customWidth="1"/>
    <col min="3871" max="3871" width="9" style="187" hidden="1" customWidth="1"/>
    <col min="3872" max="4097" width="9" style="187"/>
    <col min="4098" max="4098" width="2.85546875" style="187" customWidth="1"/>
    <col min="4099" max="4099" width="0.85546875" style="187" customWidth="1"/>
    <col min="4100" max="4101" width="6.28515625" style="187" customWidth="1"/>
    <col min="4102" max="4102" width="5" style="187" customWidth="1"/>
    <col min="4103" max="4103" width="5.7109375" style="187" customWidth="1"/>
    <col min="4104" max="4104" width="3.42578125" style="187" customWidth="1"/>
    <col min="4105" max="4105" width="5" style="187" customWidth="1"/>
    <col min="4106" max="4106" width="3.140625" style="187" customWidth="1"/>
    <col min="4107" max="4107" width="3.28515625" style="187" customWidth="1"/>
    <col min="4108" max="4110" width="3.140625" style="187" customWidth="1"/>
    <col min="4111" max="4111" width="3.7109375" style="187" customWidth="1"/>
    <col min="4112" max="4124" width="3.28515625" style="187" customWidth="1"/>
    <col min="4125" max="4125" width="3" style="187" customWidth="1"/>
    <col min="4126" max="4126" width="3.42578125" style="187" customWidth="1"/>
    <col min="4127" max="4127" width="9" style="187" hidden="1" customWidth="1"/>
    <col min="4128" max="4353" width="9" style="187"/>
    <col min="4354" max="4354" width="2.85546875" style="187" customWidth="1"/>
    <col min="4355" max="4355" width="0.85546875" style="187" customWidth="1"/>
    <col min="4356" max="4357" width="6.28515625" style="187" customWidth="1"/>
    <col min="4358" max="4358" width="5" style="187" customWidth="1"/>
    <col min="4359" max="4359" width="5.7109375" style="187" customWidth="1"/>
    <col min="4360" max="4360" width="3.42578125" style="187" customWidth="1"/>
    <col min="4361" max="4361" width="5" style="187" customWidth="1"/>
    <col min="4362" max="4362" width="3.140625" style="187" customWidth="1"/>
    <col min="4363" max="4363" width="3.28515625" style="187" customWidth="1"/>
    <col min="4364" max="4366" width="3.140625" style="187" customWidth="1"/>
    <col min="4367" max="4367" width="3.7109375" style="187" customWidth="1"/>
    <col min="4368" max="4380" width="3.28515625" style="187" customWidth="1"/>
    <col min="4381" max="4381" width="3" style="187" customWidth="1"/>
    <col min="4382" max="4382" width="3.42578125" style="187" customWidth="1"/>
    <col min="4383" max="4383" width="9" style="187" hidden="1" customWidth="1"/>
    <col min="4384" max="4609" width="9" style="187"/>
    <col min="4610" max="4610" width="2.85546875" style="187" customWidth="1"/>
    <col min="4611" max="4611" width="0.85546875" style="187" customWidth="1"/>
    <col min="4612" max="4613" width="6.28515625" style="187" customWidth="1"/>
    <col min="4614" max="4614" width="5" style="187" customWidth="1"/>
    <col min="4615" max="4615" width="5.7109375" style="187" customWidth="1"/>
    <col min="4616" max="4616" width="3.42578125" style="187" customWidth="1"/>
    <col min="4617" max="4617" width="5" style="187" customWidth="1"/>
    <col min="4618" max="4618" width="3.140625" style="187" customWidth="1"/>
    <col min="4619" max="4619" width="3.28515625" style="187" customWidth="1"/>
    <col min="4620" max="4622" width="3.140625" style="187" customWidth="1"/>
    <col min="4623" max="4623" width="3.7109375" style="187" customWidth="1"/>
    <col min="4624" max="4636" width="3.28515625" style="187" customWidth="1"/>
    <col min="4637" max="4637" width="3" style="187" customWidth="1"/>
    <col min="4638" max="4638" width="3.42578125" style="187" customWidth="1"/>
    <col min="4639" max="4639" width="9" style="187" hidden="1" customWidth="1"/>
    <col min="4640" max="4865" width="9" style="187"/>
    <col min="4866" max="4866" width="2.85546875" style="187" customWidth="1"/>
    <col min="4867" max="4867" width="0.85546875" style="187" customWidth="1"/>
    <col min="4868" max="4869" width="6.28515625" style="187" customWidth="1"/>
    <col min="4870" max="4870" width="5" style="187" customWidth="1"/>
    <col min="4871" max="4871" width="5.7109375" style="187" customWidth="1"/>
    <col min="4872" max="4872" width="3.42578125" style="187" customWidth="1"/>
    <col min="4873" max="4873" width="5" style="187" customWidth="1"/>
    <col min="4874" max="4874" width="3.140625" style="187" customWidth="1"/>
    <col min="4875" max="4875" width="3.28515625" style="187" customWidth="1"/>
    <col min="4876" max="4878" width="3.140625" style="187" customWidth="1"/>
    <col min="4879" max="4879" width="3.7109375" style="187" customWidth="1"/>
    <col min="4880" max="4892" width="3.28515625" style="187" customWidth="1"/>
    <col min="4893" max="4893" width="3" style="187" customWidth="1"/>
    <col min="4894" max="4894" width="3.42578125" style="187" customWidth="1"/>
    <col min="4895" max="4895" width="9" style="187" hidden="1" customWidth="1"/>
    <col min="4896" max="5121" width="9" style="187"/>
    <col min="5122" max="5122" width="2.85546875" style="187" customWidth="1"/>
    <col min="5123" max="5123" width="0.85546875" style="187" customWidth="1"/>
    <col min="5124" max="5125" width="6.28515625" style="187" customWidth="1"/>
    <col min="5126" max="5126" width="5" style="187" customWidth="1"/>
    <col min="5127" max="5127" width="5.7109375" style="187" customWidth="1"/>
    <col min="5128" max="5128" width="3.42578125" style="187" customWidth="1"/>
    <col min="5129" max="5129" width="5" style="187" customWidth="1"/>
    <col min="5130" max="5130" width="3.140625" style="187" customWidth="1"/>
    <col min="5131" max="5131" width="3.28515625" style="187" customWidth="1"/>
    <col min="5132" max="5134" width="3.140625" style="187" customWidth="1"/>
    <col min="5135" max="5135" width="3.7109375" style="187" customWidth="1"/>
    <col min="5136" max="5148" width="3.28515625" style="187" customWidth="1"/>
    <col min="5149" max="5149" width="3" style="187" customWidth="1"/>
    <col min="5150" max="5150" width="3.42578125" style="187" customWidth="1"/>
    <col min="5151" max="5151" width="9" style="187" hidden="1" customWidth="1"/>
    <col min="5152" max="5377" width="9" style="187"/>
    <col min="5378" max="5378" width="2.85546875" style="187" customWidth="1"/>
    <col min="5379" max="5379" width="0.85546875" style="187" customWidth="1"/>
    <col min="5380" max="5381" width="6.28515625" style="187" customWidth="1"/>
    <col min="5382" max="5382" width="5" style="187" customWidth="1"/>
    <col min="5383" max="5383" width="5.7109375" style="187" customWidth="1"/>
    <col min="5384" max="5384" width="3.42578125" style="187" customWidth="1"/>
    <col min="5385" max="5385" width="5" style="187" customWidth="1"/>
    <col min="5386" max="5386" width="3.140625" style="187" customWidth="1"/>
    <col min="5387" max="5387" width="3.28515625" style="187" customWidth="1"/>
    <col min="5388" max="5390" width="3.140625" style="187" customWidth="1"/>
    <col min="5391" max="5391" width="3.7109375" style="187" customWidth="1"/>
    <col min="5392" max="5404" width="3.28515625" style="187" customWidth="1"/>
    <col min="5405" max="5405" width="3" style="187" customWidth="1"/>
    <col min="5406" max="5406" width="3.42578125" style="187" customWidth="1"/>
    <col min="5407" max="5407" width="9" style="187" hidden="1" customWidth="1"/>
    <col min="5408" max="5633" width="9" style="187"/>
    <col min="5634" max="5634" width="2.85546875" style="187" customWidth="1"/>
    <col min="5635" max="5635" width="0.85546875" style="187" customWidth="1"/>
    <col min="5636" max="5637" width="6.28515625" style="187" customWidth="1"/>
    <col min="5638" max="5638" width="5" style="187" customWidth="1"/>
    <col min="5639" max="5639" width="5.7109375" style="187" customWidth="1"/>
    <col min="5640" max="5640" width="3.42578125" style="187" customWidth="1"/>
    <col min="5641" max="5641" width="5" style="187" customWidth="1"/>
    <col min="5642" max="5642" width="3.140625" style="187" customWidth="1"/>
    <col min="5643" max="5643" width="3.28515625" style="187" customWidth="1"/>
    <col min="5644" max="5646" width="3.140625" style="187" customWidth="1"/>
    <col min="5647" max="5647" width="3.7109375" style="187" customWidth="1"/>
    <col min="5648" max="5660" width="3.28515625" style="187" customWidth="1"/>
    <col min="5661" max="5661" width="3" style="187" customWidth="1"/>
    <col min="5662" max="5662" width="3.42578125" style="187" customWidth="1"/>
    <col min="5663" max="5663" width="9" style="187" hidden="1" customWidth="1"/>
    <col min="5664" max="5889" width="9" style="187"/>
    <col min="5890" max="5890" width="2.85546875" style="187" customWidth="1"/>
    <col min="5891" max="5891" width="0.85546875" style="187" customWidth="1"/>
    <col min="5892" max="5893" width="6.28515625" style="187" customWidth="1"/>
    <col min="5894" max="5894" width="5" style="187" customWidth="1"/>
    <col min="5895" max="5895" width="5.7109375" style="187" customWidth="1"/>
    <col min="5896" max="5896" width="3.42578125" style="187" customWidth="1"/>
    <col min="5897" max="5897" width="5" style="187" customWidth="1"/>
    <col min="5898" max="5898" width="3.140625" style="187" customWidth="1"/>
    <col min="5899" max="5899" width="3.28515625" style="187" customWidth="1"/>
    <col min="5900" max="5902" width="3.140625" style="187" customWidth="1"/>
    <col min="5903" max="5903" width="3.7109375" style="187" customWidth="1"/>
    <col min="5904" max="5916" width="3.28515625" style="187" customWidth="1"/>
    <col min="5917" max="5917" width="3" style="187" customWidth="1"/>
    <col min="5918" max="5918" width="3.42578125" style="187" customWidth="1"/>
    <col min="5919" max="5919" width="9" style="187" hidden="1" customWidth="1"/>
    <col min="5920" max="6145" width="9" style="187"/>
    <col min="6146" max="6146" width="2.85546875" style="187" customWidth="1"/>
    <col min="6147" max="6147" width="0.85546875" style="187" customWidth="1"/>
    <col min="6148" max="6149" width="6.28515625" style="187" customWidth="1"/>
    <col min="6150" max="6150" width="5" style="187" customWidth="1"/>
    <col min="6151" max="6151" width="5.7109375" style="187" customWidth="1"/>
    <col min="6152" max="6152" width="3.42578125" style="187" customWidth="1"/>
    <col min="6153" max="6153" width="5" style="187" customWidth="1"/>
    <col min="6154" max="6154" width="3.140625" style="187" customWidth="1"/>
    <col min="6155" max="6155" width="3.28515625" style="187" customWidth="1"/>
    <col min="6156" max="6158" width="3.140625" style="187" customWidth="1"/>
    <col min="6159" max="6159" width="3.7109375" style="187" customWidth="1"/>
    <col min="6160" max="6172" width="3.28515625" style="187" customWidth="1"/>
    <col min="6173" max="6173" width="3" style="187" customWidth="1"/>
    <col min="6174" max="6174" width="3.42578125" style="187" customWidth="1"/>
    <col min="6175" max="6175" width="9" style="187" hidden="1" customWidth="1"/>
    <col min="6176" max="6401" width="9" style="187"/>
    <col min="6402" max="6402" width="2.85546875" style="187" customWidth="1"/>
    <col min="6403" max="6403" width="0.85546875" style="187" customWidth="1"/>
    <col min="6404" max="6405" width="6.28515625" style="187" customWidth="1"/>
    <col min="6406" max="6406" width="5" style="187" customWidth="1"/>
    <col min="6407" max="6407" width="5.7109375" style="187" customWidth="1"/>
    <col min="6408" max="6408" width="3.42578125" style="187" customWidth="1"/>
    <col min="6409" max="6409" width="5" style="187" customWidth="1"/>
    <col min="6410" max="6410" width="3.140625" style="187" customWidth="1"/>
    <col min="6411" max="6411" width="3.28515625" style="187" customWidth="1"/>
    <col min="6412" max="6414" width="3.140625" style="187" customWidth="1"/>
    <col min="6415" max="6415" width="3.7109375" style="187" customWidth="1"/>
    <col min="6416" max="6428" width="3.28515625" style="187" customWidth="1"/>
    <col min="6429" max="6429" width="3" style="187" customWidth="1"/>
    <col min="6430" max="6430" width="3.42578125" style="187" customWidth="1"/>
    <col min="6431" max="6431" width="9" style="187" hidden="1" customWidth="1"/>
    <col min="6432" max="6657" width="9" style="187"/>
    <col min="6658" max="6658" width="2.85546875" style="187" customWidth="1"/>
    <col min="6659" max="6659" width="0.85546875" style="187" customWidth="1"/>
    <col min="6660" max="6661" width="6.28515625" style="187" customWidth="1"/>
    <col min="6662" max="6662" width="5" style="187" customWidth="1"/>
    <col min="6663" max="6663" width="5.7109375" style="187" customWidth="1"/>
    <col min="6664" max="6664" width="3.42578125" style="187" customWidth="1"/>
    <col min="6665" max="6665" width="5" style="187" customWidth="1"/>
    <col min="6666" max="6666" width="3.140625" style="187" customWidth="1"/>
    <col min="6667" max="6667" width="3.28515625" style="187" customWidth="1"/>
    <col min="6668" max="6670" width="3.140625" style="187" customWidth="1"/>
    <col min="6671" max="6671" width="3.7109375" style="187" customWidth="1"/>
    <col min="6672" max="6684" width="3.28515625" style="187" customWidth="1"/>
    <col min="6685" max="6685" width="3" style="187" customWidth="1"/>
    <col min="6686" max="6686" width="3.42578125" style="187" customWidth="1"/>
    <col min="6687" max="6687" width="9" style="187" hidden="1" customWidth="1"/>
    <col min="6688" max="6913" width="9" style="187"/>
    <col min="6914" max="6914" width="2.85546875" style="187" customWidth="1"/>
    <col min="6915" max="6915" width="0.85546875" style="187" customWidth="1"/>
    <col min="6916" max="6917" width="6.28515625" style="187" customWidth="1"/>
    <col min="6918" max="6918" width="5" style="187" customWidth="1"/>
    <col min="6919" max="6919" width="5.7109375" style="187" customWidth="1"/>
    <col min="6920" max="6920" width="3.42578125" style="187" customWidth="1"/>
    <col min="6921" max="6921" width="5" style="187" customWidth="1"/>
    <col min="6922" max="6922" width="3.140625" style="187" customWidth="1"/>
    <col min="6923" max="6923" width="3.28515625" style="187" customWidth="1"/>
    <col min="6924" max="6926" width="3.140625" style="187" customWidth="1"/>
    <col min="6927" max="6927" width="3.7109375" style="187" customWidth="1"/>
    <col min="6928" max="6940" width="3.28515625" style="187" customWidth="1"/>
    <col min="6941" max="6941" width="3" style="187" customWidth="1"/>
    <col min="6942" max="6942" width="3.42578125" style="187" customWidth="1"/>
    <col min="6943" max="6943" width="9" style="187" hidden="1" customWidth="1"/>
    <col min="6944" max="7169" width="9" style="187"/>
    <col min="7170" max="7170" width="2.85546875" style="187" customWidth="1"/>
    <col min="7171" max="7171" width="0.85546875" style="187" customWidth="1"/>
    <col min="7172" max="7173" width="6.28515625" style="187" customWidth="1"/>
    <col min="7174" max="7174" width="5" style="187" customWidth="1"/>
    <col min="7175" max="7175" width="5.7109375" style="187" customWidth="1"/>
    <col min="7176" max="7176" width="3.42578125" style="187" customWidth="1"/>
    <col min="7177" max="7177" width="5" style="187" customWidth="1"/>
    <col min="7178" max="7178" width="3.140625" style="187" customWidth="1"/>
    <col min="7179" max="7179" width="3.28515625" style="187" customWidth="1"/>
    <col min="7180" max="7182" width="3.140625" style="187" customWidth="1"/>
    <col min="7183" max="7183" width="3.7109375" style="187" customWidth="1"/>
    <col min="7184" max="7196" width="3.28515625" style="187" customWidth="1"/>
    <col min="7197" max="7197" width="3" style="187" customWidth="1"/>
    <col min="7198" max="7198" width="3.42578125" style="187" customWidth="1"/>
    <col min="7199" max="7199" width="9" style="187" hidden="1" customWidth="1"/>
    <col min="7200" max="7425" width="9" style="187"/>
    <col min="7426" max="7426" width="2.85546875" style="187" customWidth="1"/>
    <col min="7427" max="7427" width="0.85546875" style="187" customWidth="1"/>
    <col min="7428" max="7429" width="6.28515625" style="187" customWidth="1"/>
    <col min="7430" max="7430" width="5" style="187" customWidth="1"/>
    <col min="7431" max="7431" width="5.7109375" style="187" customWidth="1"/>
    <col min="7432" max="7432" width="3.42578125" style="187" customWidth="1"/>
    <col min="7433" max="7433" width="5" style="187" customWidth="1"/>
    <col min="7434" max="7434" width="3.140625" style="187" customWidth="1"/>
    <col min="7435" max="7435" width="3.28515625" style="187" customWidth="1"/>
    <col min="7436" max="7438" width="3.140625" style="187" customWidth="1"/>
    <col min="7439" max="7439" width="3.7109375" style="187" customWidth="1"/>
    <col min="7440" max="7452" width="3.28515625" style="187" customWidth="1"/>
    <col min="7453" max="7453" width="3" style="187" customWidth="1"/>
    <col min="7454" max="7454" width="3.42578125" style="187" customWidth="1"/>
    <col min="7455" max="7455" width="9" style="187" hidden="1" customWidth="1"/>
    <col min="7456" max="7681" width="9" style="187"/>
    <col min="7682" max="7682" width="2.85546875" style="187" customWidth="1"/>
    <col min="7683" max="7683" width="0.85546875" style="187" customWidth="1"/>
    <col min="7684" max="7685" width="6.28515625" style="187" customWidth="1"/>
    <col min="7686" max="7686" width="5" style="187" customWidth="1"/>
    <col min="7687" max="7687" width="5.7109375" style="187" customWidth="1"/>
    <col min="7688" max="7688" width="3.42578125" style="187" customWidth="1"/>
    <col min="7689" max="7689" width="5" style="187" customWidth="1"/>
    <col min="7690" max="7690" width="3.140625" style="187" customWidth="1"/>
    <col min="7691" max="7691" width="3.28515625" style="187" customWidth="1"/>
    <col min="7692" max="7694" width="3.140625" style="187" customWidth="1"/>
    <col min="7695" max="7695" width="3.7109375" style="187" customWidth="1"/>
    <col min="7696" max="7708" width="3.28515625" style="187" customWidth="1"/>
    <col min="7709" max="7709" width="3" style="187" customWidth="1"/>
    <col min="7710" max="7710" width="3.42578125" style="187" customWidth="1"/>
    <col min="7711" max="7711" width="9" style="187" hidden="1" customWidth="1"/>
    <col min="7712" max="7937" width="9" style="187"/>
    <col min="7938" max="7938" width="2.85546875" style="187" customWidth="1"/>
    <col min="7939" max="7939" width="0.85546875" style="187" customWidth="1"/>
    <col min="7940" max="7941" width="6.28515625" style="187" customWidth="1"/>
    <col min="7942" max="7942" width="5" style="187" customWidth="1"/>
    <col min="7943" max="7943" width="5.7109375" style="187" customWidth="1"/>
    <col min="7944" max="7944" width="3.42578125" style="187" customWidth="1"/>
    <col min="7945" max="7945" width="5" style="187" customWidth="1"/>
    <col min="7946" max="7946" width="3.140625" style="187" customWidth="1"/>
    <col min="7947" max="7947" width="3.28515625" style="187" customWidth="1"/>
    <col min="7948" max="7950" width="3.140625" style="187" customWidth="1"/>
    <col min="7951" max="7951" width="3.7109375" style="187" customWidth="1"/>
    <col min="7952" max="7964" width="3.28515625" style="187" customWidth="1"/>
    <col min="7965" max="7965" width="3" style="187" customWidth="1"/>
    <col min="7966" max="7966" width="3.42578125" style="187" customWidth="1"/>
    <col min="7967" max="7967" width="9" style="187" hidden="1" customWidth="1"/>
    <col min="7968" max="8193" width="9" style="187"/>
    <col min="8194" max="8194" width="2.85546875" style="187" customWidth="1"/>
    <col min="8195" max="8195" width="0.85546875" style="187" customWidth="1"/>
    <col min="8196" max="8197" width="6.28515625" style="187" customWidth="1"/>
    <col min="8198" max="8198" width="5" style="187" customWidth="1"/>
    <col min="8199" max="8199" width="5.7109375" style="187" customWidth="1"/>
    <col min="8200" max="8200" width="3.42578125" style="187" customWidth="1"/>
    <col min="8201" max="8201" width="5" style="187" customWidth="1"/>
    <col min="8202" max="8202" width="3.140625" style="187" customWidth="1"/>
    <col min="8203" max="8203" width="3.28515625" style="187" customWidth="1"/>
    <col min="8204" max="8206" width="3.140625" style="187" customWidth="1"/>
    <col min="8207" max="8207" width="3.7109375" style="187" customWidth="1"/>
    <col min="8208" max="8220" width="3.28515625" style="187" customWidth="1"/>
    <col min="8221" max="8221" width="3" style="187" customWidth="1"/>
    <col min="8222" max="8222" width="3.42578125" style="187" customWidth="1"/>
    <col min="8223" max="8223" width="9" style="187" hidden="1" customWidth="1"/>
    <col min="8224" max="8449" width="9" style="187"/>
    <col min="8450" max="8450" width="2.85546875" style="187" customWidth="1"/>
    <col min="8451" max="8451" width="0.85546875" style="187" customWidth="1"/>
    <col min="8452" max="8453" width="6.28515625" style="187" customWidth="1"/>
    <col min="8454" max="8454" width="5" style="187" customWidth="1"/>
    <col min="8455" max="8455" width="5.7109375" style="187" customWidth="1"/>
    <col min="8456" max="8456" width="3.42578125" style="187" customWidth="1"/>
    <col min="8457" max="8457" width="5" style="187" customWidth="1"/>
    <col min="8458" max="8458" width="3.140625" style="187" customWidth="1"/>
    <col min="8459" max="8459" width="3.28515625" style="187" customWidth="1"/>
    <col min="8460" max="8462" width="3.140625" style="187" customWidth="1"/>
    <col min="8463" max="8463" width="3.7109375" style="187" customWidth="1"/>
    <col min="8464" max="8476" width="3.28515625" style="187" customWidth="1"/>
    <col min="8477" max="8477" width="3" style="187" customWidth="1"/>
    <col min="8478" max="8478" width="3.42578125" style="187" customWidth="1"/>
    <col min="8479" max="8479" width="9" style="187" hidden="1" customWidth="1"/>
    <col min="8480" max="8705" width="9" style="187"/>
    <col min="8706" max="8706" width="2.85546875" style="187" customWidth="1"/>
    <col min="8707" max="8707" width="0.85546875" style="187" customWidth="1"/>
    <col min="8708" max="8709" width="6.28515625" style="187" customWidth="1"/>
    <col min="8710" max="8710" width="5" style="187" customWidth="1"/>
    <col min="8711" max="8711" width="5.7109375" style="187" customWidth="1"/>
    <col min="8712" max="8712" width="3.42578125" style="187" customWidth="1"/>
    <col min="8713" max="8713" width="5" style="187" customWidth="1"/>
    <col min="8714" max="8714" width="3.140625" style="187" customWidth="1"/>
    <col min="8715" max="8715" width="3.28515625" style="187" customWidth="1"/>
    <col min="8716" max="8718" width="3.140625" style="187" customWidth="1"/>
    <col min="8719" max="8719" width="3.7109375" style="187" customWidth="1"/>
    <col min="8720" max="8732" width="3.28515625" style="187" customWidth="1"/>
    <col min="8733" max="8733" width="3" style="187" customWidth="1"/>
    <col min="8734" max="8734" width="3.42578125" style="187" customWidth="1"/>
    <col min="8735" max="8735" width="9" style="187" hidden="1" customWidth="1"/>
    <col min="8736" max="8961" width="9" style="187"/>
    <col min="8962" max="8962" width="2.85546875" style="187" customWidth="1"/>
    <col min="8963" max="8963" width="0.85546875" style="187" customWidth="1"/>
    <col min="8964" max="8965" width="6.28515625" style="187" customWidth="1"/>
    <col min="8966" max="8966" width="5" style="187" customWidth="1"/>
    <col min="8967" max="8967" width="5.7109375" style="187" customWidth="1"/>
    <col min="8968" max="8968" width="3.42578125" style="187" customWidth="1"/>
    <col min="8969" max="8969" width="5" style="187" customWidth="1"/>
    <col min="8970" max="8970" width="3.140625" style="187" customWidth="1"/>
    <col min="8971" max="8971" width="3.28515625" style="187" customWidth="1"/>
    <col min="8972" max="8974" width="3.140625" style="187" customWidth="1"/>
    <col min="8975" max="8975" width="3.7109375" style="187" customWidth="1"/>
    <col min="8976" max="8988" width="3.28515625" style="187" customWidth="1"/>
    <col min="8989" max="8989" width="3" style="187" customWidth="1"/>
    <col min="8990" max="8990" width="3.42578125" style="187" customWidth="1"/>
    <col min="8991" max="8991" width="9" style="187" hidden="1" customWidth="1"/>
    <col min="8992" max="9217" width="9" style="187"/>
    <col min="9218" max="9218" width="2.85546875" style="187" customWidth="1"/>
    <col min="9219" max="9219" width="0.85546875" style="187" customWidth="1"/>
    <col min="9220" max="9221" width="6.28515625" style="187" customWidth="1"/>
    <col min="9222" max="9222" width="5" style="187" customWidth="1"/>
    <col min="9223" max="9223" width="5.7109375" style="187" customWidth="1"/>
    <col min="9224" max="9224" width="3.42578125" style="187" customWidth="1"/>
    <col min="9225" max="9225" width="5" style="187" customWidth="1"/>
    <col min="9226" max="9226" width="3.140625" style="187" customWidth="1"/>
    <col min="9227" max="9227" width="3.28515625" style="187" customWidth="1"/>
    <col min="9228" max="9230" width="3.140625" style="187" customWidth="1"/>
    <col min="9231" max="9231" width="3.7109375" style="187" customWidth="1"/>
    <col min="9232" max="9244" width="3.28515625" style="187" customWidth="1"/>
    <col min="9245" max="9245" width="3" style="187" customWidth="1"/>
    <col min="9246" max="9246" width="3.42578125" style="187" customWidth="1"/>
    <col min="9247" max="9247" width="9" style="187" hidden="1" customWidth="1"/>
    <col min="9248" max="9473" width="9" style="187"/>
    <col min="9474" max="9474" width="2.85546875" style="187" customWidth="1"/>
    <col min="9475" max="9475" width="0.85546875" style="187" customWidth="1"/>
    <col min="9476" max="9477" width="6.28515625" style="187" customWidth="1"/>
    <col min="9478" max="9478" width="5" style="187" customWidth="1"/>
    <col min="9479" max="9479" width="5.7109375" style="187" customWidth="1"/>
    <col min="9480" max="9480" width="3.42578125" style="187" customWidth="1"/>
    <col min="9481" max="9481" width="5" style="187" customWidth="1"/>
    <col min="9482" max="9482" width="3.140625" style="187" customWidth="1"/>
    <col min="9483" max="9483" width="3.28515625" style="187" customWidth="1"/>
    <col min="9484" max="9486" width="3.140625" style="187" customWidth="1"/>
    <col min="9487" max="9487" width="3.7109375" style="187" customWidth="1"/>
    <col min="9488" max="9500" width="3.28515625" style="187" customWidth="1"/>
    <col min="9501" max="9501" width="3" style="187" customWidth="1"/>
    <col min="9502" max="9502" width="3.42578125" style="187" customWidth="1"/>
    <col min="9503" max="9503" width="9" style="187" hidden="1" customWidth="1"/>
    <col min="9504" max="9729" width="9" style="187"/>
    <col min="9730" max="9730" width="2.85546875" style="187" customWidth="1"/>
    <col min="9731" max="9731" width="0.85546875" style="187" customWidth="1"/>
    <col min="9732" max="9733" width="6.28515625" style="187" customWidth="1"/>
    <col min="9734" max="9734" width="5" style="187" customWidth="1"/>
    <col min="9735" max="9735" width="5.7109375" style="187" customWidth="1"/>
    <col min="9736" max="9736" width="3.42578125" style="187" customWidth="1"/>
    <col min="9737" max="9737" width="5" style="187" customWidth="1"/>
    <col min="9738" max="9738" width="3.140625" style="187" customWidth="1"/>
    <col min="9739" max="9739" width="3.28515625" style="187" customWidth="1"/>
    <col min="9740" max="9742" width="3.140625" style="187" customWidth="1"/>
    <col min="9743" max="9743" width="3.7109375" style="187" customWidth="1"/>
    <col min="9744" max="9756" width="3.28515625" style="187" customWidth="1"/>
    <col min="9757" max="9757" width="3" style="187" customWidth="1"/>
    <col min="9758" max="9758" width="3.42578125" style="187" customWidth="1"/>
    <col min="9759" max="9759" width="9" style="187" hidden="1" customWidth="1"/>
    <col min="9760" max="9985" width="9" style="187"/>
    <col min="9986" max="9986" width="2.85546875" style="187" customWidth="1"/>
    <col min="9987" max="9987" width="0.85546875" style="187" customWidth="1"/>
    <col min="9988" max="9989" width="6.28515625" style="187" customWidth="1"/>
    <col min="9990" max="9990" width="5" style="187" customWidth="1"/>
    <col min="9991" max="9991" width="5.7109375" style="187" customWidth="1"/>
    <col min="9992" max="9992" width="3.42578125" style="187" customWidth="1"/>
    <col min="9993" max="9993" width="5" style="187" customWidth="1"/>
    <col min="9994" max="9994" width="3.140625" style="187" customWidth="1"/>
    <col min="9995" max="9995" width="3.28515625" style="187" customWidth="1"/>
    <col min="9996" max="9998" width="3.140625" style="187" customWidth="1"/>
    <col min="9999" max="9999" width="3.7109375" style="187" customWidth="1"/>
    <col min="10000" max="10012" width="3.28515625" style="187" customWidth="1"/>
    <col min="10013" max="10013" width="3" style="187" customWidth="1"/>
    <col min="10014" max="10014" width="3.42578125" style="187" customWidth="1"/>
    <col min="10015" max="10015" width="9" style="187" hidden="1" customWidth="1"/>
    <col min="10016" max="10241" width="9" style="187"/>
    <col min="10242" max="10242" width="2.85546875" style="187" customWidth="1"/>
    <col min="10243" max="10243" width="0.85546875" style="187" customWidth="1"/>
    <col min="10244" max="10245" width="6.28515625" style="187" customWidth="1"/>
    <col min="10246" max="10246" width="5" style="187" customWidth="1"/>
    <col min="10247" max="10247" width="5.7109375" style="187" customWidth="1"/>
    <col min="10248" max="10248" width="3.42578125" style="187" customWidth="1"/>
    <col min="10249" max="10249" width="5" style="187" customWidth="1"/>
    <col min="10250" max="10250" width="3.140625" style="187" customWidth="1"/>
    <col min="10251" max="10251" width="3.28515625" style="187" customWidth="1"/>
    <col min="10252" max="10254" width="3.140625" style="187" customWidth="1"/>
    <col min="10255" max="10255" width="3.7109375" style="187" customWidth="1"/>
    <col min="10256" max="10268" width="3.28515625" style="187" customWidth="1"/>
    <col min="10269" max="10269" width="3" style="187" customWidth="1"/>
    <col min="10270" max="10270" width="3.42578125" style="187" customWidth="1"/>
    <col min="10271" max="10271" width="9" style="187" hidden="1" customWidth="1"/>
    <col min="10272" max="10497" width="9" style="187"/>
    <col min="10498" max="10498" width="2.85546875" style="187" customWidth="1"/>
    <col min="10499" max="10499" width="0.85546875" style="187" customWidth="1"/>
    <col min="10500" max="10501" width="6.28515625" style="187" customWidth="1"/>
    <col min="10502" max="10502" width="5" style="187" customWidth="1"/>
    <col min="10503" max="10503" width="5.7109375" style="187" customWidth="1"/>
    <col min="10504" max="10504" width="3.42578125" style="187" customWidth="1"/>
    <col min="10505" max="10505" width="5" style="187" customWidth="1"/>
    <col min="10506" max="10506" width="3.140625" style="187" customWidth="1"/>
    <col min="10507" max="10507" width="3.28515625" style="187" customWidth="1"/>
    <col min="10508" max="10510" width="3.140625" style="187" customWidth="1"/>
    <col min="10511" max="10511" width="3.7109375" style="187" customWidth="1"/>
    <col min="10512" max="10524" width="3.28515625" style="187" customWidth="1"/>
    <col min="10525" max="10525" width="3" style="187" customWidth="1"/>
    <col min="10526" max="10526" width="3.42578125" style="187" customWidth="1"/>
    <col min="10527" max="10527" width="9" style="187" hidden="1" customWidth="1"/>
    <col min="10528" max="10753" width="9" style="187"/>
    <col min="10754" max="10754" width="2.85546875" style="187" customWidth="1"/>
    <col min="10755" max="10755" width="0.85546875" style="187" customWidth="1"/>
    <col min="10756" max="10757" width="6.28515625" style="187" customWidth="1"/>
    <col min="10758" max="10758" width="5" style="187" customWidth="1"/>
    <col min="10759" max="10759" width="5.7109375" style="187" customWidth="1"/>
    <col min="10760" max="10760" width="3.42578125" style="187" customWidth="1"/>
    <col min="10761" max="10761" width="5" style="187" customWidth="1"/>
    <col min="10762" max="10762" width="3.140625" style="187" customWidth="1"/>
    <col min="10763" max="10763" width="3.28515625" style="187" customWidth="1"/>
    <col min="10764" max="10766" width="3.140625" style="187" customWidth="1"/>
    <col min="10767" max="10767" width="3.7109375" style="187" customWidth="1"/>
    <col min="10768" max="10780" width="3.28515625" style="187" customWidth="1"/>
    <col min="10781" max="10781" width="3" style="187" customWidth="1"/>
    <col min="10782" max="10782" width="3.42578125" style="187" customWidth="1"/>
    <col min="10783" max="10783" width="9" style="187" hidden="1" customWidth="1"/>
    <col min="10784" max="11009" width="9" style="187"/>
    <col min="11010" max="11010" width="2.85546875" style="187" customWidth="1"/>
    <col min="11011" max="11011" width="0.85546875" style="187" customWidth="1"/>
    <col min="11012" max="11013" width="6.28515625" style="187" customWidth="1"/>
    <col min="11014" max="11014" width="5" style="187" customWidth="1"/>
    <col min="11015" max="11015" width="5.7109375" style="187" customWidth="1"/>
    <col min="11016" max="11016" width="3.42578125" style="187" customWidth="1"/>
    <col min="11017" max="11017" width="5" style="187" customWidth="1"/>
    <col min="11018" max="11018" width="3.140625" style="187" customWidth="1"/>
    <col min="11019" max="11019" width="3.28515625" style="187" customWidth="1"/>
    <col min="11020" max="11022" width="3.140625" style="187" customWidth="1"/>
    <col min="11023" max="11023" width="3.7109375" style="187" customWidth="1"/>
    <col min="11024" max="11036" width="3.28515625" style="187" customWidth="1"/>
    <col min="11037" max="11037" width="3" style="187" customWidth="1"/>
    <col min="11038" max="11038" width="3.42578125" style="187" customWidth="1"/>
    <col min="11039" max="11039" width="9" style="187" hidden="1" customWidth="1"/>
    <col min="11040" max="11265" width="9" style="187"/>
    <col min="11266" max="11266" width="2.85546875" style="187" customWidth="1"/>
    <col min="11267" max="11267" width="0.85546875" style="187" customWidth="1"/>
    <col min="11268" max="11269" width="6.28515625" style="187" customWidth="1"/>
    <col min="11270" max="11270" width="5" style="187" customWidth="1"/>
    <col min="11271" max="11271" width="5.7109375" style="187" customWidth="1"/>
    <col min="11272" max="11272" width="3.42578125" style="187" customWidth="1"/>
    <col min="11273" max="11273" width="5" style="187" customWidth="1"/>
    <col min="11274" max="11274" width="3.140625" style="187" customWidth="1"/>
    <col min="11275" max="11275" width="3.28515625" style="187" customWidth="1"/>
    <col min="11276" max="11278" width="3.140625" style="187" customWidth="1"/>
    <col min="11279" max="11279" width="3.7109375" style="187" customWidth="1"/>
    <col min="11280" max="11292" width="3.28515625" style="187" customWidth="1"/>
    <col min="11293" max="11293" width="3" style="187" customWidth="1"/>
    <col min="11294" max="11294" width="3.42578125" style="187" customWidth="1"/>
    <col min="11295" max="11295" width="9" style="187" hidden="1" customWidth="1"/>
    <col min="11296" max="11521" width="9" style="187"/>
    <col min="11522" max="11522" width="2.85546875" style="187" customWidth="1"/>
    <col min="11523" max="11523" width="0.85546875" style="187" customWidth="1"/>
    <col min="11524" max="11525" width="6.28515625" style="187" customWidth="1"/>
    <col min="11526" max="11526" width="5" style="187" customWidth="1"/>
    <col min="11527" max="11527" width="5.7109375" style="187" customWidth="1"/>
    <col min="11528" max="11528" width="3.42578125" style="187" customWidth="1"/>
    <col min="11529" max="11529" width="5" style="187" customWidth="1"/>
    <col min="11530" max="11530" width="3.140625" style="187" customWidth="1"/>
    <col min="11531" max="11531" width="3.28515625" style="187" customWidth="1"/>
    <col min="11532" max="11534" width="3.140625" style="187" customWidth="1"/>
    <col min="11535" max="11535" width="3.7109375" style="187" customWidth="1"/>
    <col min="11536" max="11548" width="3.28515625" style="187" customWidth="1"/>
    <col min="11549" max="11549" width="3" style="187" customWidth="1"/>
    <col min="11550" max="11550" width="3.42578125" style="187" customWidth="1"/>
    <col min="11551" max="11551" width="9" style="187" hidden="1" customWidth="1"/>
    <col min="11552" max="11777" width="9" style="187"/>
    <col min="11778" max="11778" width="2.85546875" style="187" customWidth="1"/>
    <col min="11779" max="11779" width="0.85546875" style="187" customWidth="1"/>
    <col min="11780" max="11781" width="6.28515625" style="187" customWidth="1"/>
    <col min="11782" max="11782" width="5" style="187" customWidth="1"/>
    <col min="11783" max="11783" width="5.7109375" style="187" customWidth="1"/>
    <col min="11784" max="11784" width="3.42578125" style="187" customWidth="1"/>
    <col min="11785" max="11785" width="5" style="187" customWidth="1"/>
    <col min="11786" max="11786" width="3.140625" style="187" customWidth="1"/>
    <col min="11787" max="11787" width="3.28515625" style="187" customWidth="1"/>
    <col min="11788" max="11790" width="3.140625" style="187" customWidth="1"/>
    <col min="11791" max="11791" width="3.7109375" style="187" customWidth="1"/>
    <col min="11792" max="11804" width="3.28515625" style="187" customWidth="1"/>
    <col min="11805" max="11805" width="3" style="187" customWidth="1"/>
    <col min="11806" max="11806" width="3.42578125" style="187" customWidth="1"/>
    <col min="11807" max="11807" width="9" style="187" hidden="1" customWidth="1"/>
    <col min="11808" max="12033" width="9" style="187"/>
    <col min="12034" max="12034" width="2.85546875" style="187" customWidth="1"/>
    <col min="12035" max="12035" width="0.85546875" style="187" customWidth="1"/>
    <col min="12036" max="12037" width="6.28515625" style="187" customWidth="1"/>
    <col min="12038" max="12038" width="5" style="187" customWidth="1"/>
    <col min="12039" max="12039" width="5.7109375" style="187" customWidth="1"/>
    <col min="12040" max="12040" width="3.42578125" style="187" customWidth="1"/>
    <col min="12041" max="12041" width="5" style="187" customWidth="1"/>
    <col min="12042" max="12042" width="3.140625" style="187" customWidth="1"/>
    <col min="12043" max="12043" width="3.28515625" style="187" customWidth="1"/>
    <col min="12044" max="12046" width="3.140625" style="187" customWidth="1"/>
    <col min="12047" max="12047" width="3.7109375" style="187" customWidth="1"/>
    <col min="12048" max="12060" width="3.28515625" style="187" customWidth="1"/>
    <col min="12061" max="12061" width="3" style="187" customWidth="1"/>
    <col min="12062" max="12062" width="3.42578125" style="187" customWidth="1"/>
    <col min="12063" max="12063" width="9" style="187" hidden="1" customWidth="1"/>
    <col min="12064" max="12289" width="9" style="187"/>
    <col min="12290" max="12290" width="2.85546875" style="187" customWidth="1"/>
    <col min="12291" max="12291" width="0.85546875" style="187" customWidth="1"/>
    <col min="12292" max="12293" width="6.28515625" style="187" customWidth="1"/>
    <col min="12294" max="12294" width="5" style="187" customWidth="1"/>
    <col min="12295" max="12295" width="5.7109375" style="187" customWidth="1"/>
    <col min="12296" max="12296" width="3.42578125" style="187" customWidth="1"/>
    <col min="12297" max="12297" width="5" style="187" customWidth="1"/>
    <col min="12298" max="12298" width="3.140625" style="187" customWidth="1"/>
    <col min="12299" max="12299" width="3.28515625" style="187" customWidth="1"/>
    <col min="12300" max="12302" width="3.140625" style="187" customWidth="1"/>
    <col min="12303" max="12303" width="3.7109375" style="187" customWidth="1"/>
    <col min="12304" max="12316" width="3.28515625" style="187" customWidth="1"/>
    <col min="12317" max="12317" width="3" style="187" customWidth="1"/>
    <col min="12318" max="12318" width="3.42578125" style="187" customWidth="1"/>
    <col min="12319" max="12319" width="9" style="187" hidden="1" customWidth="1"/>
    <col min="12320" max="12545" width="9" style="187"/>
    <col min="12546" max="12546" width="2.85546875" style="187" customWidth="1"/>
    <col min="12547" max="12547" width="0.85546875" style="187" customWidth="1"/>
    <col min="12548" max="12549" width="6.28515625" style="187" customWidth="1"/>
    <col min="12550" max="12550" width="5" style="187" customWidth="1"/>
    <col min="12551" max="12551" width="5.7109375" style="187" customWidth="1"/>
    <col min="12552" max="12552" width="3.42578125" style="187" customWidth="1"/>
    <col min="12553" max="12553" width="5" style="187" customWidth="1"/>
    <col min="12554" max="12554" width="3.140625" style="187" customWidth="1"/>
    <col min="12555" max="12555" width="3.28515625" style="187" customWidth="1"/>
    <col min="12556" max="12558" width="3.140625" style="187" customWidth="1"/>
    <col min="12559" max="12559" width="3.7109375" style="187" customWidth="1"/>
    <col min="12560" max="12572" width="3.28515625" style="187" customWidth="1"/>
    <col min="12573" max="12573" width="3" style="187" customWidth="1"/>
    <col min="12574" max="12574" width="3.42578125" style="187" customWidth="1"/>
    <col min="12575" max="12575" width="9" style="187" hidden="1" customWidth="1"/>
    <col min="12576" max="12801" width="9" style="187"/>
    <col min="12802" max="12802" width="2.85546875" style="187" customWidth="1"/>
    <col min="12803" max="12803" width="0.85546875" style="187" customWidth="1"/>
    <col min="12804" max="12805" width="6.28515625" style="187" customWidth="1"/>
    <col min="12806" max="12806" width="5" style="187" customWidth="1"/>
    <col min="12807" max="12807" width="5.7109375" style="187" customWidth="1"/>
    <col min="12808" max="12808" width="3.42578125" style="187" customWidth="1"/>
    <col min="12809" max="12809" width="5" style="187" customWidth="1"/>
    <col min="12810" max="12810" width="3.140625" style="187" customWidth="1"/>
    <col min="12811" max="12811" width="3.28515625" style="187" customWidth="1"/>
    <col min="12812" max="12814" width="3.140625" style="187" customWidth="1"/>
    <col min="12815" max="12815" width="3.7109375" style="187" customWidth="1"/>
    <col min="12816" max="12828" width="3.28515625" style="187" customWidth="1"/>
    <col min="12829" max="12829" width="3" style="187" customWidth="1"/>
    <col min="12830" max="12830" width="3.42578125" style="187" customWidth="1"/>
    <col min="12831" max="12831" width="9" style="187" hidden="1" customWidth="1"/>
    <col min="12832" max="13057" width="9" style="187"/>
    <col min="13058" max="13058" width="2.85546875" style="187" customWidth="1"/>
    <col min="13059" max="13059" width="0.85546875" style="187" customWidth="1"/>
    <col min="13060" max="13061" width="6.28515625" style="187" customWidth="1"/>
    <col min="13062" max="13062" width="5" style="187" customWidth="1"/>
    <col min="13063" max="13063" width="5.7109375" style="187" customWidth="1"/>
    <col min="13064" max="13064" width="3.42578125" style="187" customWidth="1"/>
    <col min="13065" max="13065" width="5" style="187" customWidth="1"/>
    <col min="13066" max="13066" width="3.140625" style="187" customWidth="1"/>
    <col min="13067" max="13067" width="3.28515625" style="187" customWidth="1"/>
    <col min="13068" max="13070" width="3.140625" style="187" customWidth="1"/>
    <col min="13071" max="13071" width="3.7109375" style="187" customWidth="1"/>
    <col min="13072" max="13084" width="3.28515625" style="187" customWidth="1"/>
    <col min="13085" max="13085" width="3" style="187" customWidth="1"/>
    <col min="13086" max="13086" width="3.42578125" style="187" customWidth="1"/>
    <col min="13087" max="13087" width="9" style="187" hidden="1" customWidth="1"/>
    <col min="13088" max="13313" width="9" style="187"/>
    <col min="13314" max="13314" width="2.85546875" style="187" customWidth="1"/>
    <col min="13315" max="13315" width="0.85546875" style="187" customWidth="1"/>
    <col min="13316" max="13317" width="6.28515625" style="187" customWidth="1"/>
    <col min="13318" max="13318" width="5" style="187" customWidth="1"/>
    <col min="13319" max="13319" width="5.7109375" style="187" customWidth="1"/>
    <col min="13320" max="13320" width="3.42578125" style="187" customWidth="1"/>
    <col min="13321" max="13321" width="5" style="187" customWidth="1"/>
    <col min="13322" max="13322" width="3.140625" style="187" customWidth="1"/>
    <col min="13323" max="13323" width="3.28515625" style="187" customWidth="1"/>
    <col min="13324" max="13326" width="3.140625" style="187" customWidth="1"/>
    <col min="13327" max="13327" width="3.7109375" style="187" customWidth="1"/>
    <col min="13328" max="13340" width="3.28515625" style="187" customWidth="1"/>
    <col min="13341" max="13341" width="3" style="187" customWidth="1"/>
    <col min="13342" max="13342" width="3.42578125" style="187" customWidth="1"/>
    <col min="13343" max="13343" width="9" style="187" hidden="1" customWidth="1"/>
    <col min="13344" max="13569" width="9" style="187"/>
    <col min="13570" max="13570" width="2.85546875" style="187" customWidth="1"/>
    <col min="13571" max="13571" width="0.85546875" style="187" customWidth="1"/>
    <col min="13572" max="13573" width="6.28515625" style="187" customWidth="1"/>
    <col min="13574" max="13574" width="5" style="187" customWidth="1"/>
    <col min="13575" max="13575" width="5.7109375" style="187" customWidth="1"/>
    <col min="13576" max="13576" width="3.42578125" style="187" customWidth="1"/>
    <col min="13577" max="13577" width="5" style="187" customWidth="1"/>
    <col min="13578" max="13578" width="3.140625" style="187" customWidth="1"/>
    <col min="13579" max="13579" width="3.28515625" style="187" customWidth="1"/>
    <col min="13580" max="13582" width="3.140625" style="187" customWidth="1"/>
    <col min="13583" max="13583" width="3.7109375" style="187" customWidth="1"/>
    <col min="13584" max="13596" width="3.28515625" style="187" customWidth="1"/>
    <col min="13597" max="13597" width="3" style="187" customWidth="1"/>
    <col min="13598" max="13598" width="3.42578125" style="187" customWidth="1"/>
    <col min="13599" max="13599" width="9" style="187" hidden="1" customWidth="1"/>
    <col min="13600" max="13825" width="9" style="187"/>
    <col min="13826" max="13826" width="2.85546875" style="187" customWidth="1"/>
    <col min="13827" max="13827" width="0.85546875" style="187" customWidth="1"/>
    <col min="13828" max="13829" width="6.28515625" style="187" customWidth="1"/>
    <col min="13830" max="13830" width="5" style="187" customWidth="1"/>
    <col min="13831" max="13831" width="5.7109375" style="187" customWidth="1"/>
    <col min="13832" max="13832" width="3.42578125" style="187" customWidth="1"/>
    <col min="13833" max="13833" width="5" style="187" customWidth="1"/>
    <col min="13834" max="13834" width="3.140625" style="187" customWidth="1"/>
    <col min="13835" max="13835" width="3.28515625" style="187" customWidth="1"/>
    <col min="13836" max="13838" width="3.140625" style="187" customWidth="1"/>
    <col min="13839" max="13839" width="3.7109375" style="187" customWidth="1"/>
    <col min="13840" max="13852" width="3.28515625" style="187" customWidth="1"/>
    <col min="13853" max="13853" width="3" style="187" customWidth="1"/>
    <col min="13854" max="13854" width="3.42578125" style="187" customWidth="1"/>
    <col min="13855" max="13855" width="9" style="187" hidden="1" customWidth="1"/>
    <col min="13856" max="14081" width="9" style="187"/>
    <col min="14082" max="14082" width="2.85546875" style="187" customWidth="1"/>
    <col min="14083" max="14083" width="0.85546875" style="187" customWidth="1"/>
    <col min="14084" max="14085" width="6.28515625" style="187" customWidth="1"/>
    <col min="14086" max="14086" width="5" style="187" customWidth="1"/>
    <col min="14087" max="14087" width="5.7109375" style="187" customWidth="1"/>
    <col min="14088" max="14088" width="3.42578125" style="187" customWidth="1"/>
    <col min="14089" max="14089" width="5" style="187" customWidth="1"/>
    <col min="14090" max="14090" width="3.140625" style="187" customWidth="1"/>
    <col min="14091" max="14091" width="3.28515625" style="187" customWidth="1"/>
    <col min="14092" max="14094" width="3.140625" style="187" customWidth="1"/>
    <col min="14095" max="14095" width="3.7109375" style="187" customWidth="1"/>
    <col min="14096" max="14108" width="3.28515625" style="187" customWidth="1"/>
    <col min="14109" max="14109" width="3" style="187" customWidth="1"/>
    <col min="14110" max="14110" width="3.42578125" style="187" customWidth="1"/>
    <col min="14111" max="14111" width="9" style="187" hidden="1" customWidth="1"/>
    <col min="14112" max="14337" width="9" style="187"/>
    <col min="14338" max="14338" width="2.85546875" style="187" customWidth="1"/>
    <col min="14339" max="14339" width="0.85546875" style="187" customWidth="1"/>
    <col min="14340" max="14341" width="6.28515625" style="187" customWidth="1"/>
    <col min="14342" max="14342" width="5" style="187" customWidth="1"/>
    <col min="14343" max="14343" width="5.7109375" style="187" customWidth="1"/>
    <col min="14344" max="14344" width="3.42578125" style="187" customWidth="1"/>
    <col min="14345" max="14345" width="5" style="187" customWidth="1"/>
    <col min="14346" max="14346" width="3.140625" style="187" customWidth="1"/>
    <col min="14347" max="14347" width="3.28515625" style="187" customWidth="1"/>
    <col min="14348" max="14350" width="3.140625" style="187" customWidth="1"/>
    <col min="14351" max="14351" width="3.7109375" style="187" customWidth="1"/>
    <col min="14352" max="14364" width="3.28515625" style="187" customWidth="1"/>
    <col min="14365" max="14365" width="3" style="187" customWidth="1"/>
    <col min="14366" max="14366" width="3.42578125" style="187" customWidth="1"/>
    <col min="14367" max="14367" width="9" style="187" hidden="1" customWidth="1"/>
    <col min="14368" max="14593" width="9" style="187"/>
    <col min="14594" max="14594" width="2.85546875" style="187" customWidth="1"/>
    <col min="14595" max="14595" width="0.85546875" style="187" customWidth="1"/>
    <col min="14596" max="14597" width="6.28515625" style="187" customWidth="1"/>
    <col min="14598" max="14598" width="5" style="187" customWidth="1"/>
    <col min="14599" max="14599" width="5.7109375" style="187" customWidth="1"/>
    <col min="14600" max="14600" width="3.42578125" style="187" customWidth="1"/>
    <col min="14601" max="14601" width="5" style="187" customWidth="1"/>
    <col min="14602" max="14602" width="3.140625" style="187" customWidth="1"/>
    <col min="14603" max="14603" width="3.28515625" style="187" customWidth="1"/>
    <col min="14604" max="14606" width="3.140625" style="187" customWidth="1"/>
    <col min="14607" max="14607" width="3.7109375" style="187" customWidth="1"/>
    <col min="14608" max="14620" width="3.28515625" style="187" customWidth="1"/>
    <col min="14621" max="14621" width="3" style="187" customWidth="1"/>
    <col min="14622" max="14622" width="3.42578125" style="187" customWidth="1"/>
    <col min="14623" max="14623" width="9" style="187" hidden="1" customWidth="1"/>
    <col min="14624" max="14849" width="9" style="187"/>
    <col min="14850" max="14850" width="2.85546875" style="187" customWidth="1"/>
    <col min="14851" max="14851" width="0.85546875" style="187" customWidth="1"/>
    <col min="14852" max="14853" width="6.28515625" style="187" customWidth="1"/>
    <col min="14854" max="14854" width="5" style="187" customWidth="1"/>
    <col min="14855" max="14855" width="5.7109375" style="187" customWidth="1"/>
    <col min="14856" max="14856" width="3.42578125" style="187" customWidth="1"/>
    <col min="14857" max="14857" width="5" style="187" customWidth="1"/>
    <col min="14858" max="14858" width="3.140625" style="187" customWidth="1"/>
    <col min="14859" max="14859" width="3.28515625" style="187" customWidth="1"/>
    <col min="14860" max="14862" width="3.140625" style="187" customWidth="1"/>
    <col min="14863" max="14863" width="3.7109375" style="187" customWidth="1"/>
    <col min="14864" max="14876" width="3.28515625" style="187" customWidth="1"/>
    <col min="14877" max="14877" width="3" style="187" customWidth="1"/>
    <col min="14878" max="14878" width="3.42578125" style="187" customWidth="1"/>
    <col min="14879" max="14879" width="9" style="187" hidden="1" customWidth="1"/>
    <col min="14880" max="15105" width="9" style="187"/>
    <col min="15106" max="15106" width="2.85546875" style="187" customWidth="1"/>
    <col min="15107" max="15107" width="0.85546875" style="187" customWidth="1"/>
    <col min="15108" max="15109" width="6.28515625" style="187" customWidth="1"/>
    <col min="15110" max="15110" width="5" style="187" customWidth="1"/>
    <col min="15111" max="15111" width="5.7109375" style="187" customWidth="1"/>
    <col min="15112" max="15112" width="3.42578125" style="187" customWidth="1"/>
    <col min="15113" max="15113" width="5" style="187" customWidth="1"/>
    <col min="15114" max="15114" width="3.140625" style="187" customWidth="1"/>
    <col min="15115" max="15115" width="3.28515625" style="187" customWidth="1"/>
    <col min="15116" max="15118" width="3.140625" style="187" customWidth="1"/>
    <col min="15119" max="15119" width="3.7109375" style="187" customWidth="1"/>
    <col min="15120" max="15132" width="3.28515625" style="187" customWidth="1"/>
    <col min="15133" max="15133" width="3" style="187" customWidth="1"/>
    <col min="15134" max="15134" width="3.42578125" style="187" customWidth="1"/>
    <col min="15135" max="15135" width="9" style="187" hidden="1" customWidth="1"/>
    <col min="15136" max="15361" width="9" style="187"/>
    <col min="15362" max="15362" width="2.85546875" style="187" customWidth="1"/>
    <col min="15363" max="15363" width="0.85546875" style="187" customWidth="1"/>
    <col min="15364" max="15365" width="6.28515625" style="187" customWidth="1"/>
    <col min="15366" max="15366" width="5" style="187" customWidth="1"/>
    <col min="15367" max="15367" width="5.7109375" style="187" customWidth="1"/>
    <col min="15368" max="15368" width="3.42578125" style="187" customWidth="1"/>
    <col min="15369" max="15369" width="5" style="187" customWidth="1"/>
    <col min="15370" max="15370" width="3.140625" style="187" customWidth="1"/>
    <col min="15371" max="15371" width="3.28515625" style="187" customWidth="1"/>
    <col min="15372" max="15374" width="3.140625" style="187" customWidth="1"/>
    <col min="15375" max="15375" width="3.7109375" style="187" customWidth="1"/>
    <col min="15376" max="15388" width="3.28515625" style="187" customWidth="1"/>
    <col min="15389" max="15389" width="3" style="187" customWidth="1"/>
    <col min="15390" max="15390" width="3.42578125" style="187" customWidth="1"/>
    <col min="15391" max="15391" width="9" style="187" hidden="1" customWidth="1"/>
    <col min="15392" max="15617" width="9" style="187"/>
    <col min="15618" max="15618" width="2.85546875" style="187" customWidth="1"/>
    <col min="15619" max="15619" width="0.85546875" style="187" customWidth="1"/>
    <col min="15620" max="15621" width="6.28515625" style="187" customWidth="1"/>
    <col min="15622" max="15622" width="5" style="187" customWidth="1"/>
    <col min="15623" max="15623" width="5.7109375" style="187" customWidth="1"/>
    <col min="15624" max="15624" width="3.42578125" style="187" customWidth="1"/>
    <col min="15625" max="15625" width="5" style="187" customWidth="1"/>
    <col min="15626" max="15626" width="3.140625" style="187" customWidth="1"/>
    <col min="15627" max="15627" width="3.28515625" style="187" customWidth="1"/>
    <col min="15628" max="15630" width="3.140625" style="187" customWidth="1"/>
    <col min="15631" max="15631" width="3.7109375" style="187" customWidth="1"/>
    <col min="15632" max="15644" width="3.28515625" style="187" customWidth="1"/>
    <col min="15645" max="15645" width="3" style="187" customWidth="1"/>
    <col min="15646" max="15646" width="3.42578125" style="187" customWidth="1"/>
    <col min="15647" max="15647" width="9" style="187" hidden="1" customWidth="1"/>
    <col min="15648" max="15873" width="9" style="187"/>
    <col min="15874" max="15874" width="2.85546875" style="187" customWidth="1"/>
    <col min="15875" max="15875" width="0.85546875" style="187" customWidth="1"/>
    <col min="15876" max="15877" width="6.28515625" style="187" customWidth="1"/>
    <col min="15878" max="15878" width="5" style="187" customWidth="1"/>
    <col min="15879" max="15879" width="5.7109375" style="187" customWidth="1"/>
    <col min="15880" max="15880" width="3.42578125" style="187" customWidth="1"/>
    <col min="15881" max="15881" width="5" style="187" customWidth="1"/>
    <col min="15882" max="15882" width="3.140625" style="187" customWidth="1"/>
    <col min="15883" max="15883" width="3.28515625" style="187" customWidth="1"/>
    <col min="15884" max="15886" width="3.140625" style="187" customWidth="1"/>
    <col min="15887" max="15887" width="3.7109375" style="187" customWidth="1"/>
    <col min="15888" max="15900" width="3.28515625" style="187" customWidth="1"/>
    <col min="15901" max="15901" width="3" style="187" customWidth="1"/>
    <col min="15902" max="15902" width="3.42578125" style="187" customWidth="1"/>
    <col min="15903" max="15903" width="9" style="187" hidden="1" customWidth="1"/>
    <col min="15904" max="16129" width="9" style="187"/>
    <col min="16130" max="16130" width="2.85546875" style="187" customWidth="1"/>
    <col min="16131" max="16131" width="0.85546875" style="187" customWidth="1"/>
    <col min="16132" max="16133" width="6.28515625" style="187" customWidth="1"/>
    <col min="16134" max="16134" width="5" style="187" customWidth="1"/>
    <col min="16135" max="16135" width="5.7109375" style="187" customWidth="1"/>
    <col min="16136" max="16136" width="3.42578125" style="187" customWidth="1"/>
    <col min="16137" max="16137" width="5" style="187" customWidth="1"/>
    <col min="16138" max="16138" width="3.140625" style="187" customWidth="1"/>
    <col min="16139" max="16139" width="3.28515625" style="187" customWidth="1"/>
    <col min="16140" max="16142" width="3.140625" style="187" customWidth="1"/>
    <col min="16143" max="16143" width="3.7109375" style="187" customWidth="1"/>
    <col min="16144" max="16156" width="3.28515625" style="187" customWidth="1"/>
    <col min="16157" max="16157" width="3" style="187" customWidth="1"/>
    <col min="16158" max="16158" width="3.42578125" style="187" customWidth="1"/>
    <col min="16159" max="16159" width="9" style="187" hidden="1" customWidth="1"/>
    <col min="16160" max="16384" width="9" style="187"/>
  </cols>
  <sheetData>
    <row r="1" spans="1:39" ht="4.5" customHeight="1" thickBot="1"/>
    <row r="2" spans="1:39" ht="5.25" customHeight="1">
      <c r="A2" s="393"/>
      <c r="B2" s="1606"/>
      <c r="C2" s="1606"/>
      <c r="D2" s="1606"/>
      <c r="E2" s="1606"/>
      <c r="F2" s="1606"/>
      <c r="G2" s="1606"/>
      <c r="H2" s="1606"/>
      <c r="I2" s="1606"/>
      <c r="J2" s="1606"/>
      <c r="K2" s="1606"/>
      <c r="L2" s="1606"/>
      <c r="M2" s="1606"/>
      <c r="N2" s="1606"/>
      <c r="O2" s="1606"/>
      <c r="P2" s="1606"/>
      <c r="Q2" s="1606"/>
      <c r="R2" s="1606"/>
      <c r="S2" s="1606"/>
      <c r="T2" s="1606"/>
      <c r="U2" s="1606"/>
      <c r="V2" s="1606"/>
      <c r="W2" s="1606"/>
      <c r="X2" s="1606"/>
      <c r="Y2" s="1606"/>
      <c r="Z2" s="1606"/>
      <c r="AA2" s="1606"/>
      <c r="AB2" s="1606"/>
      <c r="AC2" s="1606"/>
      <c r="AD2" s="1606"/>
      <c r="AE2" s="534"/>
    </row>
    <row r="3" spans="1:39" ht="9" customHeight="1">
      <c r="A3" s="535"/>
      <c r="B3" s="118"/>
      <c r="C3" s="118"/>
      <c r="D3" s="118"/>
      <c r="E3" s="118"/>
      <c r="F3" s="118"/>
      <c r="AE3" s="1209"/>
    </row>
    <row r="4" spans="1:39" ht="35.25" customHeight="1">
      <c r="A4" s="535"/>
      <c r="B4" s="118"/>
      <c r="C4" s="1615"/>
      <c r="D4" s="1615"/>
      <c r="E4" s="266" t="s">
        <v>70</v>
      </c>
      <c r="F4" s="266"/>
      <c r="G4" s="266"/>
      <c r="H4" s="266"/>
      <c r="I4" s="266"/>
      <c r="J4" s="266"/>
      <c r="K4" s="266"/>
      <c r="L4" s="266"/>
      <c r="M4" s="266"/>
      <c r="N4" s="266"/>
      <c r="O4" s="290"/>
      <c r="P4" s="290"/>
      <c r="Q4" s="290"/>
      <c r="R4" s="267"/>
      <c r="S4" s="112"/>
      <c r="T4" s="112"/>
      <c r="U4" s="112"/>
      <c r="V4" s="112"/>
      <c r="W4" s="112"/>
      <c r="X4" s="150"/>
      <c r="Y4" s="150"/>
      <c r="Z4" s="150"/>
      <c r="AA4" s="150"/>
      <c r="AB4" s="150"/>
      <c r="AC4" s="150"/>
      <c r="AD4" s="150"/>
      <c r="AE4" s="1476"/>
    </row>
    <row r="5" spans="1:39" s="263" customFormat="1" ht="4.5" customHeight="1">
      <c r="A5" s="536"/>
      <c r="B5" s="188"/>
      <c r="C5" s="188"/>
      <c r="D5" s="188"/>
      <c r="E5" s="188"/>
      <c r="F5" s="188"/>
      <c r="G5" s="188"/>
      <c r="H5" s="188"/>
      <c r="I5" s="188"/>
      <c r="J5" s="188"/>
      <c r="K5" s="188"/>
      <c r="L5" s="188"/>
      <c r="M5" s="188"/>
      <c r="N5" s="188"/>
      <c r="O5" s="188"/>
      <c r="P5" s="188"/>
      <c r="Q5" s="188"/>
      <c r="R5" s="188"/>
      <c r="S5" s="188"/>
      <c r="T5" s="255"/>
      <c r="U5" s="188"/>
      <c r="V5" s="188"/>
      <c r="W5" s="188"/>
      <c r="X5" s="188"/>
      <c r="Y5" s="188"/>
      <c r="Z5" s="188"/>
      <c r="AA5" s="188"/>
      <c r="AB5" s="1616"/>
      <c r="AC5" s="1616"/>
      <c r="AD5" s="1616"/>
      <c r="AE5" s="1617"/>
      <c r="AF5" s="188"/>
      <c r="AG5" s="188"/>
      <c r="AH5" s="188"/>
      <c r="AI5" s="188"/>
      <c r="AJ5" s="188"/>
      <c r="AK5" s="188"/>
      <c r="AL5" s="188"/>
      <c r="AM5" s="188"/>
    </row>
    <row r="6" spans="1:39" s="263" customFormat="1" ht="10.5" customHeight="1">
      <c r="A6" s="432"/>
      <c r="B6" s="188"/>
      <c r="C6" s="128"/>
      <c r="D6" s="188"/>
      <c r="E6" s="188"/>
      <c r="F6" s="128"/>
      <c r="G6" s="128"/>
      <c r="H6" s="188"/>
      <c r="I6" s="188"/>
      <c r="J6" s="188"/>
      <c r="K6" s="188"/>
      <c r="AB6" s="1618"/>
      <c r="AC6" s="1618"/>
      <c r="AD6" s="1618"/>
      <c r="AE6" s="1619"/>
    </row>
    <row r="7" spans="1:39" s="263" customFormat="1" ht="11.25" customHeight="1">
      <c r="A7" s="537">
        <v>2.1</v>
      </c>
      <c r="B7" s="132"/>
      <c r="C7" s="128" t="s">
        <v>944</v>
      </c>
      <c r="E7" s="128"/>
      <c r="H7" s="128"/>
      <c r="I7" s="128"/>
      <c r="J7" s="128"/>
      <c r="K7" s="128"/>
      <c r="X7" s="132"/>
      <c r="Y7" s="132"/>
      <c r="Z7" s="248"/>
      <c r="AA7" s="1194"/>
      <c r="AB7" s="1194"/>
      <c r="AC7" s="1194"/>
      <c r="AD7" s="1194"/>
      <c r="AE7" s="1619"/>
    </row>
    <row r="8" spans="1:39" s="263" customFormat="1" ht="9.75" customHeight="1">
      <c r="A8" s="435"/>
      <c r="B8" s="132"/>
      <c r="C8" s="108" t="s">
        <v>945</v>
      </c>
      <c r="AB8" s="1620"/>
      <c r="AE8" s="1619"/>
    </row>
    <row r="9" spans="1:39" s="263" customFormat="1" ht="9.75" customHeight="1">
      <c r="A9" s="435"/>
      <c r="B9" s="132"/>
      <c r="C9" s="108"/>
      <c r="AB9" s="1620"/>
      <c r="AC9" s="3044" t="s">
        <v>71</v>
      </c>
      <c r="AD9" s="3045"/>
      <c r="AE9" s="1619"/>
    </row>
    <row r="10" spans="1:39" s="263" customFormat="1" ht="11.25" customHeight="1">
      <c r="A10" s="432"/>
      <c r="B10" s="132"/>
      <c r="C10" s="1621" t="s">
        <v>59</v>
      </c>
      <c r="D10" s="12" t="s">
        <v>4238</v>
      </c>
      <c r="E10" s="4"/>
      <c r="F10" s="4"/>
      <c r="G10" s="4"/>
      <c r="H10" s="4"/>
      <c r="N10" s="240"/>
      <c r="T10" s="128"/>
      <c r="U10" s="128"/>
      <c r="V10" s="128"/>
      <c r="X10" s="132"/>
      <c r="Y10" s="132"/>
      <c r="AB10" s="1194"/>
      <c r="AC10" s="3055">
        <v>1</v>
      </c>
      <c r="AD10" s="3049"/>
      <c r="AE10" s="1619"/>
    </row>
    <row r="11" spans="1:39" s="263" customFormat="1" ht="11.25" customHeight="1">
      <c r="A11" s="432"/>
      <c r="B11" s="132"/>
      <c r="C11" s="1621"/>
      <c r="D11" s="6" t="s">
        <v>4237</v>
      </c>
      <c r="E11" s="4"/>
      <c r="F11" s="4"/>
      <c r="G11" s="4"/>
      <c r="H11" s="4"/>
      <c r="N11" s="240"/>
      <c r="T11" s="128"/>
      <c r="U11" s="128"/>
      <c r="V11" s="128"/>
      <c r="X11" s="132"/>
      <c r="Y11" s="132"/>
      <c r="AB11" s="1194"/>
      <c r="AC11" s="3055"/>
      <c r="AD11" s="3050"/>
      <c r="AE11" s="1619"/>
    </row>
    <row r="12" spans="1:39" s="263" customFormat="1" ht="3.75" customHeight="1">
      <c r="A12" s="435"/>
      <c r="B12" s="132"/>
      <c r="C12" s="4"/>
      <c r="D12" s="4"/>
      <c r="E12" s="4"/>
      <c r="F12" s="12"/>
      <c r="G12" s="12"/>
      <c r="H12" s="4"/>
      <c r="T12" s="3046"/>
      <c r="U12" s="3046"/>
      <c r="V12" s="3046"/>
      <c r="W12" s="3046"/>
      <c r="X12" s="3046"/>
      <c r="Y12" s="255"/>
      <c r="AA12" s="1622"/>
      <c r="AB12" s="1622"/>
      <c r="AC12" s="268"/>
      <c r="AD12" s="1622"/>
      <c r="AE12" s="1619"/>
    </row>
    <row r="13" spans="1:39" s="263" customFormat="1" ht="11.25" customHeight="1">
      <c r="A13" s="432"/>
      <c r="B13" s="132"/>
      <c r="C13" s="1621" t="s">
        <v>62</v>
      </c>
      <c r="D13" s="12" t="s">
        <v>860</v>
      </c>
      <c r="E13" s="12"/>
      <c r="F13" s="4"/>
      <c r="G13" s="4"/>
      <c r="H13" s="12"/>
      <c r="I13" s="128"/>
      <c r="J13" s="128"/>
      <c r="K13" s="128"/>
      <c r="M13" s="240"/>
      <c r="T13" s="3046"/>
      <c r="U13" s="3046"/>
      <c r="V13" s="3046"/>
      <c r="W13" s="3046"/>
      <c r="X13" s="3046"/>
      <c r="Y13" s="255"/>
      <c r="AB13" s="1194"/>
      <c r="AC13" s="3055">
        <v>2</v>
      </c>
      <c r="AD13" s="3049"/>
      <c r="AE13" s="1619"/>
    </row>
    <row r="14" spans="1:39" s="263" customFormat="1" ht="11.25" customHeight="1">
      <c r="A14" s="432"/>
      <c r="B14" s="132"/>
      <c r="C14" s="1621"/>
      <c r="D14" s="6" t="s">
        <v>861</v>
      </c>
      <c r="E14" s="12"/>
      <c r="F14" s="4"/>
      <c r="G14" s="4"/>
      <c r="H14" s="12"/>
      <c r="I14" s="128"/>
      <c r="J14" s="128"/>
      <c r="K14" s="128"/>
      <c r="M14" s="240"/>
      <c r="T14" s="478"/>
      <c r="U14" s="478"/>
      <c r="V14" s="478"/>
      <c r="W14" s="478"/>
      <c r="X14" s="478"/>
      <c r="Y14" s="255"/>
      <c r="AB14" s="1194"/>
      <c r="AC14" s="3055"/>
      <c r="AD14" s="3050"/>
      <c r="AE14" s="1619"/>
    </row>
    <row r="15" spans="1:39" s="263" customFormat="1" ht="3.75" customHeight="1">
      <c r="A15" s="435"/>
      <c r="B15" s="132"/>
      <c r="C15" s="4"/>
      <c r="D15" s="4"/>
      <c r="E15" s="4"/>
      <c r="F15" s="4"/>
      <c r="G15" s="4"/>
      <c r="H15" s="4"/>
      <c r="AB15" s="1622"/>
      <c r="AC15" s="80"/>
      <c r="AD15" s="1622"/>
      <c r="AE15" s="1619"/>
    </row>
    <row r="16" spans="1:39" s="263" customFormat="1" ht="11.25" customHeight="1">
      <c r="A16" s="432"/>
      <c r="B16" s="132"/>
      <c r="C16" s="1621" t="s">
        <v>72</v>
      </c>
      <c r="D16" s="12" t="s">
        <v>887</v>
      </c>
      <c r="E16" s="4"/>
      <c r="F16" s="4"/>
      <c r="G16" s="4"/>
      <c r="H16" s="4"/>
      <c r="X16" s="132"/>
      <c r="Y16" s="132"/>
      <c r="AB16" s="1194"/>
      <c r="AC16" s="3055">
        <v>9</v>
      </c>
      <c r="AD16" s="3049"/>
      <c r="AE16" s="1619"/>
    </row>
    <row r="17" spans="1:31" s="263" customFormat="1" ht="11.25" customHeight="1">
      <c r="A17" s="432"/>
      <c r="B17" s="132"/>
      <c r="C17" s="1621"/>
      <c r="D17" s="6" t="s">
        <v>888</v>
      </c>
      <c r="E17" s="4"/>
      <c r="F17" s="4"/>
      <c r="G17" s="4"/>
      <c r="H17" s="4"/>
      <c r="X17" s="132"/>
      <c r="Y17" s="132"/>
      <c r="AB17" s="1194"/>
      <c r="AC17" s="3055"/>
      <c r="AD17" s="3050"/>
      <c r="AE17" s="1619"/>
    </row>
    <row r="18" spans="1:31" s="263" customFormat="1" ht="3.75" customHeight="1">
      <c r="A18" s="435"/>
      <c r="B18" s="132"/>
      <c r="C18" s="4"/>
      <c r="D18" s="4"/>
      <c r="E18" s="4"/>
      <c r="F18" s="4"/>
      <c r="G18" s="4"/>
      <c r="H18" s="4"/>
      <c r="AB18" s="1622"/>
      <c r="AC18" s="80"/>
      <c r="AD18" s="1622"/>
      <c r="AE18" s="1619"/>
    </row>
    <row r="19" spans="1:31" s="263" customFormat="1" ht="11.25" customHeight="1">
      <c r="A19" s="432"/>
      <c r="B19" s="132"/>
      <c r="C19" s="1621" t="s">
        <v>73</v>
      </c>
      <c r="D19" s="12" t="s">
        <v>889</v>
      </c>
      <c r="E19" s="4"/>
      <c r="F19" s="4"/>
      <c r="G19" s="4"/>
      <c r="H19" s="4"/>
      <c r="X19" s="132"/>
      <c r="Y19" s="132"/>
      <c r="AB19" s="1194"/>
      <c r="AC19" s="3055">
        <v>3</v>
      </c>
      <c r="AD19" s="3049"/>
      <c r="AE19" s="1619"/>
    </row>
    <row r="20" spans="1:31" s="263" customFormat="1" ht="11.25" customHeight="1">
      <c r="A20" s="432"/>
      <c r="B20" s="132"/>
      <c r="C20" s="1621"/>
      <c r="D20" s="6" t="s">
        <v>890</v>
      </c>
      <c r="E20" s="4"/>
      <c r="F20" s="4"/>
      <c r="G20" s="4"/>
      <c r="H20" s="4"/>
      <c r="X20" s="132"/>
      <c r="Y20" s="132"/>
      <c r="AB20" s="1194"/>
      <c r="AC20" s="3055"/>
      <c r="AD20" s="3050"/>
      <c r="AE20" s="1619"/>
    </row>
    <row r="21" spans="1:31" s="263" customFormat="1" ht="3.75" customHeight="1">
      <c r="A21" s="435"/>
      <c r="B21" s="132"/>
      <c r="C21" s="4"/>
      <c r="D21" s="4"/>
      <c r="E21" s="4"/>
      <c r="F21" s="4"/>
      <c r="G21" s="4"/>
      <c r="H21" s="4"/>
      <c r="X21" s="240"/>
      <c r="Y21" s="240"/>
      <c r="AB21" s="1622"/>
      <c r="AC21" s="80"/>
      <c r="AD21" s="1622"/>
      <c r="AE21" s="1619"/>
    </row>
    <row r="22" spans="1:31" s="263" customFormat="1" ht="11.25" customHeight="1">
      <c r="A22" s="432"/>
      <c r="B22" s="132"/>
      <c r="C22" s="1621" t="s">
        <v>74</v>
      </c>
      <c r="D22" s="12" t="s">
        <v>3774</v>
      </c>
      <c r="E22" s="4"/>
      <c r="F22" s="4"/>
      <c r="G22" s="4"/>
      <c r="H22" s="4"/>
      <c r="R22" s="269"/>
      <c r="S22" s="269"/>
      <c r="T22" s="269"/>
      <c r="U22" s="269"/>
      <c r="V22" s="269"/>
      <c r="W22" s="269"/>
      <c r="X22" s="269"/>
      <c r="Y22" s="269"/>
      <c r="Z22" s="269"/>
      <c r="AA22" s="1194"/>
      <c r="AC22" s="3055">
        <v>4</v>
      </c>
      <c r="AD22" s="3049"/>
      <c r="AE22" s="1619"/>
    </row>
    <row r="23" spans="1:31" s="263" customFormat="1" ht="11.25" customHeight="1">
      <c r="A23" s="432"/>
      <c r="B23" s="132"/>
      <c r="C23" s="1621"/>
      <c r="D23" s="6" t="s">
        <v>3776</v>
      </c>
      <c r="E23" s="4"/>
      <c r="F23" s="4"/>
      <c r="G23" s="4"/>
      <c r="H23" s="4"/>
      <c r="R23" s="269"/>
      <c r="S23" s="269"/>
      <c r="T23" s="269"/>
      <c r="U23" s="269"/>
      <c r="V23" s="269"/>
      <c r="W23" s="269"/>
      <c r="X23" s="269"/>
      <c r="Y23" s="269"/>
      <c r="Z23" s="269"/>
      <c r="AA23" s="1194"/>
      <c r="AC23" s="3055"/>
      <c r="AD23" s="3056"/>
      <c r="AE23" s="1619"/>
    </row>
    <row r="24" spans="1:31" s="263" customFormat="1" ht="3.75" customHeight="1">
      <c r="A24" s="435"/>
      <c r="B24" s="132"/>
      <c r="C24" s="4"/>
      <c r="D24" s="4"/>
      <c r="E24" s="4"/>
      <c r="F24" s="4"/>
      <c r="G24" s="4"/>
      <c r="H24" s="4"/>
      <c r="Q24" s="269"/>
      <c r="R24" s="269"/>
      <c r="S24" s="269"/>
      <c r="T24" s="269"/>
      <c r="U24" s="269"/>
      <c r="V24" s="269"/>
      <c r="W24" s="269"/>
      <c r="X24" s="269"/>
      <c r="Y24" s="269"/>
      <c r="Z24" s="269"/>
      <c r="AA24" s="1622"/>
      <c r="AC24" s="80"/>
      <c r="AD24" s="1623"/>
      <c r="AE24" s="1619"/>
    </row>
    <row r="25" spans="1:31" s="263" customFormat="1" ht="11.25" customHeight="1">
      <c r="A25" s="432"/>
      <c r="B25" s="132"/>
      <c r="C25" s="1621" t="s">
        <v>75</v>
      </c>
      <c r="D25" s="12" t="s">
        <v>4239</v>
      </c>
      <c r="E25" s="4"/>
      <c r="F25" s="4"/>
      <c r="G25" s="4"/>
      <c r="H25" s="4"/>
      <c r="N25" s="263" t="s">
        <v>25</v>
      </c>
      <c r="Q25" s="243"/>
      <c r="R25" s="1624"/>
      <c r="S25" s="1624"/>
      <c r="T25" s="1624"/>
      <c r="U25" s="1624"/>
      <c r="V25" s="1624"/>
      <c r="W25" s="1624"/>
      <c r="X25" s="1624"/>
      <c r="Y25" s="1624"/>
      <c r="Z25" s="1624"/>
      <c r="AA25" s="1622"/>
      <c r="AC25" s="3055">
        <v>5</v>
      </c>
      <c r="AD25" s="3049"/>
      <c r="AE25" s="1619"/>
    </row>
    <row r="26" spans="1:31" s="263" customFormat="1" ht="11.25" customHeight="1">
      <c r="A26" s="432"/>
      <c r="B26" s="132"/>
      <c r="C26" s="1621"/>
      <c r="D26" s="6" t="s">
        <v>3501</v>
      </c>
      <c r="E26" s="4"/>
      <c r="F26" s="4"/>
      <c r="G26" s="4"/>
      <c r="H26" s="4"/>
      <c r="Q26" s="243"/>
      <c r="R26" s="1624"/>
      <c r="S26" s="1624"/>
      <c r="T26" s="1624"/>
      <c r="U26" s="1624"/>
      <c r="V26" s="1624"/>
      <c r="W26" s="1624"/>
      <c r="X26" s="1624"/>
      <c r="Y26" s="1624"/>
      <c r="Z26" s="1624"/>
      <c r="AA26" s="1622"/>
      <c r="AC26" s="3055"/>
      <c r="AD26" s="3050"/>
      <c r="AE26" s="1619"/>
    </row>
    <row r="27" spans="1:31" s="263" customFormat="1" ht="3.75" customHeight="1">
      <c r="A27" s="432"/>
      <c r="B27" s="132"/>
      <c r="C27" s="6"/>
      <c r="D27" s="6"/>
      <c r="E27" s="4"/>
      <c r="F27" s="4"/>
      <c r="G27" s="4"/>
      <c r="H27" s="4"/>
      <c r="Q27" s="187"/>
      <c r="R27" s="187"/>
      <c r="S27" s="187"/>
      <c r="T27" s="187"/>
      <c r="U27" s="187"/>
      <c r="V27" s="187"/>
      <c r="W27" s="187"/>
      <c r="X27" s="187"/>
      <c r="Y27" s="187"/>
      <c r="Z27" s="187"/>
      <c r="AA27" s="1622"/>
      <c r="AC27" s="515"/>
      <c r="AD27" s="1622"/>
      <c r="AE27" s="1619"/>
    </row>
    <row r="28" spans="1:31" s="263" customFormat="1" ht="11.25" customHeight="1">
      <c r="A28" s="432"/>
      <c r="B28" s="132"/>
      <c r="C28" s="1621" t="s">
        <v>76</v>
      </c>
      <c r="D28" s="12" t="s">
        <v>3775</v>
      </c>
      <c r="E28" s="4"/>
      <c r="F28" s="3"/>
      <c r="G28" s="10"/>
      <c r="H28" s="4"/>
      <c r="Q28" s="1625"/>
      <c r="R28" s="1624"/>
      <c r="S28" s="1624"/>
      <c r="T28" s="1624"/>
      <c r="U28" s="1624"/>
      <c r="V28" s="1624"/>
      <c r="W28" s="1624"/>
      <c r="X28" s="1624"/>
      <c r="Y28" s="1624"/>
      <c r="Z28" s="1624"/>
      <c r="AB28" s="1194"/>
      <c r="AC28" s="3055">
        <v>6</v>
      </c>
      <c r="AD28" s="3049"/>
      <c r="AE28" s="1619"/>
    </row>
    <row r="29" spans="1:31" s="263" customFormat="1" ht="11.25" customHeight="1">
      <c r="A29" s="432"/>
      <c r="B29" s="132"/>
      <c r="C29" s="1621"/>
      <c r="D29" s="6" t="s">
        <v>3777</v>
      </c>
      <c r="E29" s="4"/>
      <c r="F29" s="3"/>
      <c r="G29" s="10"/>
      <c r="H29" s="4"/>
      <c r="Q29" s="1625"/>
      <c r="R29" s="1624"/>
      <c r="S29" s="1624"/>
      <c r="T29" s="1624"/>
      <c r="U29" s="1624"/>
      <c r="V29" s="1624"/>
      <c r="W29" s="1624"/>
      <c r="X29" s="1624"/>
      <c r="Y29" s="1624"/>
      <c r="Z29" s="1624"/>
      <c r="AB29" s="1194"/>
      <c r="AC29" s="3055"/>
      <c r="AD29" s="3050"/>
      <c r="AE29" s="1619"/>
    </row>
    <row r="30" spans="1:31" s="263" customFormat="1" ht="3.75" customHeight="1">
      <c r="A30" s="432"/>
      <c r="B30" s="132"/>
      <c r="C30" s="1621"/>
      <c r="D30" s="12"/>
      <c r="E30" s="4"/>
      <c r="F30" s="3"/>
      <c r="G30" s="10"/>
      <c r="H30" s="4"/>
      <c r="X30" s="132"/>
      <c r="Y30" s="132"/>
      <c r="AB30" s="1194"/>
      <c r="AC30" s="515"/>
      <c r="AD30" s="1194"/>
      <c r="AE30" s="1619"/>
    </row>
    <row r="31" spans="1:31" s="263" customFormat="1" ht="11.25" customHeight="1">
      <c r="A31" s="432"/>
      <c r="B31" s="132"/>
      <c r="C31" s="1621" t="s">
        <v>77</v>
      </c>
      <c r="D31" s="12" t="s">
        <v>3779</v>
      </c>
      <c r="E31" s="4"/>
      <c r="F31" s="3"/>
      <c r="G31" s="10"/>
      <c r="H31" s="4"/>
      <c r="X31" s="132"/>
      <c r="Y31" s="132"/>
      <c r="AB31" s="1194"/>
      <c r="AC31" s="3055">
        <v>7</v>
      </c>
      <c r="AD31" s="3049"/>
      <c r="AE31" s="1619"/>
    </row>
    <row r="32" spans="1:31" s="263" customFormat="1" ht="11.25" customHeight="1">
      <c r="A32" s="432"/>
      <c r="B32" s="132"/>
      <c r="C32" s="1621"/>
      <c r="D32" s="7" t="s">
        <v>3778</v>
      </c>
      <c r="E32" s="4"/>
      <c r="F32" s="3"/>
      <c r="G32" s="10"/>
      <c r="H32" s="4"/>
      <c r="X32" s="132"/>
      <c r="Y32" s="132"/>
      <c r="AB32" s="1194"/>
      <c r="AC32" s="3055"/>
      <c r="AD32" s="3050"/>
      <c r="AE32" s="1619"/>
    </row>
    <row r="33" spans="1:32" s="263" customFormat="1" ht="9" customHeight="1">
      <c r="A33" s="432"/>
      <c r="B33" s="132"/>
      <c r="C33" s="1197"/>
      <c r="D33" s="108"/>
      <c r="F33" s="187"/>
      <c r="G33" s="133"/>
      <c r="X33" s="132"/>
      <c r="Y33" s="132"/>
      <c r="Z33" s="248"/>
      <c r="AA33" s="1194"/>
      <c r="AB33" s="1194"/>
      <c r="AC33" s="1194"/>
      <c r="AD33" s="1194"/>
      <c r="AE33" s="1619"/>
    </row>
    <row r="34" spans="1:32" s="263" customFormat="1" ht="9" customHeight="1">
      <c r="A34" s="432"/>
      <c r="B34" s="2657"/>
      <c r="C34" s="1197"/>
      <c r="D34" s="108"/>
      <c r="F34" s="187"/>
      <c r="G34" s="2660"/>
      <c r="X34" s="2657"/>
      <c r="Y34" s="2657"/>
      <c r="Z34" s="2659"/>
      <c r="AA34" s="1194"/>
      <c r="AB34" s="1194"/>
      <c r="AC34" s="1194"/>
      <c r="AD34" s="1194"/>
      <c r="AE34" s="1619"/>
    </row>
    <row r="35" spans="1:32" s="263" customFormat="1" ht="9" customHeight="1">
      <c r="A35" s="432"/>
      <c r="B35" s="2657"/>
      <c r="C35" s="1197"/>
      <c r="D35" s="108"/>
      <c r="F35" s="187"/>
      <c r="G35" s="2660"/>
      <c r="X35" s="2657"/>
      <c r="Y35" s="2657"/>
      <c r="Z35" s="2659"/>
      <c r="AA35" s="1194"/>
      <c r="AB35" s="1194"/>
      <c r="AC35" s="1194"/>
      <c r="AD35" s="1194"/>
      <c r="AE35" s="1619"/>
    </row>
    <row r="36" spans="1:32" s="263" customFormat="1" ht="9" customHeight="1">
      <c r="A36" s="432"/>
      <c r="B36" s="132"/>
      <c r="C36" s="1197"/>
      <c r="D36" s="108"/>
      <c r="F36" s="187"/>
      <c r="G36" s="133"/>
      <c r="X36" s="132"/>
      <c r="Y36" s="132"/>
      <c r="Z36" s="248"/>
      <c r="AA36" s="1194"/>
      <c r="AB36" s="1194"/>
      <c r="AC36" s="1194"/>
      <c r="AD36" s="1194"/>
      <c r="AE36" s="1619"/>
    </row>
    <row r="37" spans="1:32" s="263" customFormat="1" ht="11.25" customHeight="1">
      <c r="A37" s="1626"/>
      <c r="B37" s="1627"/>
      <c r="C37" s="1628"/>
      <c r="D37" s="1629"/>
      <c r="E37" s="1630"/>
      <c r="F37" s="1631"/>
      <c r="G37" s="1632"/>
      <c r="H37" s="1630"/>
      <c r="I37" s="1630"/>
      <c r="J37" s="1630"/>
      <c r="K37" s="1630"/>
      <c r="L37" s="1630"/>
      <c r="M37" s="1630"/>
      <c r="N37" s="1630"/>
      <c r="O37" s="1630"/>
      <c r="P37" s="1630"/>
      <c r="Q37" s="1630"/>
      <c r="R37" s="1630"/>
      <c r="S37" s="1630"/>
      <c r="T37" s="1630"/>
      <c r="U37" s="1630"/>
      <c r="V37" s="1630"/>
      <c r="W37" s="1630"/>
      <c r="X37" s="1627"/>
      <c r="Y37" s="1627"/>
      <c r="Z37" s="1633"/>
      <c r="AA37" s="1634"/>
      <c r="AB37" s="1634"/>
      <c r="AC37" s="1634"/>
      <c r="AD37" s="1634"/>
      <c r="AE37" s="1635"/>
    </row>
    <row r="38" spans="1:32" s="263" customFormat="1" ht="11.25" customHeight="1">
      <c r="A38" s="432"/>
      <c r="B38" s="132"/>
      <c r="C38" s="1197"/>
      <c r="D38" s="108"/>
      <c r="F38" s="187"/>
      <c r="G38" s="133"/>
      <c r="AE38" s="1619"/>
    </row>
    <row r="39" spans="1:32" s="263" customFormat="1" ht="10.5" customHeight="1">
      <c r="A39" s="537">
        <v>2.2000000000000002</v>
      </c>
      <c r="B39" s="132"/>
      <c r="C39" s="1193" t="s">
        <v>4231</v>
      </c>
      <c r="D39" s="108"/>
      <c r="F39" s="187"/>
      <c r="G39" s="133"/>
      <c r="AE39" s="1636"/>
      <c r="AF39" s="248"/>
    </row>
    <row r="40" spans="1:32" s="263" customFormat="1" ht="10.5" customHeight="1">
      <c r="A40" s="432"/>
      <c r="B40" s="132"/>
      <c r="C40" s="1199" t="s">
        <v>4232</v>
      </c>
      <c r="D40" s="108"/>
      <c r="F40" s="187"/>
      <c r="G40" s="133"/>
      <c r="V40" s="247"/>
      <c r="X40" s="132"/>
      <c r="Y40" s="132"/>
      <c r="Z40" s="247"/>
      <c r="AA40" s="1194"/>
      <c r="AB40" s="247"/>
      <c r="AC40" s="247"/>
      <c r="AD40" s="247"/>
      <c r="AE40" s="1636"/>
      <c r="AF40" s="248"/>
    </row>
    <row r="41" spans="1:32" s="263" customFormat="1" ht="6.75" customHeight="1">
      <c r="A41" s="432"/>
      <c r="B41" s="132"/>
      <c r="C41" s="1199"/>
      <c r="D41" s="108"/>
      <c r="F41" s="187"/>
      <c r="G41" s="133"/>
      <c r="V41" s="247"/>
      <c r="X41" s="132"/>
      <c r="Y41" s="132"/>
      <c r="Z41" s="247"/>
      <c r="AA41" s="1194"/>
      <c r="AB41" s="247"/>
      <c r="AC41" s="247"/>
      <c r="AD41" s="247"/>
      <c r="AE41" s="1636"/>
      <c r="AF41" s="248"/>
    </row>
    <row r="42" spans="1:32" s="263" customFormat="1" ht="10.5" customHeight="1">
      <c r="A42" s="432"/>
      <c r="B42" s="132"/>
      <c r="C42" s="1199"/>
      <c r="D42" s="2880" t="s">
        <v>4128</v>
      </c>
      <c r="E42" s="2880"/>
      <c r="F42" s="132"/>
      <c r="G42" s="132"/>
      <c r="H42" s="248"/>
      <c r="I42" s="1194"/>
      <c r="J42" s="1194"/>
      <c r="K42" s="1194"/>
      <c r="L42" s="1194"/>
      <c r="V42" s="247"/>
      <c r="X42" s="132"/>
      <c r="Y42" s="132"/>
      <c r="Z42" s="247"/>
      <c r="AA42" s="1194"/>
      <c r="AB42" s="247"/>
      <c r="AC42" s="247"/>
      <c r="AD42" s="247"/>
      <c r="AE42" s="1636"/>
      <c r="AF42" s="248"/>
    </row>
    <row r="43" spans="1:32" s="263" customFormat="1" ht="10.5" customHeight="1">
      <c r="A43" s="432"/>
      <c r="B43" s="132"/>
      <c r="C43" s="1199"/>
      <c r="D43" s="3051">
        <v>1</v>
      </c>
      <c r="E43" s="3049"/>
      <c r="F43" s="2911" t="s">
        <v>78</v>
      </c>
      <c r="G43" s="2877"/>
      <c r="H43" s="3051">
        <v>2</v>
      </c>
      <c r="I43" s="3049"/>
      <c r="J43" s="3047" t="s">
        <v>79</v>
      </c>
      <c r="K43" s="3048"/>
      <c r="L43" s="3048"/>
      <c r="V43" s="247"/>
      <c r="X43" s="132"/>
      <c r="Y43" s="132"/>
      <c r="Z43" s="247"/>
      <c r="AA43" s="1194"/>
      <c r="AB43" s="247"/>
      <c r="AC43" s="247"/>
      <c r="AD43" s="247"/>
      <c r="AE43" s="1636"/>
      <c r="AF43" s="248"/>
    </row>
    <row r="44" spans="1:32" s="263" customFormat="1" ht="10.5" customHeight="1">
      <c r="A44" s="432"/>
      <c r="B44" s="132"/>
      <c r="C44" s="1199"/>
      <c r="D44" s="3051"/>
      <c r="E44" s="3050"/>
      <c r="F44" s="2911"/>
      <c r="G44" s="2877"/>
      <c r="H44" s="3051"/>
      <c r="I44" s="3050"/>
      <c r="J44" s="3047"/>
      <c r="K44" s="3048"/>
      <c r="L44" s="3048"/>
      <c r="V44" s="247"/>
      <c r="X44" s="132"/>
      <c r="Y44" s="132"/>
      <c r="Z44" s="247"/>
      <c r="AA44" s="1194"/>
      <c r="AB44" s="247"/>
      <c r="AC44" s="247"/>
      <c r="AD44" s="247"/>
      <c r="AE44" s="1636"/>
      <c r="AF44" s="248"/>
    </row>
    <row r="45" spans="1:32" s="263" customFormat="1" ht="10.5" customHeight="1">
      <c r="A45" s="432"/>
      <c r="B45" s="132"/>
      <c r="C45" s="1199"/>
      <c r="D45" s="247"/>
      <c r="E45" s="240"/>
      <c r="F45" s="132"/>
      <c r="G45" s="132"/>
      <c r="H45" s="247"/>
      <c r="I45" s="1194"/>
      <c r="J45" s="247"/>
      <c r="K45" s="247"/>
      <c r="L45" s="247"/>
      <c r="V45" s="247"/>
      <c r="X45" s="132"/>
      <c r="Y45" s="132"/>
      <c r="Z45" s="247"/>
      <c r="AA45" s="1194"/>
      <c r="AB45" s="247"/>
      <c r="AC45" s="247"/>
      <c r="AD45" s="247"/>
      <c r="AE45" s="1636"/>
      <c r="AF45" s="248"/>
    </row>
    <row r="46" spans="1:32" s="263" customFormat="1" ht="3.75" customHeight="1">
      <c r="A46" s="432"/>
      <c r="B46" s="132"/>
      <c r="C46" s="1197"/>
      <c r="D46" s="108"/>
      <c r="F46" s="187"/>
      <c r="G46" s="133"/>
      <c r="X46" s="132"/>
      <c r="Y46" s="132"/>
      <c r="Z46" s="248"/>
      <c r="AA46" s="1194"/>
      <c r="AB46" s="1194"/>
      <c r="AC46" s="1194"/>
      <c r="AD46" s="1194"/>
      <c r="AE46" s="1619"/>
    </row>
    <row r="47" spans="1:32" s="263" customFormat="1" ht="9" customHeight="1">
      <c r="A47" s="432"/>
      <c r="B47" s="132"/>
      <c r="C47" s="1193"/>
      <c r="D47" s="108"/>
      <c r="F47" s="187"/>
      <c r="G47" s="133"/>
      <c r="X47" s="132"/>
      <c r="Y47" s="132"/>
      <c r="Z47" s="248"/>
      <c r="AA47" s="1194"/>
      <c r="AB47" s="1194"/>
      <c r="AC47" s="1194"/>
      <c r="AD47" s="1194"/>
      <c r="AE47" s="1619"/>
    </row>
    <row r="48" spans="1:32" s="263" customFormat="1" ht="9" customHeight="1">
      <c r="A48" s="432"/>
      <c r="B48" s="132"/>
      <c r="C48" s="1195"/>
      <c r="D48" s="108"/>
      <c r="F48" s="187"/>
      <c r="G48" s="133"/>
      <c r="X48" s="132"/>
      <c r="Y48" s="132"/>
      <c r="Z48" s="248"/>
      <c r="AA48" s="1194"/>
      <c r="AB48" s="1194"/>
      <c r="AC48" s="1194"/>
      <c r="AD48" s="1194"/>
      <c r="AE48" s="1619"/>
    </row>
    <row r="49" spans="1:31" s="263" customFormat="1" ht="8.25" customHeight="1">
      <c r="A49" s="432"/>
      <c r="B49" s="132"/>
      <c r="C49" s="1193"/>
      <c r="D49" s="108"/>
      <c r="F49" s="187"/>
      <c r="G49" s="133"/>
      <c r="X49" s="132"/>
      <c r="Y49" s="132"/>
      <c r="Z49" s="248"/>
      <c r="AA49" s="1194"/>
      <c r="AB49" s="1194"/>
      <c r="AC49" s="1194"/>
      <c r="AD49" s="1194"/>
      <c r="AE49" s="1619"/>
    </row>
    <row r="50" spans="1:31" s="263" customFormat="1" ht="9" customHeight="1">
      <c r="A50" s="432"/>
      <c r="B50" s="132"/>
      <c r="C50" s="1193"/>
      <c r="D50" s="108"/>
      <c r="F50" s="187"/>
      <c r="G50" s="133"/>
      <c r="X50" s="132"/>
      <c r="Y50" s="132"/>
      <c r="Z50" s="248"/>
      <c r="AA50" s="1194"/>
      <c r="AB50" s="1194"/>
      <c r="AC50" s="1194"/>
      <c r="AD50" s="1194"/>
      <c r="AE50" s="1619"/>
    </row>
    <row r="51" spans="1:31" s="263" customFormat="1" ht="9" customHeight="1">
      <c r="A51" s="432"/>
      <c r="B51" s="132"/>
      <c r="C51" s="1195"/>
      <c r="D51" s="108"/>
      <c r="F51" s="187"/>
      <c r="G51" s="133"/>
      <c r="X51" s="132"/>
      <c r="Y51" s="132"/>
      <c r="Z51" s="248"/>
      <c r="AA51" s="1194"/>
      <c r="AB51" s="1194"/>
      <c r="AC51" s="1194"/>
      <c r="AD51" s="1194"/>
      <c r="AE51" s="1619"/>
    </row>
    <row r="52" spans="1:31" s="263" customFormat="1" ht="9" customHeight="1">
      <c r="A52" s="432"/>
      <c r="B52" s="132"/>
      <c r="C52" s="1195"/>
      <c r="D52" s="108"/>
      <c r="F52" s="187"/>
      <c r="G52" s="133"/>
      <c r="X52" s="132"/>
      <c r="Y52" s="132"/>
      <c r="Z52" s="248"/>
      <c r="AA52" s="1194"/>
      <c r="AB52" s="1194"/>
      <c r="AC52" s="1194"/>
      <c r="AD52" s="1194"/>
      <c r="AE52" s="1619"/>
    </row>
    <row r="53" spans="1:31" s="263" customFormat="1" ht="9" customHeight="1">
      <c r="A53" s="432"/>
      <c r="B53" s="132"/>
      <c r="C53" s="1193"/>
      <c r="D53" s="108"/>
      <c r="F53" s="187"/>
      <c r="G53" s="133"/>
      <c r="X53" s="132"/>
      <c r="Y53" s="132"/>
      <c r="Z53" s="248"/>
      <c r="AA53" s="1194"/>
      <c r="AB53" s="1194"/>
      <c r="AC53" s="1194"/>
      <c r="AD53" s="1194"/>
      <c r="AE53" s="1619"/>
    </row>
    <row r="54" spans="1:31" s="263" customFormat="1" ht="9" customHeight="1">
      <c r="A54" s="432"/>
      <c r="B54" s="132"/>
      <c r="C54" s="1196"/>
      <c r="D54" s="108"/>
      <c r="F54" s="187"/>
      <c r="G54" s="133"/>
      <c r="X54" s="132"/>
      <c r="Y54" s="132"/>
      <c r="Z54" s="248"/>
      <c r="AA54" s="1194"/>
      <c r="AB54" s="1194"/>
      <c r="AC54" s="1194"/>
      <c r="AD54" s="1194"/>
      <c r="AE54" s="1619"/>
    </row>
    <row r="55" spans="1:31" s="263" customFormat="1" ht="9" customHeight="1">
      <c r="A55" s="432"/>
      <c r="B55" s="132"/>
      <c r="C55" s="1195"/>
      <c r="D55" s="108"/>
      <c r="F55" s="187"/>
      <c r="G55" s="133"/>
      <c r="X55" s="132"/>
      <c r="Y55" s="132"/>
      <c r="Z55" s="248"/>
      <c r="AA55" s="1194"/>
      <c r="AB55" s="1194"/>
      <c r="AC55" s="1194"/>
      <c r="AD55" s="1194"/>
      <c r="AE55" s="1619"/>
    </row>
    <row r="56" spans="1:31" s="263" customFormat="1" ht="9" customHeight="1">
      <c r="A56" s="432"/>
      <c r="B56" s="132"/>
      <c r="C56" s="1193"/>
      <c r="D56" s="108"/>
      <c r="F56" s="187"/>
      <c r="G56" s="133"/>
      <c r="X56" s="132"/>
      <c r="Y56" s="132"/>
      <c r="Z56" s="248"/>
      <c r="AA56" s="1194"/>
      <c r="AB56" s="1194"/>
      <c r="AC56" s="1194"/>
      <c r="AD56" s="1194"/>
      <c r="AE56" s="1619"/>
    </row>
    <row r="57" spans="1:31" s="263" customFormat="1" ht="9" customHeight="1">
      <c r="A57" s="432"/>
      <c r="B57" s="132"/>
      <c r="C57" s="1195"/>
      <c r="D57" s="108"/>
      <c r="F57" s="187"/>
      <c r="G57" s="133"/>
      <c r="X57" s="132"/>
      <c r="Y57" s="132"/>
      <c r="Z57" s="248"/>
      <c r="AA57" s="1194"/>
      <c r="AB57" s="1194"/>
      <c r="AC57" s="1194"/>
      <c r="AD57" s="1194"/>
      <c r="AE57" s="1619"/>
    </row>
    <row r="58" spans="1:31" s="263" customFormat="1" ht="6.75" customHeight="1">
      <c r="A58" s="432"/>
      <c r="B58" s="132"/>
      <c r="C58" s="1195"/>
      <c r="D58" s="108"/>
      <c r="F58" s="187"/>
      <c r="G58" s="133"/>
      <c r="X58" s="132"/>
      <c r="Y58" s="132"/>
      <c r="Z58" s="248"/>
      <c r="AA58" s="1194"/>
      <c r="AB58" s="1194"/>
      <c r="AC58" s="1194"/>
      <c r="AD58" s="1194"/>
      <c r="AE58" s="1619"/>
    </row>
    <row r="59" spans="1:31" ht="13.5" customHeight="1">
      <c r="A59" s="537"/>
      <c r="B59" s="219"/>
      <c r="C59" s="112"/>
      <c r="D59" s="112"/>
      <c r="G59" s="133"/>
      <c r="X59" s="132"/>
      <c r="Y59" s="132"/>
      <c r="Z59" s="132"/>
      <c r="AA59" s="1194"/>
      <c r="AB59" s="1194"/>
      <c r="AC59" s="1194"/>
      <c r="AD59" s="1194"/>
      <c r="AE59" s="1209"/>
    </row>
    <row r="60" spans="1:31" ht="13.5" customHeight="1">
      <c r="A60" s="537"/>
      <c r="B60" s="219"/>
      <c r="C60" s="112"/>
      <c r="D60" s="112"/>
      <c r="G60" s="133"/>
      <c r="X60" s="132"/>
      <c r="Y60" s="132"/>
      <c r="Z60" s="132"/>
      <c r="AA60" s="1194"/>
      <c r="AB60" s="1194"/>
      <c r="AC60" s="1194"/>
      <c r="AD60" s="1194"/>
      <c r="AE60" s="1209"/>
    </row>
    <row r="61" spans="1:31" ht="13.5" customHeight="1">
      <c r="A61" s="537"/>
      <c r="B61" s="219"/>
      <c r="C61" s="112"/>
      <c r="D61" s="112"/>
      <c r="G61" s="133"/>
      <c r="X61" s="132"/>
      <c r="Y61" s="132"/>
      <c r="Z61" s="132"/>
      <c r="AA61" s="1194"/>
      <c r="AB61" s="1194"/>
      <c r="AC61" s="1194"/>
      <c r="AD61" s="1194"/>
      <c r="AE61" s="1209"/>
    </row>
    <row r="62" spans="1:31" ht="13.5" customHeight="1">
      <c r="A62" s="537"/>
      <c r="B62" s="219"/>
      <c r="C62" s="112"/>
      <c r="D62" s="112"/>
      <c r="G62" s="133"/>
      <c r="X62" s="132"/>
      <c r="Y62" s="132"/>
      <c r="Z62" s="132"/>
      <c r="AA62" s="1194"/>
      <c r="AB62" s="1194"/>
      <c r="AC62" s="1194"/>
      <c r="AD62" s="1194"/>
      <c r="AE62" s="1209"/>
    </row>
    <row r="63" spans="1:31" ht="11.25" customHeight="1">
      <c r="A63" s="1637"/>
      <c r="B63" s="1638"/>
      <c r="C63" s="1639"/>
      <c r="D63" s="1639"/>
      <c r="E63" s="1631"/>
      <c r="F63" s="1631"/>
      <c r="G63" s="1632"/>
      <c r="H63" s="1631"/>
      <c r="I63" s="1631"/>
      <c r="J63" s="1631"/>
      <c r="K63" s="1631"/>
      <c r="L63" s="1631"/>
      <c r="M63" s="1631"/>
      <c r="N63" s="1631"/>
      <c r="O63" s="1631"/>
      <c r="P63" s="1631"/>
      <c r="Q63" s="1631"/>
      <c r="R63" s="1631"/>
      <c r="S63" s="1631"/>
      <c r="T63" s="1631"/>
      <c r="U63" s="1631"/>
      <c r="V63" s="1631"/>
      <c r="W63" s="1631"/>
      <c r="X63" s="1627"/>
      <c r="Y63" s="1627"/>
      <c r="Z63" s="1627"/>
      <c r="AA63" s="1634"/>
      <c r="AB63" s="1634"/>
      <c r="AC63" s="1634"/>
      <c r="AD63" s="1634"/>
      <c r="AE63" s="1640"/>
    </row>
    <row r="64" spans="1:31" ht="11.25" customHeight="1">
      <c r="A64" s="537"/>
      <c r="B64" s="219"/>
      <c r="C64" s="112"/>
      <c r="D64" s="112"/>
      <c r="G64" s="133"/>
      <c r="X64" s="132"/>
      <c r="Y64" s="132"/>
      <c r="Z64" s="132"/>
      <c r="AA64" s="1194"/>
      <c r="AB64" s="1194"/>
      <c r="AC64" s="1194"/>
      <c r="AD64" s="1194"/>
      <c r="AE64" s="1209"/>
    </row>
    <row r="65" spans="1:31" ht="11.25">
      <c r="A65" s="537">
        <v>2.2999999999999998</v>
      </c>
      <c r="B65" s="132"/>
      <c r="C65" s="1193" t="s">
        <v>946</v>
      </c>
      <c r="D65" s="108"/>
      <c r="E65" s="263"/>
      <c r="G65" s="13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1209"/>
    </row>
    <row r="66" spans="1:31" ht="11.25" customHeight="1">
      <c r="A66" s="432"/>
      <c r="B66" s="132"/>
      <c r="C66" s="1199" t="s">
        <v>947</v>
      </c>
      <c r="D66" s="108"/>
      <c r="E66" s="263"/>
      <c r="G66" s="133"/>
      <c r="H66" s="263"/>
      <c r="I66" s="263"/>
      <c r="J66" s="263"/>
      <c r="K66" s="263"/>
      <c r="L66" s="263"/>
      <c r="M66" s="263"/>
      <c r="N66" s="263"/>
      <c r="O66" s="263"/>
      <c r="P66" s="263"/>
      <c r="Q66" s="263"/>
      <c r="R66" s="263"/>
      <c r="S66" s="263"/>
      <c r="T66" s="263"/>
      <c r="U66" s="263"/>
      <c r="V66" s="247"/>
      <c r="W66" s="263"/>
      <c r="X66" s="132"/>
      <c r="Y66" s="132"/>
      <c r="Z66" s="247"/>
      <c r="AA66" s="1194"/>
      <c r="AB66" s="247"/>
      <c r="AC66" s="247"/>
      <c r="AD66" s="247"/>
      <c r="AE66" s="1209"/>
    </row>
    <row r="67" spans="1:31" ht="6.75" customHeight="1">
      <c r="A67" s="432"/>
      <c r="B67" s="132"/>
      <c r="C67" s="1199"/>
      <c r="D67" s="108"/>
      <c r="E67" s="263"/>
      <c r="G67" s="133"/>
      <c r="H67" s="263"/>
      <c r="I67" s="263"/>
      <c r="J67" s="263"/>
      <c r="K67" s="263"/>
      <c r="L67" s="263"/>
      <c r="M67" s="263"/>
      <c r="N67" s="263"/>
      <c r="O67" s="263"/>
      <c r="P67" s="263"/>
      <c r="Q67" s="263"/>
      <c r="R67" s="263"/>
      <c r="S67" s="263"/>
      <c r="T67" s="263"/>
      <c r="U67" s="263"/>
      <c r="V67" s="247"/>
      <c r="W67" s="263"/>
      <c r="X67" s="132"/>
      <c r="Y67" s="132"/>
      <c r="Z67" s="247"/>
      <c r="AA67" s="1194"/>
      <c r="AB67" s="247"/>
      <c r="AC67" s="247"/>
      <c r="AD67" s="247"/>
      <c r="AE67" s="1209"/>
    </row>
    <row r="68" spans="1:31" ht="12.75" customHeight="1">
      <c r="A68" s="432"/>
      <c r="B68" s="132"/>
      <c r="C68" s="1199"/>
      <c r="D68" s="2880" t="s">
        <v>894</v>
      </c>
      <c r="E68" s="2880"/>
      <c r="F68" s="132"/>
      <c r="G68" s="132"/>
      <c r="H68" s="248"/>
      <c r="I68" s="1194"/>
      <c r="J68" s="1194"/>
      <c r="K68" s="1194"/>
      <c r="L68" s="1194"/>
      <c r="M68" s="263"/>
      <c r="N68" s="263"/>
      <c r="O68" s="263"/>
      <c r="P68" s="263"/>
      <c r="Q68" s="263"/>
      <c r="R68" s="263"/>
      <c r="S68" s="263"/>
      <c r="T68" s="263"/>
      <c r="U68" s="263"/>
      <c r="V68" s="247"/>
      <c r="W68" s="263"/>
      <c r="X68" s="132"/>
      <c r="Y68" s="132"/>
      <c r="Z68" s="247"/>
      <c r="AA68" s="1194"/>
      <c r="AB68" s="247"/>
      <c r="AC68" s="247"/>
      <c r="AD68" s="247"/>
      <c r="AE68" s="1209"/>
    </row>
    <row r="69" spans="1:31" ht="10.5" customHeight="1">
      <c r="A69" s="432"/>
      <c r="B69" s="132"/>
      <c r="C69" s="1199"/>
      <c r="D69" s="3054">
        <v>1</v>
      </c>
      <c r="E69" s="3052"/>
      <c r="F69" s="2911" t="s">
        <v>78</v>
      </c>
      <c r="G69" s="2877"/>
      <c r="H69" s="3051">
        <v>2</v>
      </c>
      <c r="I69" s="3052"/>
      <c r="J69" s="3047" t="s">
        <v>79</v>
      </c>
      <c r="K69" s="3048"/>
      <c r="L69" s="3048"/>
      <c r="M69" s="263"/>
      <c r="N69" s="263"/>
      <c r="O69" s="263"/>
      <c r="P69" s="263"/>
      <c r="Q69" s="263"/>
      <c r="R69" s="263"/>
      <c r="S69" s="263"/>
      <c r="T69" s="263"/>
      <c r="U69" s="263"/>
      <c r="V69" s="247"/>
      <c r="W69" s="263"/>
      <c r="X69" s="132"/>
      <c r="Y69" s="132"/>
      <c r="Z69" s="247"/>
      <c r="AA69" s="1194"/>
      <c r="AB69" s="247"/>
      <c r="AC69" s="247"/>
      <c r="AD69" s="247"/>
      <c r="AE69" s="1209"/>
    </row>
    <row r="70" spans="1:31" ht="10.5" customHeight="1">
      <c r="A70" s="432"/>
      <c r="B70" s="132"/>
      <c r="C70" s="1199"/>
      <c r="D70" s="3054"/>
      <c r="E70" s="3053"/>
      <c r="F70" s="2911"/>
      <c r="G70" s="2877"/>
      <c r="H70" s="3051"/>
      <c r="I70" s="3053"/>
      <c r="J70" s="3047"/>
      <c r="K70" s="3048"/>
      <c r="L70" s="3048"/>
      <c r="M70" s="263"/>
      <c r="N70" s="263"/>
      <c r="O70" s="263"/>
      <c r="P70" s="263"/>
      <c r="Q70" s="263"/>
      <c r="R70" s="263"/>
      <c r="S70" s="263"/>
      <c r="T70" s="263"/>
      <c r="U70" s="263"/>
      <c r="V70" s="247"/>
      <c r="W70" s="263"/>
      <c r="X70" s="132"/>
      <c r="Y70" s="132"/>
      <c r="Z70" s="247"/>
      <c r="AA70" s="1194"/>
      <c r="AB70" s="247"/>
      <c r="AC70" s="247"/>
      <c r="AD70" s="247"/>
      <c r="AE70" s="1209"/>
    </row>
    <row r="71" spans="1:31" ht="7.5" customHeight="1">
      <c r="A71" s="432"/>
      <c r="B71" s="132"/>
      <c r="C71" s="1199"/>
      <c r="D71" s="247"/>
      <c r="E71" s="240"/>
      <c r="F71" s="132"/>
      <c r="G71" s="132"/>
      <c r="H71" s="247"/>
      <c r="I71" s="1194"/>
      <c r="J71" s="247"/>
      <c r="K71" s="247"/>
      <c r="L71" s="247"/>
      <c r="M71" s="263"/>
      <c r="N71" s="263"/>
      <c r="O71" s="263"/>
      <c r="P71" s="263"/>
      <c r="Q71" s="263"/>
      <c r="R71" s="263"/>
      <c r="S71" s="263"/>
      <c r="T71" s="263"/>
      <c r="U71" s="263"/>
      <c r="V71" s="247"/>
      <c r="W71" s="263"/>
      <c r="X71" s="132"/>
      <c r="Y71" s="132"/>
      <c r="Z71" s="247"/>
      <c r="AA71" s="1194"/>
      <c r="AB71" s="247"/>
      <c r="AC71" s="247"/>
      <c r="AD71" s="247"/>
      <c r="AE71" s="1209"/>
    </row>
    <row r="72" spans="1:31" ht="12.75" customHeight="1">
      <c r="A72" s="432"/>
      <c r="B72" s="132"/>
      <c r="C72" s="1197"/>
      <c r="D72" s="108"/>
      <c r="E72" s="263"/>
      <c r="G72" s="133"/>
      <c r="H72" s="263"/>
      <c r="I72" s="263"/>
      <c r="J72" s="263"/>
      <c r="K72" s="263"/>
      <c r="L72" s="263"/>
      <c r="M72" s="263"/>
      <c r="N72" s="263"/>
      <c r="O72" s="263"/>
      <c r="P72" s="263"/>
      <c r="Q72" s="263"/>
      <c r="R72" s="263"/>
      <c r="S72" s="263"/>
      <c r="T72" s="263"/>
      <c r="U72" s="263"/>
      <c r="V72" s="263"/>
      <c r="W72" s="263"/>
      <c r="X72" s="132"/>
      <c r="Y72" s="132"/>
      <c r="Z72" s="248"/>
      <c r="AA72" s="1194"/>
      <c r="AB72" s="1194"/>
      <c r="AC72" s="1194"/>
      <c r="AD72" s="1194"/>
      <c r="AE72" s="1209"/>
    </row>
    <row r="73" spans="1:31" ht="12.75" customHeight="1">
      <c r="A73" s="432"/>
      <c r="B73" s="132"/>
      <c r="C73" s="1193"/>
      <c r="D73" s="108"/>
      <c r="E73" s="263"/>
      <c r="G73" s="133"/>
      <c r="H73" s="263"/>
      <c r="I73" s="263"/>
      <c r="J73" s="263"/>
      <c r="K73" s="263"/>
      <c r="L73" s="263"/>
      <c r="M73" s="263"/>
      <c r="N73" s="263"/>
      <c r="O73" s="263"/>
      <c r="P73" s="263"/>
      <c r="Q73" s="263"/>
      <c r="R73" s="263"/>
      <c r="S73" s="263"/>
      <c r="T73" s="263"/>
      <c r="U73" s="263"/>
      <c r="V73" s="263"/>
      <c r="W73" s="263"/>
      <c r="X73" s="132"/>
      <c r="Y73" s="132"/>
      <c r="Z73" s="248"/>
      <c r="AA73" s="1194"/>
      <c r="AB73" s="1194"/>
      <c r="AC73" s="1194"/>
      <c r="AD73" s="1194"/>
      <c r="AE73" s="1209"/>
    </row>
    <row r="74" spans="1:31" ht="12.75" customHeight="1">
      <c r="A74" s="432"/>
      <c r="B74" s="132"/>
      <c r="C74" s="1195"/>
      <c r="D74" s="108"/>
      <c r="E74" s="263"/>
      <c r="G74" s="133"/>
      <c r="H74" s="263"/>
      <c r="I74" s="263"/>
      <c r="J74" s="263"/>
      <c r="K74" s="263"/>
      <c r="L74" s="263"/>
      <c r="M74" s="263"/>
      <c r="N74" s="263"/>
      <c r="O74" s="263"/>
      <c r="P74" s="263"/>
      <c r="Q74" s="263"/>
      <c r="R74" s="263"/>
      <c r="S74" s="263"/>
      <c r="T74" s="263"/>
      <c r="U74" s="263"/>
      <c r="V74" s="263"/>
      <c r="W74" s="263"/>
      <c r="X74" s="132"/>
      <c r="Y74" s="132"/>
      <c r="Z74" s="248"/>
      <c r="AA74" s="1194"/>
      <c r="AB74" s="1194"/>
      <c r="AC74" s="1194"/>
      <c r="AD74" s="1194"/>
      <c r="AE74" s="1209"/>
    </row>
    <row r="75" spans="1:31" ht="4.5" customHeight="1">
      <c r="A75" s="432"/>
      <c r="B75" s="132"/>
      <c r="C75" s="1193"/>
      <c r="D75" s="108"/>
      <c r="E75" s="263"/>
      <c r="G75" s="133"/>
      <c r="H75" s="263"/>
      <c r="I75" s="263"/>
      <c r="J75" s="263"/>
      <c r="K75" s="263"/>
      <c r="L75" s="263"/>
      <c r="M75" s="263"/>
      <c r="N75" s="263"/>
      <c r="O75" s="263"/>
      <c r="P75" s="263"/>
      <c r="Q75" s="263"/>
      <c r="R75" s="263"/>
      <c r="S75" s="263"/>
      <c r="T75" s="263"/>
      <c r="U75" s="263"/>
      <c r="V75" s="263"/>
      <c r="W75" s="263"/>
      <c r="X75" s="132"/>
      <c r="Y75" s="132"/>
      <c r="Z75" s="248"/>
      <c r="AA75" s="1194"/>
      <c r="AB75" s="1194"/>
      <c r="AC75" s="1194"/>
      <c r="AD75" s="1194"/>
      <c r="AE75" s="1209"/>
    </row>
    <row r="76" spans="1:31" ht="11.25" customHeight="1">
      <c r="A76" s="432"/>
      <c r="B76" s="132"/>
      <c r="C76" s="1198"/>
      <c r="D76" s="108"/>
      <c r="E76" s="263"/>
      <c r="G76" s="133"/>
      <c r="H76" s="263"/>
      <c r="I76" s="263"/>
      <c r="J76" s="263"/>
      <c r="K76" s="263"/>
      <c r="L76" s="263"/>
      <c r="M76" s="263"/>
      <c r="N76" s="263"/>
      <c r="O76" s="263"/>
      <c r="P76" s="263"/>
      <c r="Q76" s="263"/>
      <c r="R76" s="263"/>
      <c r="S76" s="263"/>
      <c r="T76" s="263"/>
      <c r="U76" s="263"/>
      <c r="V76" s="263"/>
      <c r="W76" s="263"/>
      <c r="X76" s="132"/>
      <c r="Y76" s="132"/>
      <c r="Z76" s="248"/>
      <c r="AA76" s="1194"/>
      <c r="AB76" s="1194"/>
      <c r="AC76" s="1194"/>
      <c r="AD76" s="1194"/>
      <c r="AE76" s="1209"/>
    </row>
    <row r="77" spans="1:31" ht="12.75" customHeight="1">
      <c r="A77" s="432"/>
      <c r="B77" s="132"/>
      <c r="C77" s="1199"/>
      <c r="D77" s="108"/>
      <c r="E77" s="263"/>
      <c r="G77" s="133"/>
      <c r="H77" s="263"/>
      <c r="I77" s="263"/>
      <c r="J77" s="263"/>
      <c r="K77" s="263"/>
      <c r="L77" s="263"/>
      <c r="M77" s="263"/>
      <c r="N77" s="263"/>
      <c r="O77" s="263"/>
      <c r="P77" s="263"/>
      <c r="Q77" s="263"/>
      <c r="R77" s="263"/>
      <c r="S77" s="263"/>
      <c r="T77" s="263"/>
      <c r="U77" s="263"/>
      <c r="V77" s="263"/>
      <c r="W77" s="263"/>
      <c r="X77" s="132"/>
      <c r="Y77" s="132"/>
      <c r="Z77" s="248"/>
      <c r="AA77" s="1194"/>
      <c r="AB77" s="1194"/>
      <c r="AC77" s="1194"/>
      <c r="AD77" s="1194"/>
      <c r="AE77" s="1209"/>
    </row>
    <row r="78" spans="1:31" ht="7.5" customHeight="1">
      <c r="A78" s="432"/>
      <c r="B78" s="132"/>
      <c r="C78" s="1195"/>
      <c r="D78" s="108"/>
      <c r="E78" s="263"/>
      <c r="G78" s="133"/>
      <c r="H78" s="263"/>
      <c r="I78" s="263"/>
      <c r="J78" s="263"/>
      <c r="K78" s="263"/>
      <c r="L78" s="263"/>
      <c r="M78" s="263"/>
      <c r="N78" s="263"/>
      <c r="O78" s="263"/>
      <c r="P78" s="263"/>
      <c r="Q78" s="263"/>
      <c r="R78" s="263"/>
      <c r="S78" s="263"/>
      <c r="T78" s="263"/>
      <c r="U78" s="263"/>
      <c r="V78" s="263"/>
      <c r="W78" s="263"/>
      <c r="X78" s="132"/>
      <c r="Y78" s="132"/>
      <c r="Z78" s="248"/>
      <c r="AA78" s="1194"/>
      <c r="AB78" s="1194"/>
      <c r="AC78" s="1194"/>
      <c r="AD78" s="1194"/>
      <c r="AE78" s="1209"/>
    </row>
    <row r="79" spans="1:31" ht="9.75" customHeight="1">
      <c r="A79" s="432"/>
      <c r="B79" s="132"/>
      <c r="C79" s="1198"/>
      <c r="D79" s="1200"/>
      <c r="E79" s="1201"/>
      <c r="F79" s="1202"/>
      <c r="G79" s="1203"/>
      <c r="H79" s="1201"/>
      <c r="I79" s="1201"/>
      <c r="J79" s="1201"/>
      <c r="K79" s="1201"/>
      <c r="L79" s="1201"/>
      <c r="M79" s="1201"/>
      <c r="N79" s="1201"/>
      <c r="O79" s="1201"/>
      <c r="P79" s="1201"/>
      <c r="Q79" s="1201"/>
      <c r="R79" s="1201"/>
      <c r="S79" s="1201"/>
      <c r="T79" s="1201"/>
      <c r="U79" s="1201"/>
      <c r="V79" s="1201"/>
      <c r="W79" s="1201"/>
      <c r="X79" s="1204"/>
      <c r="Y79" s="1204"/>
      <c r="Z79" s="1205"/>
      <c r="AA79" s="1206"/>
      <c r="AB79" s="1194"/>
      <c r="AC79" s="1194"/>
      <c r="AD79" s="1194"/>
      <c r="AE79" s="1209"/>
    </row>
    <row r="80" spans="1:31" ht="12" customHeight="1">
      <c r="A80" s="432"/>
      <c r="B80" s="132"/>
      <c r="C80" s="1199"/>
      <c r="D80" s="1200"/>
      <c r="E80" s="1201"/>
      <c r="F80" s="1202"/>
      <c r="G80" s="1203"/>
      <c r="H80" s="1201"/>
      <c r="I80" s="1201"/>
      <c r="J80" s="1201"/>
      <c r="K80" s="1201"/>
      <c r="L80" s="1201"/>
      <c r="M80" s="1201"/>
      <c r="N80" s="1201"/>
      <c r="O80" s="1201"/>
      <c r="P80" s="1201"/>
      <c r="Q80" s="1201"/>
      <c r="R80" s="1201"/>
      <c r="S80" s="1201"/>
      <c r="T80" s="1201"/>
      <c r="U80" s="1201"/>
      <c r="V80" s="1201"/>
      <c r="W80" s="1201"/>
      <c r="X80" s="1204"/>
      <c r="Y80" s="1204"/>
      <c r="Z80" s="1205"/>
      <c r="AA80" s="1206"/>
      <c r="AB80" s="1194"/>
      <c r="AC80" s="1194"/>
      <c r="AD80" s="1194"/>
      <c r="AE80" s="1209"/>
    </row>
    <row r="81" spans="1:31" ht="7.5" customHeight="1">
      <c r="A81" s="432"/>
      <c r="B81" s="132"/>
      <c r="C81" s="1207"/>
      <c r="D81" s="1200"/>
      <c r="E81" s="1201"/>
      <c r="F81" s="1202"/>
      <c r="G81" s="1203"/>
      <c r="H81" s="1201"/>
      <c r="I81" s="1201"/>
      <c r="J81" s="1201"/>
      <c r="K81" s="1201"/>
      <c r="L81" s="1201"/>
      <c r="M81" s="1201"/>
      <c r="N81" s="1201"/>
      <c r="O81" s="1201"/>
      <c r="P81" s="1201"/>
      <c r="Q81" s="1201"/>
      <c r="R81" s="1201"/>
      <c r="S81" s="1201"/>
      <c r="T81" s="1201"/>
      <c r="U81" s="1201"/>
      <c r="V81" s="1201"/>
      <c r="W81" s="1201"/>
      <c r="X81" s="1204"/>
      <c r="Y81" s="1204"/>
      <c r="Z81" s="1205"/>
      <c r="AA81" s="1206"/>
      <c r="AB81" s="1194"/>
      <c r="AC81" s="1194"/>
      <c r="AD81" s="1194"/>
      <c r="AE81" s="1209"/>
    </row>
    <row r="82" spans="1:31" ht="10.5" customHeight="1">
      <c r="A82" s="432"/>
      <c r="B82" s="132"/>
      <c r="C82" s="1198"/>
      <c r="D82" s="1200"/>
      <c r="E82" s="1201"/>
      <c r="F82" s="1202"/>
      <c r="G82" s="1203"/>
      <c r="H82" s="1201"/>
      <c r="I82" s="1201"/>
      <c r="J82" s="1201"/>
      <c r="K82" s="1201"/>
      <c r="L82" s="1201"/>
      <c r="M82" s="1201"/>
      <c r="N82" s="1201"/>
      <c r="O82" s="1201"/>
      <c r="P82" s="1201"/>
      <c r="Q82" s="1201"/>
      <c r="R82" s="1201"/>
      <c r="S82" s="1201"/>
      <c r="T82" s="1201"/>
      <c r="U82" s="1201"/>
      <c r="V82" s="1201"/>
      <c r="W82" s="1201"/>
      <c r="X82" s="1204"/>
      <c r="Y82" s="1204"/>
      <c r="Z82" s="1205"/>
      <c r="AA82" s="1206"/>
      <c r="AB82" s="1194"/>
      <c r="AC82" s="1194"/>
      <c r="AD82" s="1194"/>
      <c r="AE82" s="1209"/>
    </row>
    <row r="83" spans="1:31" ht="11.25" customHeight="1">
      <c r="A83" s="432"/>
      <c r="B83" s="132"/>
      <c r="C83" s="1199"/>
      <c r="D83" s="1200"/>
      <c r="E83" s="1201"/>
      <c r="F83" s="1202"/>
      <c r="G83" s="1203"/>
      <c r="H83" s="1201"/>
      <c r="I83" s="1201"/>
      <c r="J83" s="1201"/>
      <c r="K83" s="1201"/>
      <c r="L83" s="1201"/>
      <c r="M83" s="1201"/>
      <c r="N83" s="1201"/>
      <c r="O83" s="1201"/>
      <c r="P83" s="1201"/>
      <c r="Q83" s="1201"/>
      <c r="R83" s="1201"/>
      <c r="S83" s="1201"/>
      <c r="T83" s="1201"/>
      <c r="U83" s="1201"/>
      <c r="V83" s="1201"/>
      <c r="W83" s="1201"/>
      <c r="X83" s="1204"/>
      <c r="Y83" s="1204"/>
      <c r="Z83" s="1205"/>
      <c r="AA83" s="1206"/>
      <c r="AB83" s="1194"/>
      <c r="AC83" s="1194"/>
      <c r="AD83" s="1194"/>
      <c r="AE83" s="1209"/>
    </row>
    <row r="84" spans="1:31" ht="11.25" customHeight="1">
      <c r="A84" s="432"/>
      <c r="B84" s="132"/>
      <c r="C84" s="1199"/>
      <c r="D84" s="1200"/>
      <c r="E84" s="1201"/>
      <c r="F84" s="1202"/>
      <c r="G84" s="1203"/>
      <c r="H84" s="1201"/>
      <c r="I84" s="1201"/>
      <c r="J84" s="1201"/>
      <c r="K84" s="1201"/>
      <c r="L84" s="1201"/>
      <c r="M84" s="1201"/>
      <c r="N84" s="1201"/>
      <c r="O84" s="1201"/>
      <c r="P84" s="1201"/>
      <c r="Q84" s="1201"/>
      <c r="R84" s="1201"/>
      <c r="S84" s="1201"/>
      <c r="T84" s="1201"/>
      <c r="U84" s="1201"/>
      <c r="V84" s="1201"/>
      <c r="W84" s="1201"/>
      <c r="X84" s="1204"/>
      <c r="Y84" s="1204"/>
      <c r="Z84" s="1205"/>
      <c r="AA84" s="1206"/>
      <c r="AB84" s="1194"/>
      <c r="AC84" s="1194"/>
      <c r="AD84" s="1194"/>
      <c r="AE84" s="1209"/>
    </row>
    <row r="85" spans="1:31" ht="11.25" customHeight="1">
      <c r="A85" s="432"/>
      <c r="B85" s="132"/>
      <c r="C85" s="1199"/>
      <c r="D85" s="1200"/>
      <c r="E85" s="1201"/>
      <c r="F85" s="1202"/>
      <c r="G85" s="1203"/>
      <c r="H85" s="1201"/>
      <c r="I85" s="1201"/>
      <c r="J85" s="1201"/>
      <c r="K85" s="1201"/>
      <c r="L85" s="1201"/>
      <c r="M85" s="1201"/>
      <c r="N85" s="1201"/>
      <c r="O85" s="1201"/>
      <c r="P85" s="1201"/>
      <c r="Q85" s="1201"/>
      <c r="R85" s="1201"/>
      <c r="S85" s="1201"/>
      <c r="T85" s="1201"/>
      <c r="U85" s="1201"/>
      <c r="V85" s="1201"/>
      <c r="W85" s="1201"/>
      <c r="X85" s="1204"/>
      <c r="Y85" s="1204"/>
      <c r="Z85" s="1205"/>
      <c r="AA85" s="1206"/>
      <c r="AB85" s="1194"/>
      <c r="AC85" s="1194"/>
      <c r="AD85" s="1194"/>
      <c r="AE85" s="1209"/>
    </row>
    <row r="86" spans="1:31" ht="11.25" customHeight="1">
      <c r="A86" s="432"/>
      <c r="B86" s="132"/>
      <c r="C86" s="1199"/>
      <c r="D86" s="1200"/>
      <c r="E86" s="1201"/>
      <c r="F86" s="1202"/>
      <c r="G86" s="1203"/>
      <c r="H86" s="1201"/>
      <c r="I86" s="1201"/>
      <c r="J86" s="1201"/>
      <c r="K86" s="1201"/>
      <c r="L86" s="1201"/>
      <c r="M86" s="1201"/>
      <c r="N86" s="1201"/>
      <c r="O86" s="1201"/>
      <c r="P86" s="1201"/>
      <c r="Q86" s="1201"/>
      <c r="R86" s="1201"/>
      <c r="S86" s="1201"/>
      <c r="T86" s="1201"/>
      <c r="U86" s="1201"/>
      <c r="V86" s="1201"/>
      <c r="W86" s="1201"/>
      <c r="X86" s="1204"/>
      <c r="Y86" s="1204"/>
      <c r="Z86" s="1205"/>
      <c r="AA86" s="1206"/>
      <c r="AB86" s="1194"/>
      <c r="AC86" s="1194"/>
      <c r="AD86" s="1194"/>
      <c r="AE86" s="1209"/>
    </row>
    <row r="87" spans="1:31" ht="12.75" customHeight="1">
      <c r="A87" s="432"/>
      <c r="B87" s="132"/>
      <c r="C87" s="1193"/>
      <c r="D87" s="108"/>
      <c r="E87" s="263"/>
      <c r="G87" s="133"/>
      <c r="H87" s="263"/>
      <c r="I87" s="263"/>
      <c r="J87" s="263"/>
      <c r="K87" s="263"/>
      <c r="L87" s="263"/>
      <c r="M87" s="263"/>
      <c r="N87" s="263"/>
      <c r="O87" s="263"/>
      <c r="P87" s="263"/>
      <c r="Q87" s="263"/>
      <c r="R87" s="263"/>
      <c r="S87" s="263"/>
      <c r="T87" s="263"/>
      <c r="U87" s="263"/>
      <c r="V87" s="263"/>
      <c r="W87" s="263"/>
      <c r="X87" s="132"/>
      <c r="Y87" s="132"/>
      <c r="Z87" s="248"/>
      <c r="AA87" s="1194"/>
      <c r="AB87" s="1194"/>
      <c r="AC87" s="1194"/>
      <c r="AD87" s="1194"/>
      <c r="AE87" s="1209"/>
    </row>
    <row r="88" spans="1:31" ht="12.75" customHeight="1" thickBot="1">
      <c r="A88" s="1641"/>
      <c r="B88" s="1642"/>
      <c r="C88" s="1642"/>
      <c r="D88" s="1642"/>
      <c r="E88" s="1642"/>
      <c r="F88" s="1642"/>
      <c r="G88" s="1642"/>
      <c r="H88" s="1642"/>
      <c r="I88" s="1642"/>
      <c r="J88" s="1642"/>
      <c r="K88" s="1642"/>
      <c r="L88" s="1642"/>
      <c r="M88" s="1642"/>
      <c r="N88" s="1642"/>
      <c r="O88" s="1642"/>
      <c r="P88" s="1642"/>
      <c r="Q88" s="1642"/>
      <c r="R88" s="1642"/>
      <c r="S88" s="1642"/>
      <c r="T88" s="1642"/>
      <c r="U88" s="1642"/>
      <c r="V88" s="1642"/>
      <c r="W88" s="1642"/>
      <c r="X88" s="1642"/>
      <c r="Y88" s="1642"/>
      <c r="Z88" s="1642"/>
      <c r="AA88" s="1642"/>
      <c r="AB88" s="1642"/>
      <c r="AC88" s="1642"/>
      <c r="AD88" s="1642"/>
      <c r="AE88" s="1643"/>
    </row>
    <row r="89" spans="1:31" ht="10.5" customHeight="1">
      <c r="A89" s="539"/>
      <c r="B89" s="289"/>
      <c r="C89" s="289"/>
      <c r="D89" s="289"/>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289"/>
      <c r="AD89" s="289"/>
      <c r="AE89" s="289"/>
    </row>
    <row r="90" spans="1:31" ht="12.75" customHeight="1">
      <c r="A90" s="2946">
        <v>6</v>
      </c>
      <c r="B90" s="2946"/>
      <c r="C90" s="2946"/>
      <c r="D90" s="2946"/>
      <c r="E90" s="2946"/>
      <c r="F90" s="2946"/>
      <c r="G90" s="2946"/>
      <c r="H90" s="2946"/>
      <c r="I90" s="2946"/>
      <c r="J90" s="2946"/>
      <c r="K90" s="2946"/>
      <c r="L90" s="2946"/>
      <c r="M90" s="2946"/>
      <c r="N90" s="2946"/>
      <c r="O90" s="2946"/>
      <c r="P90" s="2946"/>
      <c r="Q90" s="2946"/>
      <c r="R90" s="2946"/>
      <c r="S90" s="2946"/>
      <c r="T90" s="2946"/>
      <c r="U90" s="2946"/>
      <c r="V90" s="2946"/>
      <c r="W90" s="2946"/>
      <c r="X90" s="2946"/>
      <c r="Y90" s="2946"/>
      <c r="Z90" s="2946"/>
      <c r="AA90" s="2946"/>
      <c r="AB90" s="2946"/>
      <c r="AC90" s="2946"/>
      <c r="AD90" s="2946"/>
      <c r="AE90" s="2946"/>
    </row>
  </sheetData>
  <sheetProtection selectLockedCells="1" selectUnlockedCells="1"/>
  <mergeCells count="33">
    <mergeCell ref="A90:AE90"/>
    <mergeCell ref="AD31:AD32"/>
    <mergeCell ref="AC10:AC11"/>
    <mergeCell ref="AC13:AC14"/>
    <mergeCell ref="AC16:AC17"/>
    <mergeCell ref="AC19:AC20"/>
    <mergeCell ref="AC22:AC23"/>
    <mergeCell ref="AC25:AC26"/>
    <mergeCell ref="AC28:AC29"/>
    <mergeCell ref="AC31:AC32"/>
    <mergeCell ref="AD16:AD17"/>
    <mergeCell ref="AD19:AD20"/>
    <mergeCell ref="AD22:AD23"/>
    <mergeCell ref="AD25:AD26"/>
    <mergeCell ref="AD28:AD29"/>
    <mergeCell ref="D68:E68"/>
    <mergeCell ref="D69:D70"/>
    <mergeCell ref="E69:E70"/>
    <mergeCell ref="F69:G70"/>
    <mergeCell ref="D42:E42"/>
    <mergeCell ref="D43:D44"/>
    <mergeCell ref="E43:E44"/>
    <mergeCell ref="F43:G44"/>
    <mergeCell ref="H43:H44"/>
    <mergeCell ref="I43:I44"/>
    <mergeCell ref="H69:H70"/>
    <mergeCell ref="J69:L70"/>
    <mergeCell ref="I69:I70"/>
    <mergeCell ref="AC9:AD9"/>
    <mergeCell ref="T12:X13"/>
    <mergeCell ref="J43:L44"/>
    <mergeCell ref="AD10:AD11"/>
    <mergeCell ref="AD13:AD14"/>
  </mergeCells>
  <printOptions horizontalCentered="1" verticalCentered="1"/>
  <pageMargins left="0" right="0" top="0" bottom="0" header="0.51181102362204722" footer="0.51181102362204722"/>
  <pageSetup paperSize="9" scale="92" firstPageNumber="3" orientation="portrait" useFirstPageNumber="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WWI90"/>
  <sheetViews>
    <sheetView showGridLines="0" view="pageBreakPreview" zoomScale="140" zoomScaleNormal="100" zoomScaleSheetLayoutView="140" workbookViewId="0">
      <selection activeCell="E4" sqref="E4"/>
    </sheetView>
  </sheetViews>
  <sheetFormatPr defaultColWidth="9" defaultRowHeight="12.75" customHeight="1"/>
  <cols>
    <col min="1" max="1" width="3.7109375" style="292" customWidth="1"/>
    <col min="2" max="2" width="0.85546875" style="187" customWidth="1"/>
    <col min="3" max="14" width="5" style="187" customWidth="1"/>
    <col min="15" max="15" width="7.7109375" style="187" customWidth="1"/>
    <col min="16" max="16" width="3.28515625" style="187" customWidth="1"/>
    <col min="17" max="17" width="3.85546875" style="187" customWidth="1"/>
    <col min="18" max="18" width="2.42578125" style="187" customWidth="1"/>
    <col min="19" max="19" width="3.5703125" style="187" customWidth="1"/>
    <col min="20" max="20" width="2" style="187" customWidth="1"/>
    <col min="21" max="22" width="3.7109375" style="187" customWidth="1"/>
    <col min="23" max="23" width="2.140625" style="187" customWidth="1"/>
    <col min="24" max="24" width="3.7109375" style="187" customWidth="1"/>
    <col min="25" max="25" width="2" style="187" customWidth="1"/>
    <col min="26" max="26" width="3.42578125" style="187" customWidth="1"/>
    <col min="27" max="27" width="1.7109375" style="187" customWidth="1"/>
    <col min="28" max="253" width="9" style="187"/>
    <col min="254" max="254" width="2.85546875" style="187" customWidth="1"/>
    <col min="255" max="255" width="0.85546875" style="187" customWidth="1"/>
    <col min="256" max="257" width="6.28515625" style="187" customWidth="1"/>
    <col min="258" max="258" width="5" style="187" customWidth="1"/>
    <col min="259" max="259" width="5.7109375" style="187" customWidth="1"/>
    <col min="260" max="260" width="3.42578125" style="187" customWidth="1"/>
    <col min="261" max="261" width="5" style="187" customWidth="1"/>
    <col min="262" max="262" width="3.140625" style="187" customWidth="1"/>
    <col min="263" max="263" width="3.28515625" style="187" customWidth="1"/>
    <col min="264" max="266" width="3.140625" style="187" customWidth="1"/>
    <col min="267" max="267" width="3.7109375" style="187" customWidth="1"/>
    <col min="268" max="280" width="3.28515625" style="187" customWidth="1"/>
    <col min="281" max="281" width="3" style="187" customWidth="1"/>
    <col min="282" max="282" width="3.42578125" style="187" customWidth="1"/>
    <col min="283" max="283" width="9" style="187" hidden="1" customWidth="1"/>
    <col min="284" max="509" width="9" style="187"/>
    <col min="510" max="510" width="2.85546875" style="187" customWidth="1"/>
    <col min="511" max="511" width="0.85546875" style="187" customWidth="1"/>
    <col min="512" max="513" width="6.28515625" style="187" customWidth="1"/>
    <col min="514" max="514" width="5" style="187" customWidth="1"/>
    <col min="515" max="515" width="5.7109375" style="187" customWidth="1"/>
    <col min="516" max="516" width="3.42578125" style="187" customWidth="1"/>
    <col min="517" max="517" width="5" style="187" customWidth="1"/>
    <col min="518" max="518" width="3.140625" style="187" customWidth="1"/>
    <col min="519" max="519" width="3.28515625" style="187" customWidth="1"/>
    <col min="520" max="522" width="3.140625" style="187" customWidth="1"/>
    <col min="523" max="523" width="3.7109375" style="187" customWidth="1"/>
    <col min="524" max="536" width="3.28515625" style="187" customWidth="1"/>
    <col min="537" max="537" width="3" style="187" customWidth="1"/>
    <col min="538" max="538" width="3.42578125" style="187" customWidth="1"/>
    <col min="539" max="539" width="9" style="187" hidden="1" customWidth="1"/>
    <col min="540" max="765" width="9" style="187"/>
    <col min="766" max="766" width="2.85546875" style="187" customWidth="1"/>
    <col min="767" max="767" width="0.85546875" style="187" customWidth="1"/>
    <col min="768" max="769" width="6.28515625" style="187" customWidth="1"/>
    <col min="770" max="770" width="5" style="187" customWidth="1"/>
    <col min="771" max="771" width="5.7109375" style="187" customWidth="1"/>
    <col min="772" max="772" width="3.42578125" style="187" customWidth="1"/>
    <col min="773" max="773" width="5" style="187" customWidth="1"/>
    <col min="774" max="774" width="3.140625" style="187" customWidth="1"/>
    <col min="775" max="775" width="3.28515625" style="187" customWidth="1"/>
    <col min="776" max="778" width="3.140625" style="187" customWidth="1"/>
    <col min="779" max="779" width="3.7109375" style="187" customWidth="1"/>
    <col min="780" max="792" width="3.28515625" style="187" customWidth="1"/>
    <col min="793" max="793" width="3" style="187" customWidth="1"/>
    <col min="794" max="794" width="3.42578125" style="187" customWidth="1"/>
    <col min="795" max="795" width="9" style="187" hidden="1" customWidth="1"/>
    <col min="796" max="1021" width="9" style="187"/>
    <col min="1022" max="1022" width="2.85546875" style="187" customWidth="1"/>
    <col min="1023" max="1023" width="0.85546875" style="187" customWidth="1"/>
    <col min="1024" max="1025" width="6.28515625" style="187" customWidth="1"/>
    <col min="1026" max="1026" width="5" style="187" customWidth="1"/>
    <col min="1027" max="1027" width="5.7109375" style="187" customWidth="1"/>
    <col min="1028" max="1028" width="3.42578125" style="187" customWidth="1"/>
    <col min="1029" max="1029" width="5" style="187" customWidth="1"/>
    <col min="1030" max="1030" width="3.140625" style="187" customWidth="1"/>
    <col min="1031" max="1031" width="3.28515625" style="187" customWidth="1"/>
    <col min="1032" max="1034" width="3.140625" style="187" customWidth="1"/>
    <col min="1035" max="1035" width="3.7109375" style="187" customWidth="1"/>
    <col min="1036" max="1048" width="3.28515625" style="187" customWidth="1"/>
    <col min="1049" max="1049" width="3" style="187" customWidth="1"/>
    <col min="1050" max="1050" width="3.42578125" style="187" customWidth="1"/>
    <col min="1051" max="1051" width="9" style="187" hidden="1" customWidth="1"/>
    <col min="1052" max="1277" width="9" style="187"/>
    <col min="1278" max="1278" width="2.85546875" style="187" customWidth="1"/>
    <col min="1279" max="1279" width="0.85546875" style="187" customWidth="1"/>
    <col min="1280" max="1281" width="6.28515625" style="187" customWidth="1"/>
    <col min="1282" max="1282" width="5" style="187" customWidth="1"/>
    <col min="1283" max="1283" width="5.7109375" style="187" customWidth="1"/>
    <col min="1284" max="1284" width="3.42578125" style="187" customWidth="1"/>
    <col min="1285" max="1285" width="5" style="187" customWidth="1"/>
    <col min="1286" max="1286" width="3.140625" style="187" customWidth="1"/>
    <col min="1287" max="1287" width="3.28515625" style="187" customWidth="1"/>
    <col min="1288" max="1290" width="3.140625" style="187" customWidth="1"/>
    <col min="1291" max="1291" width="3.7109375" style="187" customWidth="1"/>
    <col min="1292" max="1304" width="3.28515625" style="187" customWidth="1"/>
    <col min="1305" max="1305" width="3" style="187" customWidth="1"/>
    <col min="1306" max="1306" width="3.42578125" style="187" customWidth="1"/>
    <col min="1307" max="1307" width="9" style="187" hidden="1" customWidth="1"/>
    <col min="1308" max="1533" width="9" style="187"/>
    <col min="1534" max="1534" width="2.85546875" style="187" customWidth="1"/>
    <col min="1535" max="1535" width="0.85546875" style="187" customWidth="1"/>
    <col min="1536" max="1537" width="6.28515625" style="187" customWidth="1"/>
    <col min="1538" max="1538" width="5" style="187" customWidth="1"/>
    <col min="1539" max="1539" width="5.7109375" style="187" customWidth="1"/>
    <col min="1540" max="1540" width="3.42578125" style="187" customWidth="1"/>
    <col min="1541" max="1541" width="5" style="187" customWidth="1"/>
    <col min="1542" max="1542" width="3.140625" style="187" customWidth="1"/>
    <col min="1543" max="1543" width="3.28515625" style="187" customWidth="1"/>
    <col min="1544" max="1546" width="3.140625" style="187" customWidth="1"/>
    <col min="1547" max="1547" width="3.7109375" style="187" customWidth="1"/>
    <col min="1548" max="1560" width="3.28515625" style="187" customWidth="1"/>
    <col min="1561" max="1561" width="3" style="187" customWidth="1"/>
    <col min="1562" max="1562" width="3.42578125" style="187" customWidth="1"/>
    <col min="1563" max="1563" width="9" style="187" hidden="1" customWidth="1"/>
    <col min="1564" max="1789" width="9" style="187"/>
    <col min="1790" max="1790" width="2.85546875" style="187" customWidth="1"/>
    <col min="1791" max="1791" width="0.85546875" style="187" customWidth="1"/>
    <col min="1792" max="1793" width="6.28515625" style="187" customWidth="1"/>
    <col min="1794" max="1794" width="5" style="187" customWidth="1"/>
    <col min="1795" max="1795" width="5.7109375" style="187" customWidth="1"/>
    <col min="1796" max="1796" width="3.42578125" style="187" customWidth="1"/>
    <col min="1797" max="1797" width="5" style="187" customWidth="1"/>
    <col min="1798" max="1798" width="3.140625" style="187" customWidth="1"/>
    <col min="1799" max="1799" width="3.28515625" style="187" customWidth="1"/>
    <col min="1800" max="1802" width="3.140625" style="187" customWidth="1"/>
    <col min="1803" max="1803" width="3.7109375" style="187" customWidth="1"/>
    <col min="1804" max="1816" width="3.28515625" style="187" customWidth="1"/>
    <col min="1817" max="1817" width="3" style="187" customWidth="1"/>
    <col min="1818" max="1818" width="3.42578125" style="187" customWidth="1"/>
    <col min="1819" max="1819" width="9" style="187" hidden="1" customWidth="1"/>
    <col min="1820" max="2045" width="9" style="187"/>
    <col min="2046" max="2046" width="2.85546875" style="187" customWidth="1"/>
    <col min="2047" max="2047" width="0.85546875" style="187" customWidth="1"/>
    <col min="2048" max="2049" width="6.28515625" style="187" customWidth="1"/>
    <col min="2050" max="2050" width="5" style="187" customWidth="1"/>
    <col min="2051" max="2051" width="5.7109375" style="187" customWidth="1"/>
    <col min="2052" max="2052" width="3.42578125" style="187" customWidth="1"/>
    <col min="2053" max="2053" width="5" style="187" customWidth="1"/>
    <col min="2054" max="2054" width="3.140625" style="187" customWidth="1"/>
    <col min="2055" max="2055" width="3.28515625" style="187" customWidth="1"/>
    <col min="2056" max="2058" width="3.140625" style="187" customWidth="1"/>
    <col min="2059" max="2059" width="3.7109375" style="187" customWidth="1"/>
    <col min="2060" max="2072" width="3.28515625" style="187" customWidth="1"/>
    <col min="2073" max="2073" width="3" style="187" customWidth="1"/>
    <col min="2074" max="2074" width="3.42578125" style="187" customWidth="1"/>
    <col min="2075" max="2075" width="9" style="187" hidden="1" customWidth="1"/>
    <col min="2076" max="2301" width="9" style="187"/>
    <col min="2302" max="2302" width="2.85546875" style="187" customWidth="1"/>
    <col min="2303" max="2303" width="0.85546875" style="187" customWidth="1"/>
    <col min="2304" max="2305" width="6.28515625" style="187" customWidth="1"/>
    <col min="2306" max="2306" width="5" style="187" customWidth="1"/>
    <col min="2307" max="2307" width="5.7109375" style="187" customWidth="1"/>
    <col min="2308" max="2308" width="3.42578125" style="187" customWidth="1"/>
    <col min="2309" max="2309" width="5" style="187" customWidth="1"/>
    <col min="2310" max="2310" width="3.140625" style="187" customWidth="1"/>
    <col min="2311" max="2311" width="3.28515625" style="187" customWidth="1"/>
    <col min="2312" max="2314" width="3.140625" style="187" customWidth="1"/>
    <col min="2315" max="2315" width="3.7109375" style="187" customWidth="1"/>
    <col min="2316" max="2328" width="3.28515625" style="187" customWidth="1"/>
    <col min="2329" max="2329" width="3" style="187" customWidth="1"/>
    <col min="2330" max="2330" width="3.42578125" style="187" customWidth="1"/>
    <col min="2331" max="2331" width="9" style="187" hidden="1" customWidth="1"/>
    <col min="2332" max="2557" width="9" style="187"/>
    <col min="2558" max="2558" width="2.85546875" style="187" customWidth="1"/>
    <col min="2559" max="2559" width="0.85546875" style="187" customWidth="1"/>
    <col min="2560" max="2561" width="6.28515625" style="187" customWidth="1"/>
    <col min="2562" max="2562" width="5" style="187" customWidth="1"/>
    <col min="2563" max="2563" width="5.7109375" style="187" customWidth="1"/>
    <col min="2564" max="2564" width="3.42578125" style="187" customWidth="1"/>
    <col min="2565" max="2565" width="5" style="187" customWidth="1"/>
    <col min="2566" max="2566" width="3.140625" style="187" customWidth="1"/>
    <col min="2567" max="2567" width="3.28515625" style="187" customWidth="1"/>
    <col min="2568" max="2570" width="3.140625" style="187" customWidth="1"/>
    <col min="2571" max="2571" width="3.7109375" style="187" customWidth="1"/>
    <col min="2572" max="2584" width="3.28515625" style="187" customWidth="1"/>
    <col min="2585" max="2585" width="3" style="187" customWidth="1"/>
    <col min="2586" max="2586" width="3.42578125" style="187" customWidth="1"/>
    <col min="2587" max="2587" width="9" style="187" hidden="1" customWidth="1"/>
    <col min="2588" max="2813" width="9" style="187"/>
    <col min="2814" max="2814" width="2.85546875" style="187" customWidth="1"/>
    <col min="2815" max="2815" width="0.85546875" style="187" customWidth="1"/>
    <col min="2816" max="2817" width="6.28515625" style="187" customWidth="1"/>
    <col min="2818" max="2818" width="5" style="187" customWidth="1"/>
    <col min="2819" max="2819" width="5.7109375" style="187" customWidth="1"/>
    <col min="2820" max="2820" width="3.42578125" style="187" customWidth="1"/>
    <col min="2821" max="2821" width="5" style="187" customWidth="1"/>
    <col min="2822" max="2822" width="3.140625" style="187" customWidth="1"/>
    <col min="2823" max="2823" width="3.28515625" style="187" customWidth="1"/>
    <col min="2824" max="2826" width="3.140625" style="187" customWidth="1"/>
    <col min="2827" max="2827" width="3.7109375" style="187" customWidth="1"/>
    <col min="2828" max="2840" width="3.28515625" style="187" customWidth="1"/>
    <col min="2841" max="2841" width="3" style="187" customWidth="1"/>
    <col min="2842" max="2842" width="3.42578125" style="187" customWidth="1"/>
    <col min="2843" max="2843" width="9" style="187" hidden="1" customWidth="1"/>
    <col min="2844" max="3069" width="9" style="187"/>
    <col min="3070" max="3070" width="2.85546875" style="187" customWidth="1"/>
    <col min="3071" max="3071" width="0.85546875" style="187" customWidth="1"/>
    <col min="3072" max="3073" width="6.28515625" style="187" customWidth="1"/>
    <col min="3074" max="3074" width="5" style="187" customWidth="1"/>
    <col min="3075" max="3075" width="5.7109375" style="187" customWidth="1"/>
    <col min="3076" max="3076" width="3.42578125" style="187" customWidth="1"/>
    <col min="3077" max="3077" width="5" style="187" customWidth="1"/>
    <col min="3078" max="3078" width="3.140625" style="187" customWidth="1"/>
    <col min="3079" max="3079" width="3.28515625" style="187" customWidth="1"/>
    <col min="3080" max="3082" width="3.140625" style="187" customWidth="1"/>
    <col min="3083" max="3083" width="3.7109375" style="187" customWidth="1"/>
    <col min="3084" max="3096" width="3.28515625" style="187" customWidth="1"/>
    <col min="3097" max="3097" width="3" style="187" customWidth="1"/>
    <col min="3098" max="3098" width="3.42578125" style="187" customWidth="1"/>
    <col min="3099" max="3099" width="9" style="187" hidden="1" customWidth="1"/>
    <col min="3100" max="3325" width="9" style="187"/>
    <col min="3326" max="3326" width="2.85546875" style="187" customWidth="1"/>
    <col min="3327" max="3327" width="0.85546875" style="187" customWidth="1"/>
    <col min="3328" max="3329" width="6.28515625" style="187" customWidth="1"/>
    <col min="3330" max="3330" width="5" style="187" customWidth="1"/>
    <col min="3331" max="3331" width="5.7109375" style="187" customWidth="1"/>
    <col min="3332" max="3332" width="3.42578125" style="187" customWidth="1"/>
    <col min="3333" max="3333" width="5" style="187" customWidth="1"/>
    <col min="3334" max="3334" width="3.140625" style="187" customWidth="1"/>
    <col min="3335" max="3335" width="3.28515625" style="187" customWidth="1"/>
    <col min="3336" max="3338" width="3.140625" style="187" customWidth="1"/>
    <col min="3339" max="3339" width="3.7109375" style="187" customWidth="1"/>
    <col min="3340" max="3352" width="3.28515625" style="187" customWidth="1"/>
    <col min="3353" max="3353" width="3" style="187" customWidth="1"/>
    <col min="3354" max="3354" width="3.42578125" style="187" customWidth="1"/>
    <col min="3355" max="3355" width="9" style="187" hidden="1" customWidth="1"/>
    <col min="3356" max="3581" width="9" style="187"/>
    <col min="3582" max="3582" width="2.85546875" style="187" customWidth="1"/>
    <col min="3583" max="3583" width="0.85546875" style="187" customWidth="1"/>
    <col min="3584" max="3585" width="6.28515625" style="187" customWidth="1"/>
    <col min="3586" max="3586" width="5" style="187" customWidth="1"/>
    <col min="3587" max="3587" width="5.7109375" style="187" customWidth="1"/>
    <col min="3588" max="3588" width="3.42578125" style="187" customWidth="1"/>
    <col min="3589" max="3589" width="5" style="187" customWidth="1"/>
    <col min="3590" max="3590" width="3.140625" style="187" customWidth="1"/>
    <col min="3591" max="3591" width="3.28515625" style="187" customWidth="1"/>
    <col min="3592" max="3594" width="3.140625" style="187" customWidth="1"/>
    <col min="3595" max="3595" width="3.7109375" style="187" customWidth="1"/>
    <col min="3596" max="3608" width="3.28515625" style="187" customWidth="1"/>
    <col min="3609" max="3609" width="3" style="187" customWidth="1"/>
    <col min="3610" max="3610" width="3.42578125" style="187" customWidth="1"/>
    <col min="3611" max="3611" width="9" style="187" hidden="1" customWidth="1"/>
    <col min="3612" max="3837" width="9" style="187"/>
    <col min="3838" max="3838" width="2.85546875" style="187" customWidth="1"/>
    <col min="3839" max="3839" width="0.85546875" style="187" customWidth="1"/>
    <col min="3840" max="3841" width="6.28515625" style="187" customWidth="1"/>
    <col min="3842" max="3842" width="5" style="187" customWidth="1"/>
    <col min="3843" max="3843" width="5.7109375" style="187" customWidth="1"/>
    <col min="3844" max="3844" width="3.42578125" style="187" customWidth="1"/>
    <col min="3845" max="3845" width="5" style="187" customWidth="1"/>
    <col min="3846" max="3846" width="3.140625" style="187" customWidth="1"/>
    <col min="3847" max="3847" width="3.28515625" style="187" customWidth="1"/>
    <col min="3848" max="3850" width="3.140625" style="187" customWidth="1"/>
    <col min="3851" max="3851" width="3.7109375" style="187" customWidth="1"/>
    <col min="3852" max="3864" width="3.28515625" style="187" customWidth="1"/>
    <col min="3865" max="3865" width="3" style="187" customWidth="1"/>
    <col min="3866" max="3866" width="3.42578125" style="187" customWidth="1"/>
    <col min="3867" max="3867" width="9" style="187" hidden="1" customWidth="1"/>
    <col min="3868" max="4093" width="9" style="187"/>
    <col min="4094" max="4094" width="2.85546875" style="187" customWidth="1"/>
    <col min="4095" max="4095" width="0.85546875" style="187" customWidth="1"/>
    <col min="4096" max="4097" width="6.28515625" style="187" customWidth="1"/>
    <col min="4098" max="4098" width="5" style="187" customWidth="1"/>
    <col min="4099" max="4099" width="5.7109375" style="187" customWidth="1"/>
    <col min="4100" max="4100" width="3.42578125" style="187" customWidth="1"/>
    <col min="4101" max="4101" width="5" style="187" customWidth="1"/>
    <col min="4102" max="4102" width="3.140625" style="187" customWidth="1"/>
    <col min="4103" max="4103" width="3.28515625" style="187" customWidth="1"/>
    <col min="4104" max="4106" width="3.140625" style="187" customWidth="1"/>
    <col min="4107" max="4107" width="3.7109375" style="187" customWidth="1"/>
    <col min="4108" max="4120" width="3.28515625" style="187" customWidth="1"/>
    <col min="4121" max="4121" width="3" style="187" customWidth="1"/>
    <col min="4122" max="4122" width="3.42578125" style="187" customWidth="1"/>
    <col min="4123" max="4123" width="9" style="187" hidden="1" customWidth="1"/>
    <col min="4124" max="4349" width="9" style="187"/>
    <col min="4350" max="4350" width="2.85546875" style="187" customWidth="1"/>
    <col min="4351" max="4351" width="0.85546875" style="187" customWidth="1"/>
    <col min="4352" max="4353" width="6.28515625" style="187" customWidth="1"/>
    <col min="4354" max="4354" width="5" style="187" customWidth="1"/>
    <col min="4355" max="4355" width="5.7109375" style="187" customWidth="1"/>
    <col min="4356" max="4356" width="3.42578125" style="187" customWidth="1"/>
    <col min="4357" max="4357" width="5" style="187" customWidth="1"/>
    <col min="4358" max="4358" width="3.140625" style="187" customWidth="1"/>
    <col min="4359" max="4359" width="3.28515625" style="187" customWidth="1"/>
    <col min="4360" max="4362" width="3.140625" style="187" customWidth="1"/>
    <col min="4363" max="4363" width="3.7109375" style="187" customWidth="1"/>
    <col min="4364" max="4376" width="3.28515625" style="187" customWidth="1"/>
    <col min="4377" max="4377" width="3" style="187" customWidth="1"/>
    <col min="4378" max="4378" width="3.42578125" style="187" customWidth="1"/>
    <col min="4379" max="4379" width="9" style="187" hidden="1" customWidth="1"/>
    <col min="4380" max="4605" width="9" style="187"/>
    <col min="4606" max="4606" width="2.85546875" style="187" customWidth="1"/>
    <col min="4607" max="4607" width="0.85546875" style="187" customWidth="1"/>
    <col min="4608" max="4609" width="6.28515625" style="187" customWidth="1"/>
    <col min="4610" max="4610" width="5" style="187" customWidth="1"/>
    <col min="4611" max="4611" width="5.7109375" style="187" customWidth="1"/>
    <col min="4612" max="4612" width="3.42578125" style="187" customWidth="1"/>
    <col min="4613" max="4613" width="5" style="187" customWidth="1"/>
    <col min="4614" max="4614" width="3.140625" style="187" customWidth="1"/>
    <col min="4615" max="4615" width="3.28515625" style="187" customWidth="1"/>
    <col min="4616" max="4618" width="3.140625" style="187" customWidth="1"/>
    <col min="4619" max="4619" width="3.7109375" style="187" customWidth="1"/>
    <col min="4620" max="4632" width="3.28515625" style="187" customWidth="1"/>
    <col min="4633" max="4633" width="3" style="187" customWidth="1"/>
    <col min="4634" max="4634" width="3.42578125" style="187" customWidth="1"/>
    <col min="4635" max="4635" width="9" style="187" hidden="1" customWidth="1"/>
    <col min="4636" max="4861" width="9" style="187"/>
    <col min="4862" max="4862" width="2.85546875" style="187" customWidth="1"/>
    <col min="4863" max="4863" width="0.85546875" style="187" customWidth="1"/>
    <col min="4864" max="4865" width="6.28515625" style="187" customWidth="1"/>
    <col min="4866" max="4866" width="5" style="187" customWidth="1"/>
    <col min="4867" max="4867" width="5.7109375" style="187" customWidth="1"/>
    <col min="4868" max="4868" width="3.42578125" style="187" customWidth="1"/>
    <col min="4869" max="4869" width="5" style="187" customWidth="1"/>
    <col min="4870" max="4870" width="3.140625" style="187" customWidth="1"/>
    <col min="4871" max="4871" width="3.28515625" style="187" customWidth="1"/>
    <col min="4872" max="4874" width="3.140625" style="187" customWidth="1"/>
    <col min="4875" max="4875" width="3.7109375" style="187" customWidth="1"/>
    <col min="4876" max="4888" width="3.28515625" style="187" customWidth="1"/>
    <col min="4889" max="4889" width="3" style="187" customWidth="1"/>
    <col min="4890" max="4890" width="3.42578125" style="187" customWidth="1"/>
    <col min="4891" max="4891" width="9" style="187" hidden="1" customWidth="1"/>
    <col min="4892" max="5117" width="9" style="187"/>
    <col min="5118" max="5118" width="2.85546875" style="187" customWidth="1"/>
    <col min="5119" max="5119" width="0.85546875" style="187" customWidth="1"/>
    <col min="5120" max="5121" width="6.28515625" style="187" customWidth="1"/>
    <col min="5122" max="5122" width="5" style="187" customWidth="1"/>
    <col min="5123" max="5123" width="5.7109375" style="187" customWidth="1"/>
    <col min="5124" max="5124" width="3.42578125" style="187" customWidth="1"/>
    <col min="5125" max="5125" width="5" style="187" customWidth="1"/>
    <col min="5126" max="5126" width="3.140625" style="187" customWidth="1"/>
    <col min="5127" max="5127" width="3.28515625" style="187" customWidth="1"/>
    <col min="5128" max="5130" width="3.140625" style="187" customWidth="1"/>
    <col min="5131" max="5131" width="3.7109375" style="187" customWidth="1"/>
    <col min="5132" max="5144" width="3.28515625" style="187" customWidth="1"/>
    <col min="5145" max="5145" width="3" style="187" customWidth="1"/>
    <col min="5146" max="5146" width="3.42578125" style="187" customWidth="1"/>
    <col min="5147" max="5147" width="9" style="187" hidden="1" customWidth="1"/>
    <col min="5148" max="5373" width="9" style="187"/>
    <col min="5374" max="5374" width="2.85546875" style="187" customWidth="1"/>
    <col min="5375" max="5375" width="0.85546875" style="187" customWidth="1"/>
    <col min="5376" max="5377" width="6.28515625" style="187" customWidth="1"/>
    <col min="5378" max="5378" width="5" style="187" customWidth="1"/>
    <col min="5379" max="5379" width="5.7109375" style="187" customWidth="1"/>
    <col min="5380" max="5380" width="3.42578125" style="187" customWidth="1"/>
    <col min="5381" max="5381" width="5" style="187" customWidth="1"/>
    <col min="5382" max="5382" width="3.140625" style="187" customWidth="1"/>
    <col min="5383" max="5383" width="3.28515625" style="187" customWidth="1"/>
    <col min="5384" max="5386" width="3.140625" style="187" customWidth="1"/>
    <col min="5387" max="5387" width="3.7109375" style="187" customWidth="1"/>
    <col min="5388" max="5400" width="3.28515625" style="187" customWidth="1"/>
    <col min="5401" max="5401" width="3" style="187" customWidth="1"/>
    <col min="5402" max="5402" width="3.42578125" style="187" customWidth="1"/>
    <col min="5403" max="5403" width="9" style="187" hidden="1" customWidth="1"/>
    <col min="5404" max="5629" width="9" style="187"/>
    <col min="5630" max="5630" width="2.85546875" style="187" customWidth="1"/>
    <col min="5631" max="5631" width="0.85546875" style="187" customWidth="1"/>
    <col min="5632" max="5633" width="6.28515625" style="187" customWidth="1"/>
    <col min="5634" max="5634" width="5" style="187" customWidth="1"/>
    <col min="5635" max="5635" width="5.7109375" style="187" customWidth="1"/>
    <col min="5636" max="5636" width="3.42578125" style="187" customWidth="1"/>
    <col min="5637" max="5637" width="5" style="187" customWidth="1"/>
    <col min="5638" max="5638" width="3.140625" style="187" customWidth="1"/>
    <col min="5639" max="5639" width="3.28515625" style="187" customWidth="1"/>
    <col min="5640" max="5642" width="3.140625" style="187" customWidth="1"/>
    <col min="5643" max="5643" width="3.7109375" style="187" customWidth="1"/>
    <col min="5644" max="5656" width="3.28515625" style="187" customWidth="1"/>
    <col min="5657" max="5657" width="3" style="187" customWidth="1"/>
    <col min="5658" max="5658" width="3.42578125" style="187" customWidth="1"/>
    <col min="5659" max="5659" width="9" style="187" hidden="1" customWidth="1"/>
    <col min="5660" max="5885" width="9" style="187"/>
    <col min="5886" max="5886" width="2.85546875" style="187" customWidth="1"/>
    <col min="5887" max="5887" width="0.85546875" style="187" customWidth="1"/>
    <col min="5888" max="5889" width="6.28515625" style="187" customWidth="1"/>
    <col min="5890" max="5890" width="5" style="187" customWidth="1"/>
    <col min="5891" max="5891" width="5.7109375" style="187" customWidth="1"/>
    <col min="5892" max="5892" width="3.42578125" style="187" customWidth="1"/>
    <col min="5893" max="5893" width="5" style="187" customWidth="1"/>
    <col min="5894" max="5894" width="3.140625" style="187" customWidth="1"/>
    <col min="5895" max="5895" width="3.28515625" style="187" customWidth="1"/>
    <col min="5896" max="5898" width="3.140625" style="187" customWidth="1"/>
    <col min="5899" max="5899" width="3.7109375" style="187" customWidth="1"/>
    <col min="5900" max="5912" width="3.28515625" style="187" customWidth="1"/>
    <col min="5913" max="5913" width="3" style="187" customWidth="1"/>
    <col min="5914" max="5914" width="3.42578125" style="187" customWidth="1"/>
    <col min="5915" max="5915" width="9" style="187" hidden="1" customWidth="1"/>
    <col min="5916" max="6141" width="9" style="187"/>
    <col min="6142" max="6142" width="2.85546875" style="187" customWidth="1"/>
    <col min="6143" max="6143" width="0.85546875" style="187" customWidth="1"/>
    <col min="6144" max="6145" width="6.28515625" style="187" customWidth="1"/>
    <col min="6146" max="6146" width="5" style="187" customWidth="1"/>
    <col min="6147" max="6147" width="5.7109375" style="187" customWidth="1"/>
    <col min="6148" max="6148" width="3.42578125" style="187" customWidth="1"/>
    <col min="6149" max="6149" width="5" style="187" customWidth="1"/>
    <col min="6150" max="6150" width="3.140625" style="187" customWidth="1"/>
    <col min="6151" max="6151" width="3.28515625" style="187" customWidth="1"/>
    <col min="6152" max="6154" width="3.140625" style="187" customWidth="1"/>
    <col min="6155" max="6155" width="3.7109375" style="187" customWidth="1"/>
    <col min="6156" max="6168" width="3.28515625" style="187" customWidth="1"/>
    <col min="6169" max="6169" width="3" style="187" customWidth="1"/>
    <col min="6170" max="6170" width="3.42578125" style="187" customWidth="1"/>
    <col min="6171" max="6171" width="9" style="187" hidden="1" customWidth="1"/>
    <col min="6172" max="6397" width="9" style="187"/>
    <col min="6398" max="6398" width="2.85546875" style="187" customWidth="1"/>
    <col min="6399" max="6399" width="0.85546875" style="187" customWidth="1"/>
    <col min="6400" max="6401" width="6.28515625" style="187" customWidth="1"/>
    <col min="6402" max="6402" width="5" style="187" customWidth="1"/>
    <col min="6403" max="6403" width="5.7109375" style="187" customWidth="1"/>
    <col min="6404" max="6404" width="3.42578125" style="187" customWidth="1"/>
    <col min="6405" max="6405" width="5" style="187" customWidth="1"/>
    <col min="6406" max="6406" width="3.140625" style="187" customWidth="1"/>
    <col min="6407" max="6407" width="3.28515625" style="187" customWidth="1"/>
    <col min="6408" max="6410" width="3.140625" style="187" customWidth="1"/>
    <col min="6411" max="6411" width="3.7109375" style="187" customWidth="1"/>
    <col min="6412" max="6424" width="3.28515625" style="187" customWidth="1"/>
    <col min="6425" max="6425" width="3" style="187" customWidth="1"/>
    <col min="6426" max="6426" width="3.42578125" style="187" customWidth="1"/>
    <col min="6427" max="6427" width="9" style="187" hidden="1" customWidth="1"/>
    <col min="6428" max="6653" width="9" style="187"/>
    <col min="6654" max="6654" width="2.85546875" style="187" customWidth="1"/>
    <col min="6655" max="6655" width="0.85546875" style="187" customWidth="1"/>
    <col min="6656" max="6657" width="6.28515625" style="187" customWidth="1"/>
    <col min="6658" max="6658" width="5" style="187" customWidth="1"/>
    <col min="6659" max="6659" width="5.7109375" style="187" customWidth="1"/>
    <col min="6660" max="6660" width="3.42578125" style="187" customWidth="1"/>
    <col min="6661" max="6661" width="5" style="187" customWidth="1"/>
    <col min="6662" max="6662" width="3.140625" style="187" customWidth="1"/>
    <col min="6663" max="6663" width="3.28515625" style="187" customWidth="1"/>
    <col min="6664" max="6666" width="3.140625" style="187" customWidth="1"/>
    <col min="6667" max="6667" width="3.7109375" style="187" customWidth="1"/>
    <col min="6668" max="6680" width="3.28515625" style="187" customWidth="1"/>
    <col min="6681" max="6681" width="3" style="187" customWidth="1"/>
    <col min="6682" max="6682" width="3.42578125" style="187" customWidth="1"/>
    <col min="6683" max="6683" width="9" style="187" hidden="1" customWidth="1"/>
    <col min="6684" max="6909" width="9" style="187"/>
    <col min="6910" max="6910" width="2.85546875" style="187" customWidth="1"/>
    <col min="6911" max="6911" width="0.85546875" style="187" customWidth="1"/>
    <col min="6912" max="6913" width="6.28515625" style="187" customWidth="1"/>
    <col min="6914" max="6914" width="5" style="187" customWidth="1"/>
    <col min="6915" max="6915" width="5.7109375" style="187" customWidth="1"/>
    <col min="6916" max="6916" width="3.42578125" style="187" customWidth="1"/>
    <col min="6917" max="6917" width="5" style="187" customWidth="1"/>
    <col min="6918" max="6918" width="3.140625" style="187" customWidth="1"/>
    <col min="6919" max="6919" width="3.28515625" style="187" customWidth="1"/>
    <col min="6920" max="6922" width="3.140625" style="187" customWidth="1"/>
    <col min="6923" max="6923" width="3.7109375" style="187" customWidth="1"/>
    <col min="6924" max="6936" width="3.28515625" style="187" customWidth="1"/>
    <col min="6937" max="6937" width="3" style="187" customWidth="1"/>
    <col min="6938" max="6938" width="3.42578125" style="187" customWidth="1"/>
    <col min="6939" max="6939" width="9" style="187" hidden="1" customWidth="1"/>
    <col min="6940" max="7165" width="9" style="187"/>
    <col min="7166" max="7166" width="2.85546875" style="187" customWidth="1"/>
    <col min="7167" max="7167" width="0.85546875" style="187" customWidth="1"/>
    <col min="7168" max="7169" width="6.28515625" style="187" customWidth="1"/>
    <col min="7170" max="7170" width="5" style="187" customWidth="1"/>
    <col min="7171" max="7171" width="5.7109375" style="187" customWidth="1"/>
    <col min="7172" max="7172" width="3.42578125" style="187" customWidth="1"/>
    <col min="7173" max="7173" width="5" style="187" customWidth="1"/>
    <col min="7174" max="7174" width="3.140625" style="187" customWidth="1"/>
    <col min="7175" max="7175" width="3.28515625" style="187" customWidth="1"/>
    <col min="7176" max="7178" width="3.140625" style="187" customWidth="1"/>
    <col min="7179" max="7179" width="3.7109375" style="187" customWidth="1"/>
    <col min="7180" max="7192" width="3.28515625" style="187" customWidth="1"/>
    <col min="7193" max="7193" width="3" style="187" customWidth="1"/>
    <col min="7194" max="7194" width="3.42578125" style="187" customWidth="1"/>
    <col min="7195" max="7195" width="9" style="187" hidden="1" customWidth="1"/>
    <col min="7196" max="7421" width="9" style="187"/>
    <col min="7422" max="7422" width="2.85546875" style="187" customWidth="1"/>
    <col min="7423" max="7423" width="0.85546875" style="187" customWidth="1"/>
    <col min="7424" max="7425" width="6.28515625" style="187" customWidth="1"/>
    <col min="7426" max="7426" width="5" style="187" customWidth="1"/>
    <col min="7427" max="7427" width="5.7109375" style="187" customWidth="1"/>
    <col min="7428" max="7428" width="3.42578125" style="187" customWidth="1"/>
    <col min="7429" max="7429" width="5" style="187" customWidth="1"/>
    <col min="7430" max="7430" width="3.140625" style="187" customWidth="1"/>
    <col min="7431" max="7431" width="3.28515625" style="187" customWidth="1"/>
    <col min="7432" max="7434" width="3.140625" style="187" customWidth="1"/>
    <col min="7435" max="7435" width="3.7109375" style="187" customWidth="1"/>
    <col min="7436" max="7448" width="3.28515625" style="187" customWidth="1"/>
    <col min="7449" max="7449" width="3" style="187" customWidth="1"/>
    <col min="7450" max="7450" width="3.42578125" style="187" customWidth="1"/>
    <col min="7451" max="7451" width="9" style="187" hidden="1" customWidth="1"/>
    <col min="7452" max="7677" width="9" style="187"/>
    <col min="7678" max="7678" width="2.85546875" style="187" customWidth="1"/>
    <col min="7679" max="7679" width="0.85546875" style="187" customWidth="1"/>
    <col min="7680" max="7681" width="6.28515625" style="187" customWidth="1"/>
    <col min="7682" max="7682" width="5" style="187" customWidth="1"/>
    <col min="7683" max="7683" width="5.7109375" style="187" customWidth="1"/>
    <col min="7684" max="7684" width="3.42578125" style="187" customWidth="1"/>
    <col min="7685" max="7685" width="5" style="187" customWidth="1"/>
    <col min="7686" max="7686" width="3.140625" style="187" customWidth="1"/>
    <col min="7687" max="7687" width="3.28515625" style="187" customWidth="1"/>
    <col min="7688" max="7690" width="3.140625" style="187" customWidth="1"/>
    <col min="7691" max="7691" width="3.7109375" style="187" customWidth="1"/>
    <col min="7692" max="7704" width="3.28515625" style="187" customWidth="1"/>
    <col min="7705" max="7705" width="3" style="187" customWidth="1"/>
    <col min="7706" max="7706" width="3.42578125" style="187" customWidth="1"/>
    <col min="7707" max="7707" width="9" style="187" hidden="1" customWidth="1"/>
    <col min="7708" max="7933" width="9" style="187"/>
    <col min="7934" max="7934" width="2.85546875" style="187" customWidth="1"/>
    <col min="7935" max="7935" width="0.85546875" style="187" customWidth="1"/>
    <col min="7936" max="7937" width="6.28515625" style="187" customWidth="1"/>
    <col min="7938" max="7938" width="5" style="187" customWidth="1"/>
    <col min="7939" max="7939" width="5.7109375" style="187" customWidth="1"/>
    <col min="7940" max="7940" width="3.42578125" style="187" customWidth="1"/>
    <col min="7941" max="7941" width="5" style="187" customWidth="1"/>
    <col min="7942" max="7942" width="3.140625" style="187" customWidth="1"/>
    <col min="7943" max="7943" width="3.28515625" style="187" customWidth="1"/>
    <col min="7944" max="7946" width="3.140625" style="187" customWidth="1"/>
    <col min="7947" max="7947" width="3.7109375" style="187" customWidth="1"/>
    <col min="7948" max="7960" width="3.28515625" style="187" customWidth="1"/>
    <col min="7961" max="7961" width="3" style="187" customWidth="1"/>
    <col min="7962" max="7962" width="3.42578125" style="187" customWidth="1"/>
    <col min="7963" max="7963" width="9" style="187" hidden="1" customWidth="1"/>
    <col min="7964" max="8189" width="9" style="187"/>
    <col min="8190" max="8190" width="2.85546875" style="187" customWidth="1"/>
    <col min="8191" max="8191" width="0.85546875" style="187" customWidth="1"/>
    <col min="8192" max="8193" width="6.28515625" style="187" customWidth="1"/>
    <col min="8194" max="8194" width="5" style="187" customWidth="1"/>
    <col min="8195" max="8195" width="5.7109375" style="187" customWidth="1"/>
    <col min="8196" max="8196" width="3.42578125" style="187" customWidth="1"/>
    <col min="8197" max="8197" width="5" style="187" customWidth="1"/>
    <col min="8198" max="8198" width="3.140625" style="187" customWidth="1"/>
    <col min="8199" max="8199" width="3.28515625" style="187" customWidth="1"/>
    <col min="8200" max="8202" width="3.140625" style="187" customWidth="1"/>
    <col min="8203" max="8203" width="3.7109375" style="187" customWidth="1"/>
    <col min="8204" max="8216" width="3.28515625" style="187" customWidth="1"/>
    <col min="8217" max="8217" width="3" style="187" customWidth="1"/>
    <col min="8218" max="8218" width="3.42578125" style="187" customWidth="1"/>
    <col min="8219" max="8219" width="9" style="187" hidden="1" customWidth="1"/>
    <col min="8220" max="8445" width="9" style="187"/>
    <col min="8446" max="8446" width="2.85546875" style="187" customWidth="1"/>
    <col min="8447" max="8447" width="0.85546875" style="187" customWidth="1"/>
    <col min="8448" max="8449" width="6.28515625" style="187" customWidth="1"/>
    <col min="8450" max="8450" width="5" style="187" customWidth="1"/>
    <col min="8451" max="8451" width="5.7109375" style="187" customWidth="1"/>
    <col min="8452" max="8452" width="3.42578125" style="187" customWidth="1"/>
    <col min="8453" max="8453" width="5" style="187" customWidth="1"/>
    <col min="8454" max="8454" width="3.140625" style="187" customWidth="1"/>
    <col min="8455" max="8455" width="3.28515625" style="187" customWidth="1"/>
    <col min="8456" max="8458" width="3.140625" style="187" customWidth="1"/>
    <col min="8459" max="8459" width="3.7109375" style="187" customWidth="1"/>
    <col min="8460" max="8472" width="3.28515625" style="187" customWidth="1"/>
    <col min="8473" max="8473" width="3" style="187" customWidth="1"/>
    <col min="8474" max="8474" width="3.42578125" style="187" customWidth="1"/>
    <col min="8475" max="8475" width="9" style="187" hidden="1" customWidth="1"/>
    <col min="8476" max="8701" width="9" style="187"/>
    <col min="8702" max="8702" width="2.85546875" style="187" customWidth="1"/>
    <col min="8703" max="8703" width="0.85546875" style="187" customWidth="1"/>
    <col min="8704" max="8705" width="6.28515625" style="187" customWidth="1"/>
    <col min="8706" max="8706" width="5" style="187" customWidth="1"/>
    <col min="8707" max="8707" width="5.7109375" style="187" customWidth="1"/>
    <col min="8708" max="8708" width="3.42578125" style="187" customWidth="1"/>
    <col min="8709" max="8709" width="5" style="187" customWidth="1"/>
    <col min="8710" max="8710" width="3.140625" style="187" customWidth="1"/>
    <col min="8711" max="8711" width="3.28515625" style="187" customWidth="1"/>
    <col min="8712" max="8714" width="3.140625" style="187" customWidth="1"/>
    <col min="8715" max="8715" width="3.7109375" style="187" customWidth="1"/>
    <col min="8716" max="8728" width="3.28515625" style="187" customWidth="1"/>
    <col min="8729" max="8729" width="3" style="187" customWidth="1"/>
    <col min="8730" max="8730" width="3.42578125" style="187" customWidth="1"/>
    <col min="8731" max="8731" width="9" style="187" hidden="1" customWidth="1"/>
    <col min="8732" max="8957" width="9" style="187"/>
    <col min="8958" max="8958" width="2.85546875" style="187" customWidth="1"/>
    <col min="8959" max="8959" width="0.85546875" style="187" customWidth="1"/>
    <col min="8960" max="8961" width="6.28515625" style="187" customWidth="1"/>
    <col min="8962" max="8962" width="5" style="187" customWidth="1"/>
    <col min="8963" max="8963" width="5.7109375" style="187" customWidth="1"/>
    <col min="8964" max="8964" width="3.42578125" style="187" customWidth="1"/>
    <col min="8965" max="8965" width="5" style="187" customWidth="1"/>
    <col min="8966" max="8966" width="3.140625" style="187" customWidth="1"/>
    <col min="8967" max="8967" width="3.28515625" style="187" customWidth="1"/>
    <col min="8968" max="8970" width="3.140625" style="187" customWidth="1"/>
    <col min="8971" max="8971" width="3.7109375" style="187" customWidth="1"/>
    <col min="8972" max="8984" width="3.28515625" style="187" customWidth="1"/>
    <col min="8985" max="8985" width="3" style="187" customWidth="1"/>
    <col min="8986" max="8986" width="3.42578125" style="187" customWidth="1"/>
    <col min="8987" max="8987" width="9" style="187" hidden="1" customWidth="1"/>
    <col min="8988" max="9213" width="9" style="187"/>
    <col min="9214" max="9214" width="2.85546875" style="187" customWidth="1"/>
    <col min="9215" max="9215" width="0.85546875" style="187" customWidth="1"/>
    <col min="9216" max="9217" width="6.28515625" style="187" customWidth="1"/>
    <col min="9218" max="9218" width="5" style="187" customWidth="1"/>
    <col min="9219" max="9219" width="5.7109375" style="187" customWidth="1"/>
    <col min="9220" max="9220" width="3.42578125" style="187" customWidth="1"/>
    <col min="9221" max="9221" width="5" style="187" customWidth="1"/>
    <col min="9222" max="9222" width="3.140625" style="187" customWidth="1"/>
    <col min="9223" max="9223" width="3.28515625" style="187" customWidth="1"/>
    <col min="9224" max="9226" width="3.140625" style="187" customWidth="1"/>
    <col min="9227" max="9227" width="3.7109375" style="187" customWidth="1"/>
    <col min="9228" max="9240" width="3.28515625" style="187" customWidth="1"/>
    <col min="9241" max="9241" width="3" style="187" customWidth="1"/>
    <col min="9242" max="9242" width="3.42578125" style="187" customWidth="1"/>
    <col min="9243" max="9243" width="9" style="187" hidden="1" customWidth="1"/>
    <col min="9244" max="9469" width="9" style="187"/>
    <col min="9470" max="9470" width="2.85546875" style="187" customWidth="1"/>
    <col min="9471" max="9471" width="0.85546875" style="187" customWidth="1"/>
    <col min="9472" max="9473" width="6.28515625" style="187" customWidth="1"/>
    <col min="9474" max="9474" width="5" style="187" customWidth="1"/>
    <col min="9475" max="9475" width="5.7109375" style="187" customWidth="1"/>
    <col min="9476" max="9476" width="3.42578125" style="187" customWidth="1"/>
    <col min="9477" max="9477" width="5" style="187" customWidth="1"/>
    <col min="9478" max="9478" width="3.140625" style="187" customWidth="1"/>
    <col min="9479" max="9479" width="3.28515625" style="187" customWidth="1"/>
    <col min="9480" max="9482" width="3.140625" style="187" customWidth="1"/>
    <col min="9483" max="9483" width="3.7109375" style="187" customWidth="1"/>
    <col min="9484" max="9496" width="3.28515625" style="187" customWidth="1"/>
    <col min="9497" max="9497" width="3" style="187" customWidth="1"/>
    <col min="9498" max="9498" width="3.42578125" style="187" customWidth="1"/>
    <col min="9499" max="9499" width="9" style="187" hidden="1" customWidth="1"/>
    <col min="9500" max="9725" width="9" style="187"/>
    <col min="9726" max="9726" width="2.85546875" style="187" customWidth="1"/>
    <col min="9727" max="9727" width="0.85546875" style="187" customWidth="1"/>
    <col min="9728" max="9729" width="6.28515625" style="187" customWidth="1"/>
    <col min="9730" max="9730" width="5" style="187" customWidth="1"/>
    <col min="9731" max="9731" width="5.7109375" style="187" customWidth="1"/>
    <col min="9732" max="9732" width="3.42578125" style="187" customWidth="1"/>
    <col min="9733" max="9733" width="5" style="187" customWidth="1"/>
    <col min="9734" max="9734" width="3.140625" style="187" customWidth="1"/>
    <col min="9735" max="9735" width="3.28515625" style="187" customWidth="1"/>
    <col min="9736" max="9738" width="3.140625" style="187" customWidth="1"/>
    <col min="9739" max="9739" width="3.7109375" style="187" customWidth="1"/>
    <col min="9740" max="9752" width="3.28515625" style="187" customWidth="1"/>
    <col min="9753" max="9753" width="3" style="187" customWidth="1"/>
    <col min="9754" max="9754" width="3.42578125" style="187" customWidth="1"/>
    <col min="9755" max="9755" width="9" style="187" hidden="1" customWidth="1"/>
    <col min="9756" max="9981" width="9" style="187"/>
    <col min="9982" max="9982" width="2.85546875" style="187" customWidth="1"/>
    <col min="9983" max="9983" width="0.85546875" style="187" customWidth="1"/>
    <col min="9984" max="9985" width="6.28515625" style="187" customWidth="1"/>
    <col min="9986" max="9986" width="5" style="187" customWidth="1"/>
    <col min="9987" max="9987" width="5.7109375" style="187" customWidth="1"/>
    <col min="9988" max="9988" width="3.42578125" style="187" customWidth="1"/>
    <col min="9989" max="9989" width="5" style="187" customWidth="1"/>
    <col min="9990" max="9990" width="3.140625" style="187" customWidth="1"/>
    <col min="9991" max="9991" width="3.28515625" style="187" customWidth="1"/>
    <col min="9992" max="9994" width="3.140625" style="187" customWidth="1"/>
    <col min="9995" max="9995" width="3.7109375" style="187" customWidth="1"/>
    <col min="9996" max="10008" width="3.28515625" style="187" customWidth="1"/>
    <col min="10009" max="10009" width="3" style="187" customWidth="1"/>
    <col min="10010" max="10010" width="3.42578125" style="187" customWidth="1"/>
    <col min="10011" max="10011" width="9" style="187" hidden="1" customWidth="1"/>
    <col min="10012" max="10237" width="9" style="187"/>
    <col min="10238" max="10238" width="2.85546875" style="187" customWidth="1"/>
    <col min="10239" max="10239" width="0.85546875" style="187" customWidth="1"/>
    <col min="10240" max="10241" width="6.28515625" style="187" customWidth="1"/>
    <col min="10242" max="10242" width="5" style="187" customWidth="1"/>
    <col min="10243" max="10243" width="5.7109375" style="187" customWidth="1"/>
    <col min="10244" max="10244" width="3.42578125" style="187" customWidth="1"/>
    <col min="10245" max="10245" width="5" style="187" customWidth="1"/>
    <col min="10246" max="10246" width="3.140625" style="187" customWidth="1"/>
    <col min="10247" max="10247" width="3.28515625" style="187" customWidth="1"/>
    <col min="10248" max="10250" width="3.140625" style="187" customWidth="1"/>
    <col min="10251" max="10251" width="3.7109375" style="187" customWidth="1"/>
    <col min="10252" max="10264" width="3.28515625" style="187" customWidth="1"/>
    <col min="10265" max="10265" width="3" style="187" customWidth="1"/>
    <col min="10266" max="10266" width="3.42578125" style="187" customWidth="1"/>
    <col min="10267" max="10267" width="9" style="187" hidden="1" customWidth="1"/>
    <col min="10268" max="10493" width="9" style="187"/>
    <col min="10494" max="10494" width="2.85546875" style="187" customWidth="1"/>
    <col min="10495" max="10495" width="0.85546875" style="187" customWidth="1"/>
    <col min="10496" max="10497" width="6.28515625" style="187" customWidth="1"/>
    <col min="10498" max="10498" width="5" style="187" customWidth="1"/>
    <col min="10499" max="10499" width="5.7109375" style="187" customWidth="1"/>
    <col min="10500" max="10500" width="3.42578125" style="187" customWidth="1"/>
    <col min="10501" max="10501" width="5" style="187" customWidth="1"/>
    <col min="10502" max="10502" width="3.140625" style="187" customWidth="1"/>
    <col min="10503" max="10503" width="3.28515625" style="187" customWidth="1"/>
    <col min="10504" max="10506" width="3.140625" style="187" customWidth="1"/>
    <col min="10507" max="10507" width="3.7109375" style="187" customWidth="1"/>
    <col min="10508" max="10520" width="3.28515625" style="187" customWidth="1"/>
    <col min="10521" max="10521" width="3" style="187" customWidth="1"/>
    <col min="10522" max="10522" width="3.42578125" style="187" customWidth="1"/>
    <col min="10523" max="10523" width="9" style="187" hidden="1" customWidth="1"/>
    <col min="10524" max="10749" width="9" style="187"/>
    <col min="10750" max="10750" width="2.85546875" style="187" customWidth="1"/>
    <col min="10751" max="10751" width="0.85546875" style="187" customWidth="1"/>
    <col min="10752" max="10753" width="6.28515625" style="187" customWidth="1"/>
    <col min="10754" max="10754" width="5" style="187" customWidth="1"/>
    <col min="10755" max="10755" width="5.7109375" style="187" customWidth="1"/>
    <col min="10756" max="10756" width="3.42578125" style="187" customWidth="1"/>
    <col min="10757" max="10757" width="5" style="187" customWidth="1"/>
    <col min="10758" max="10758" width="3.140625" style="187" customWidth="1"/>
    <col min="10759" max="10759" width="3.28515625" style="187" customWidth="1"/>
    <col min="10760" max="10762" width="3.140625" style="187" customWidth="1"/>
    <col min="10763" max="10763" width="3.7109375" style="187" customWidth="1"/>
    <col min="10764" max="10776" width="3.28515625" style="187" customWidth="1"/>
    <col min="10777" max="10777" width="3" style="187" customWidth="1"/>
    <col min="10778" max="10778" width="3.42578125" style="187" customWidth="1"/>
    <col min="10779" max="10779" width="9" style="187" hidden="1" customWidth="1"/>
    <col min="10780" max="11005" width="9" style="187"/>
    <col min="11006" max="11006" width="2.85546875" style="187" customWidth="1"/>
    <col min="11007" max="11007" width="0.85546875" style="187" customWidth="1"/>
    <col min="11008" max="11009" width="6.28515625" style="187" customWidth="1"/>
    <col min="11010" max="11010" width="5" style="187" customWidth="1"/>
    <col min="11011" max="11011" width="5.7109375" style="187" customWidth="1"/>
    <col min="11012" max="11012" width="3.42578125" style="187" customWidth="1"/>
    <col min="11013" max="11013" width="5" style="187" customWidth="1"/>
    <col min="11014" max="11014" width="3.140625" style="187" customWidth="1"/>
    <col min="11015" max="11015" width="3.28515625" style="187" customWidth="1"/>
    <col min="11016" max="11018" width="3.140625" style="187" customWidth="1"/>
    <col min="11019" max="11019" width="3.7109375" style="187" customWidth="1"/>
    <col min="11020" max="11032" width="3.28515625" style="187" customWidth="1"/>
    <col min="11033" max="11033" width="3" style="187" customWidth="1"/>
    <col min="11034" max="11034" width="3.42578125" style="187" customWidth="1"/>
    <col min="11035" max="11035" width="9" style="187" hidden="1" customWidth="1"/>
    <col min="11036" max="11261" width="9" style="187"/>
    <col min="11262" max="11262" width="2.85546875" style="187" customWidth="1"/>
    <col min="11263" max="11263" width="0.85546875" style="187" customWidth="1"/>
    <col min="11264" max="11265" width="6.28515625" style="187" customWidth="1"/>
    <col min="11266" max="11266" width="5" style="187" customWidth="1"/>
    <col min="11267" max="11267" width="5.7109375" style="187" customWidth="1"/>
    <col min="11268" max="11268" width="3.42578125" style="187" customWidth="1"/>
    <col min="11269" max="11269" width="5" style="187" customWidth="1"/>
    <col min="11270" max="11270" width="3.140625" style="187" customWidth="1"/>
    <col min="11271" max="11271" width="3.28515625" style="187" customWidth="1"/>
    <col min="11272" max="11274" width="3.140625" style="187" customWidth="1"/>
    <col min="11275" max="11275" width="3.7109375" style="187" customWidth="1"/>
    <col min="11276" max="11288" width="3.28515625" style="187" customWidth="1"/>
    <col min="11289" max="11289" width="3" style="187" customWidth="1"/>
    <col min="11290" max="11290" width="3.42578125" style="187" customWidth="1"/>
    <col min="11291" max="11291" width="9" style="187" hidden="1" customWidth="1"/>
    <col min="11292" max="11517" width="9" style="187"/>
    <col min="11518" max="11518" width="2.85546875" style="187" customWidth="1"/>
    <col min="11519" max="11519" width="0.85546875" style="187" customWidth="1"/>
    <col min="11520" max="11521" width="6.28515625" style="187" customWidth="1"/>
    <col min="11522" max="11522" width="5" style="187" customWidth="1"/>
    <col min="11523" max="11523" width="5.7109375" style="187" customWidth="1"/>
    <col min="11524" max="11524" width="3.42578125" style="187" customWidth="1"/>
    <col min="11525" max="11525" width="5" style="187" customWidth="1"/>
    <col min="11526" max="11526" width="3.140625" style="187" customWidth="1"/>
    <col min="11527" max="11527" width="3.28515625" style="187" customWidth="1"/>
    <col min="11528" max="11530" width="3.140625" style="187" customWidth="1"/>
    <col min="11531" max="11531" width="3.7109375" style="187" customWidth="1"/>
    <col min="11532" max="11544" width="3.28515625" style="187" customWidth="1"/>
    <col min="11545" max="11545" width="3" style="187" customWidth="1"/>
    <col min="11546" max="11546" width="3.42578125" style="187" customWidth="1"/>
    <col min="11547" max="11547" width="9" style="187" hidden="1" customWidth="1"/>
    <col min="11548" max="11773" width="9" style="187"/>
    <col min="11774" max="11774" width="2.85546875" style="187" customWidth="1"/>
    <col min="11775" max="11775" width="0.85546875" style="187" customWidth="1"/>
    <col min="11776" max="11777" width="6.28515625" style="187" customWidth="1"/>
    <col min="11778" max="11778" width="5" style="187" customWidth="1"/>
    <col min="11779" max="11779" width="5.7109375" style="187" customWidth="1"/>
    <col min="11780" max="11780" width="3.42578125" style="187" customWidth="1"/>
    <col min="11781" max="11781" width="5" style="187" customWidth="1"/>
    <col min="11782" max="11782" width="3.140625" style="187" customWidth="1"/>
    <col min="11783" max="11783" width="3.28515625" style="187" customWidth="1"/>
    <col min="11784" max="11786" width="3.140625" style="187" customWidth="1"/>
    <col min="11787" max="11787" width="3.7109375" style="187" customWidth="1"/>
    <col min="11788" max="11800" width="3.28515625" style="187" customWidth="1"/>
    <col min="11801" max="11801" width="3" style="187" customWidth="1"/>
    <col min="11802" max="11802" width="3.42578125" style="187" customWidth="1"/>
    <col min="11803" max="11803" width="9" style="187" hidden="1" customWidth="1"/>
    <col min="11804" max="12029" width="9" style="187"/>
    <col min="12030" max="12030" width="2.85546875" style="187" customWidth="1"/>
    <col min="12031" max="12031" width="0.85546875" style="187" customWidth="1"/>
    <col min="12032" max="12033" width="6.28515625" style="187" customWidth="1"/>
    <col min="12034" max="12034" width="5" style="187" customWidth="1"/>
    <col min="12035" max="12035" width="5.7109375" style="187" customWidth="1"/>
    <col min="12036" max="12036" width="3.42578125" style="187" customWidth="1"/>
    <col min="12037" max="12037" width="5" style="187" customWidth="1"/>
    <col min="12038" max="12038" width="3.140625" style="187" customWidth="1"/>
    <col min="12039" max="12039" width="3.28515625" style="187" customWidth="1"/>
    <col min="12040" max="12042" width="3.140625" style="187" customWidth="1"/>
    <col min="12043" max="12043" width="3.7109375" style="187" customWidth="1"/>
    <col min="12044" max="12056" width="3.28515625" style="187" customWidth="1"/>
    <col min="12057" max="12057" width="3" style="187" customWidth="1"/>
    <col min="12058" max="12058" width="3.42578125" style="187" customWidth="1"/>
    <col min="12059" max="12059" width="9" style="187" hidden="1" customWidth="1"/>
    <col min="12060" max="12285" width="9" style="187"/>
    <col min="12286" max="12286" width="2.85546875" style="187" customWidth="1"/>
    <col min="12287" max="12287" width="0.85546875" style="187" customWidth="1"/>
    <col min="12288" max="12289" width="6.28515625" style="187" customWidth="1"/>
    <col min="12290" max="12290" width="5" style="187" customWidth="1"/>
    <col min="12291" max="12291" width="5.7109375" style="187" customWidth="1"/>
    <col min="12292" max="12292" width="3.42578125" style="187" customWidth="1"/>
    <col min="12293" max="12293" width="5" style="187" customWidth="1"/>
    <col min="12294" max="12294" width="3.140625" style="187" customWidth="1"/>
    <col min="12295" max="12295" width="3.28515625" style="187" customWidth="1"/>
    <col min="12296" max="12298" width="3.140625" style="187" customWidth="1"/>
    <col min="12299" max="12299" width="3.7109375" style="187" customWidth="1"/>
    <col min="12300" max="12312" width="3.28515625" style="187" customWidth="1"/>
    <col min="12313" max="12313" width="3" style="187" customWidth="1"/>
    <col min="12314" max="12314" width="3.42578125" style="187" customWidth="1"/>
    <col min="12315" max="12315" width="9" style="187" hidden="1" customWidth="1"/>
    <col min="12316" max="12541" width="9" style="187"/>
    <col min="12542" max="12542" width="2.85546875" style="187" customWidth="1"/>
    <col min="12543" max="12543" width="0.85546875" style="187" customWidth="1"/>
    <col min="12544" max="12545" width="6.28515625" style="187" customWidth="1"/>
    <col min="12546" max="12546" width="5" style="187" customWidth="1"/>
    <col min="12547" max="12547" width="5.7109375" style="187" customWidth="1"/>
    <col min="12548" max="12548" width="3.42578125" style="187" customWidth="1"/>
    <col min="12549" max="12549" width="5" style="187" customWidth="1"/>
    <col min="12550" max="12550" width="3.140625" style="187" customWidth="1"/>
    <col min="12551" max="12551" width="3.28515625" style="187" customWidth="1"/>
    <col min="12552" max="12554" width="3.140625" style="187" customWidth="1"/>
    <col min="12555" max="12555" width="3.7109375" style="187" customWidth="1"/>
    <col min="12556" max="12568" width="3.28515625" style="187" customWidth="1"/>
    <col min="12569" max="12569" width="3" style="187" customWidth="1"/>
    <col min="12570" max="12570" width="3.42578125" style="187" customWidth="1"/>
    <col min="12571" max="12571" width="9" style="187" hidden="1" customWidth="1"/>
    <col min="12572" max="12797" width="9" style="187"/>
    <col min="12798" max="12798" width="2.85546875" style="187" customWidth="1"/>
    <col min="12799" max="12799" width="0.85546875" style="187" customWidth="1"/>
    <col min="12800" max="12801" width="6.28515625" style="187" customWidth="1"/>
    <col min="12802" max="12802" width="5" style="187" customWidth="1"/>
    <col min="12803" max="12803" width="5.7109375" style="187" customWidth="1"/>
    <col min="12804" max="12804" width="3.42578125" style="187" customWidth="1"/>
    <col min="12805" max="12805" width="5" style="187" customWidth="1"/>
    <col min="12806" max="12806" width="3.140625" style="187" customWidth="1"/>
    <col min="12807" max="12807" width="3.28515625" style="187" customWidth="1"/>
    <col min="12808" max="12810" width="3.140625" style="187" customWidth="1"/>
    <col min="12811" max="12811" width="3.7109375" style="187" customWidth="1"/>
    <col min="12812" max="12824" width="3.28515625" style="187" customWidth="1"/>
    <col min="12825" max="12825" width="3" style="187" customWidth="1"/>
    <col min="12826" max="12826" width="3.42578125" style="187" customWidth="1"/>
    <col min="12827" max="12827" width="9" style="187" hidden="1" customWidth="1"/>
    <col min="12828" max="13053" width="9" style="187"/>
    <col min="13054" max="13054" width="2.85546875" style="187" customWidth="1"/>
    <col min="13055" max="13055" width="0.85546875" style="187" customWidth="1"/>
    <col min="13056" max="13057" width="6.28515625" style="187" customWidth="1"/>
    <col min="13058" max="13058" width="5" style="187" customWidth="1"/>
    <col min="13059" max="13059" width="5.7109375" style="187" customWidth="1"/>
    <col min="13060" max="13060" width="3.42578125" style="187" customWidth="1"/>
    <col min="13061" max="13061" width="5" style="187" customWidth="1"/>
    <col min="13062" max="13062" width="3.140625" style="187" customWidth="1"/>
    <col min="13063" max="13063" width="3.28515625" style="187" customWidth="1"/>
    <col min="13064" max="13066" width="3.140625" style="187" customWidth="1"/>
    <col min="13067" max="13067" width="3.7109375" style="187" customWidth="1"/>
    <col min="13068" max="13080" width="3.28515625" style="187" customWidth="1"/>
    <col min="13081" max="13081" width="3" style="187" customWidth="1"/>
    <col min="13082" max="13082" width="3.42578125" style="187" customWidth="1"/>
    <col min="13083" max="13083" width="9" style="187" hidden="1" customWidth="1"/>
    <col min="13084" max="13309" width="9" style="187"/>
    <col min="13310" max="13310" width="2.85546875" style="187" customWidth="1"/>
    <col min="13311" max="13311" width="0.85546875" style="187" customWidth="1"/>
    <col min="13312" max="13313" width="6.28515625" style="187" customWidth="1"/>
    <col min="13314" max="13314" width="5" style="187" customWidth="1"/>
    <col min="13315" max="13315" width="5.7109375" style="187" customWidth="1"/>
    <col min="13316" max="13316" width="3.42578125" style="187" customWidth="1"/>
    <col min="13317" max="13317" width="5" style="187" customWidth="1"/>
    <col min="13318" max="13318" width="3.140625" style="187" customWidth="1"/>
    <col min="13319" max="13319" width="3.28515625" style="187" customWidth="1"/>
    <col min="13320" max="13322" width="3.140625" style="187" customWidth="1"/>
    <col min="13323" max="13323" width="3.7109375" style="187" customWidth="1"/>
    <col min="13324" max="13336" width="3.28515625" style="187" customWidth="1"/>
    <col min="13337" max="13337" width="3" style="187" customWidth="1"/>
    <col min="13338" max="13338" width="3.42578125" style="187" customWidth="1"/>
    <col min="13339" max="13339" width="9" style="187" hidden="1" customWidth="1"/>
    <col min="13340" max="13565" width="9" style="187"/>
    <col min="13566" max="13566" width="2.85546875" style="187" customWidth="1"/>
    <col min="13567" max="13567" width="0.85546875" style="187" customWidth="1"/>
    <col min="13568" max="13569" width="6.28515625" style="187" customWidth="1"/>
    <col min="13570" max="13570" width="5" style="187" customWidth="1"/>
    <col min="13571" max="13571" width="5.7109375" style="187" customWidth="1"/>
    <col min="13572" max="13572" width="3.42578125" style="187" customWidth="1"/>
    <col min="13573" max="13573" width="5" style="187" customWidth="1"/>
    <col min="13574" max="13574" width="3.140625" style="187" customWidth="1"/>
    <col min="13575" max="13575" width="3.28515625" style="187" customWidth="1"/>
    <col min="13576" max="13578" width="3.140625" style="187" customWidth="1"/>
    <col min="13579" max="13579" width="3.7109375" style="187" customWidth="1"/>
    <col min="13580" max="13592" width="3.28515625" style="187" customWidth="1"/>
    <col min="13593" max="13593" width="3" style="187" customWidth="1"/>
    <col min="13594" max="13594" width="3.42578125" style="187" customWidth="1"/>
    <col min="13595" max="13595" width="9" style="187" hidden="1" customWidth="1"/>
    <col min="13596" max="13821" width="9" style="187"/>
    <col min="13822" max="13822" width="2.85546875" style="187" customWidth="1"/>
    <col min="13823" max="13823" width="0.85546875" style="187" customWidth="1"/>
    <col min="13824" max="13825" width="6.28515625" style="187" customWidth="1"/>
    <col min="13826" max="13826" width="5" style="187" customWidth="1"/>
    <col min="13827" max="13827" width="5.7109375" style="187" customWidth="1"/>
    <col min="13828" max="13828" width="3.42578125" style="187" customWidth="1"/>
    <col min="13829" max="13829" width="5" style="187" customWidth="1"/>
    <col min="13830" max="13830" width="3.140625" style="187" customWidth="1"/>
    <col min="13831" max="13831" width="3.28515625" style="187" customWidth="1"/>
    <col min="13832" max="13834" width="3.140625" style="187" customWidth="1"/>
    <col min="13835" max="13835" width="3.7109375" style="187" customWidth="1"/>
    <col min="13836" max="13848" width="3.28515625" style="187" customWidth="1"/>
    <col min="13849" max="13849" width="3" style="187" customWidth="1"/>
    <col min="13850" max="13850" width="3.42578125" style="187" customWidth="1"/>
    <col min="13851" max="13851" width="9" style="187" hidden="1" customWidth="1"/>
    <col min="13852" max="14077" width="9" style="187"/>
    <col min="14078" max="14078" width="2.85546875" style="187" customWidth="1"/>
    <col min="14079" max="14079" width="0.85546875" style="187" customWidth="1"/>
    <col min="14080" max="14081" width="6.28515625" style="187" customWidth="1"/>
    <col min="14082" max="14082" width="5" style="187" customWidth="1"/>
    <col min="14083" max="14083" width="5.7109375" style="187" customWidth="1"/>
    <col min="14084" max="14084" width="3.42578125" style="187" customWidth="1"/>
    <col min="14085" max="14085" width="5" style="187" customWidth="1"/>
    <col min="14086" max="14086" width="3.140625" style="187" customWidth="1"/>
    <col min="14087" max="14087" width="3.28515625" style="187" customWidth="1"/>
    <col min="14088" max="14090" width="3.140625" style="187" customWidth="1"/>
    <col min="14091" max="14091" width="3.7109375" style="187" customWidth="1"/>
    <col min="14092" max="14104" width="3.28515625" style="187" customWidth="1"/>
    <col min="14105" max="14105" width="3" style="187" customWidth="1"/>
    <col min="14106" max="14106" width="3.42578125" style="187" customWidth="1"/>
    <col min="14107" max="14107" width="9" style="187" hidden="1" customWidth="1"/>
    <col min="14108" max="14333" width="9" style="187"/>
    <col min="14334" max="14334" width="2.85546875" style="187" customWidth="1"/>
    <col min="14335" max="14335" width="0.85546875" style="187" customWidth="1"/>
    <col min="14336" max="14337" width="6.28515625" style="187" customWidth="1"/>
    <col min="14338" max="14338" width="5" style="187" customWidth="1"/>
    <col min="14339" max="14339" width="5.7109375" style="187" customWidth="1"/>
    <col min="14340" max="14340" width="3.42578125" style="187" customWidth="1"/>
    <col min="14341" max="14341" width="5" style="187" customWidth="1"/>
    <col min="14342" max="14342" width="3.140625" style="187" customWidth="1"/>
    <col min="14343" max="14343" width="3.28515625" style="187" customWidth="1"/>
    <col min="14344" max="14346" width="3.140625" style="187" customWidth="1"/>
    <col min="14347" max="14347" width="3.7109375" style="187" customWidth="1"/>
    <col min="14348" max="14360" width="3.28515625" style="187" customWidth="1"/>
    <col min="14361" max="14361" width="3" style="187" customWidth="1"/>
    <col min="14362" max="14362" width="3.42578125" style="187" customWidth="1"/>
    <col min="14363" max="14363" width="9" style="187" hidden="1" customWidth="1"/>
    <col min="14364" max="14589" width="9" style="187"/>
    <col min="14590" max="14590" width="2.85546875" style="187" customWidth="1"/>
    <col min="14591" max="14591" width="0.85546875" style="187" customWidth="1"/>
    <col min="14592" max="14593" width="6.28515625" style="187" customWidth="1"/>
    <col min="14594" max="14594" width="5" style="187" customWidth="1"/>
    <col min="14595" max="14595" width="5.7109375" style="187" customWidth="1"/>
    <col min="14596" max="14596" width="3.42578125" style="187" customWidth="1"/>
    <col min="14597" max="14597" width="5" style="187" customWidth="1"/>
    <col min="14598" max="14598" width="3.140625" style="187" customWidth="1"/>
    <col min="14599" max="14599" width="3.28515625" style="187" customWidth="1"/>
    <col min="14600" max="14602" width="3.140625" style="187" customWidth="1"/>
    <col min="14603" max="14603" width="3.7109375" style="187" customWidth="1"/>
    <col min="14604" max="14616" width="3.28515625" style="187" customWidth="1"/>
    <col min="14617" max="14617" width="3" style="187" customWidth="1"/>
    <col min="14618" max="14618" width="3.42578125" style="187" customWidth="1"/>
    <col min="14619" max="14619" width="9" style="187" hidden="1" customWidth="1"/>
    <col min="14620" max="14845" width="9" style="187"/>
    <col min="14846" max="14846" width="2.85546875" style="187" customWidth="1"/>
    <col min="14847" max="14847" width="0.85546875" style="187" customWidth="1"/>
    <col min="14848" max="14849" width="6.28515625" style="187" customWidth="1"/>
    <col min="14850" max="14850" width="5" style="187" customWidth="1"/>
    <col min="14851" max="14851" width="5.7109375" style="187" customWidth="1"/>
    <col min="14852" max="14852" width="3.42578125" style="187" customWidth="1"/>
    <col min="14853" max="14853" width="5" style="187" customWidth="1"/>
    <col min="14854" max="14854" width="3.140625" style="187" customWidth="1"/>
    <col min="14855" max="14855" width="3.28515625" style="187" customWidth="1"/>
    <col min="14856" max="14858" width="3.140625" style="187" customWidth="1"/>
    <col min="14859" max="14859" width="3.7109375" style="187" customWidth="1"/>
    <col min="14860" max="14872" width="3.28515625" style="187" customWidth="1"/>
    <col min="14873" max="14873" width="3" style="187" customWidth="1"/>
    <col min="14874" max="14874" width="3.42578125" style="187" customWidth="1"/>
    <col min="14875" max="14875" width="9" style="187" hidden="1" customWidth="1"/>
    <col min="14876" max="15101" width="9" style="187"/>
    <col min="15102" max="15102" width="2.85546875" style="187" customWidth="1"/>
    <col min="15103" max="15103" width="0.85546875" style="187" customWidth="1"/>
    <col min="15104" max="15105" width="6.28515625" style="187" customWidth="1"/>
    <col min="15106" max="15106" width="5" style="187" customWidth="1"/>
    <col min="15107" max="15107" width="5.7109375" style="187" customWidth="1"/>
    <col min="15108" max="15108" width="3.42578125" style="187" customWidth="1"/>
    <col min="15109" max="15109" width="5" style="187" customWidth="1"/>
    <col min="15110" max="15110" width="3.140625" style="187" customWidth="1"/>
    <col min="15111" max="15111" width="3.28515625" style="187" customWidth="1"/>
    <col min="15112" max="15114" width="3.140625" style="187" customWidth="1"/>
    <col min="15115" max="15115" width="3.7109375" style="187" customWidth="1"/>
    <col min="15116" max="15128" width="3.28515625" style="187" customWidth="1"/>
    <col min="15129" max="15129" width="3" style="187" customWidth="1"/>
    <col min="15130" max="15130" width="3.42578125" style="187" customWidth="1"/>
    <col min="15131" max="15131" width="9" style="187" hidden="1" customWidth="1"/>
    <col min="15132" max="15357" width="9" style="187"/>
    <col min="15358" max="15358" width="2.85546875" style="187" customWidth="1"/>
    <col min="15359" max="15359" width="0.85546875" style="187" customWidth="1"/>
    <col min="15360" max="15361" width="6.28515625" style="187" customWidth="1"/>
    <col min="15362" max="15362" width="5" style="187" customWidth="1"/>
    <col min="15363" max="15363" width="5.7109375" style="187" customWidth="1"/>
    <col min="15364" max="15364" width="3.42578125" style="187" customWidth="1"/>
    <col min="15365" max="15365" width="5" style="187" customWidth="1"/>
    <col min="15366" max="15366" width="3.140625" style="187" customWidth="1"/>
    <col min="15367" max="15367" width="3.28515625" style="187" customWidth="1"/>
    <col min="15368" max="15370" width="3.140625" style="187" customWidth="1"/>
    <col min="15371" max="15371" width="3.7109375" style="187" customWidth="1"/>
    <col min="15372" max="15384" width="3.28515625" style="187" customWidth="1"/>
    <col min="15385" max="15385" width="3" style="187" customWidth="1"/>
    <col min="15386" max="15386" width="3.42578125" style="187" customWidth="1"/>
    <col min="15387" max="15387" width="9" style="187" hidden="1" customWidth="1"/>
    <col min="15388" max="15613" width="9" style="187"/>
    <col min="15614" max="15614" width="2.85546875" style="187" customWidth="1"/>
    <col min="15615" max="15615" width="0.85546875" style="187" customWidth="1"/>
    <col min="15616" max="15617" width="6.28515625" style="187" customWidth="1"/>
    <col min="15618" max="15618" width="5" style="187" customWidth="1"/>
    <col min="15619" max="15619" width="5.7109375" style="187" customWidth="1"/>
    <col min="15620" max="15620" width="3.42578125" style="187" customWidth="1"/>
    <col min="15621" max="15621" width="5" style="187" customWidth="1"/>
    <col min="15622" max="15622" width="3.140625" style="187" customWidth="1"/>
    <col min="15623" max="15623" width="3.28515625" style="187" customWidth="1"/>
    <col min="15624" max="15626" width="3.140625" style="187" customWidth="1"/>
    <col min="15627" max="15627" width="3.7109375" style="187" customWidth="1"/>
    <col min="15628" max="15640" width="3.28515625" style="187" customWidth="1"/>
    <col min="15641" max="15641" width="3" style="187" customWidth="1"/>
    <col min="15642" max="15642" width="3.42578125" style="187" customWidth="1"/>
    <col min="15643" max="15643" width="9" style="187" hidden="1" customWidth="1"/>
    <col min="15644" max="15869" width="9" style="187"/>
    <col min="15870" max="15870" width="2.85546875" style="187" customWidth="1"/>
    <col min="15871" max="15871" width="0.85546875" style="187" customWidth="1"/>
    <col min="15872" max="15873" width="6.28515625" style="187" customWidth="1"/>
    <col min="15874" max="15874" width="5" style="187" customWidth="1"/>
    <col min="15875" max="15875" width="5.7109375" style="187" customWidth="1"/>
    <col min="15876" max="15876" width="3.42578125" style="187" customWidth="1"/>
    <col min="15877" max="15877" width="5" style="187" customWidth="1"/>
    <col min="15878" max="15878" width="3.140625" style="187" customWidth="1"/>
    <col min="15879" max="15879" width="3.28515625" style="187" customWidth="1"/>
    <col min="15880" max="15882" width="3.140625" style="187" customWidth="1"/>
    <col min="15883" max="15883" width="3.7109375" style="187" customWidth="1"/>
    <col min="15884" max="15896" width="3.28515625" style="187" customWidth="1"/>
    <col min="15897" max="15897" width="3" style="187" customWidth="1"/>
    <col min="15898" max="15898" width="3.42578125" style="187" customWidth="1"/>
    <col min="15899" max="15899" width="9" style="187" hidden="1" customWidth="1"/>
    <col min="15900" max="16125" width="9" style="187"/>
    <col min="16126" max="16126" width="2.85546875" style="187" customWidth="1"/>
    <col min="16127" max="16127" width="0.85546875" style="187" customWidth="1"/>
    <col min="16128" max="16129" width="6.28515625" style="187" customWidth="1"/>
    <col min="16130" max="16130" width="5" style="187" customWidth="1"/>
    <col min="16131" max="16131" width="5.7109375" style="187" customWidth="1"/>
    <col min="16132" max="16132" width="3.42578125" style="187" customWidth="1"/>
    <col min="16133" max="16133" width="5" style="187" customWidth="1"/>
    <col min="16134" max="16134" width="3.140625" style="187" customWidth="1"/>
    <col min="16135" max="16135" width="3.28515625" style="187" customWidth="1"/>
    <col min="16136" max="16138" width="3.140625" style="187" customWidth="1"/>
    <col min="16139" max="16139" width="3.7109375" style="187" customWidth="1"/>
    <col min="16140" max="16152" width="3.28515625" style="187" customWidth="1"/>
    <col min="16153" max="16153" width="3" style="187" customWidth="1"/>
    <col min="16154" max="16154" width="3.42578125" style="187" customWidth="1"/>
    <col min="16155" max="16155" width="9" style="187" hidden="1" customWidth="1"/>
    <col min="16156" max="16382" width="9" style="187"/>
    <col min="16383" max="16384" width="9.140625" style="187" customWidth="1"/>
  </cols>
  <sheetData>
    <row r="1" spans="1:27" ht="4.5" customHeight="1" thickBot="1"/>
    <row r="2" spans="1:27" ht="12.6" customHeight="1">
      <c r="A2" s="393"/>
      <c r="B2" s="289"/>
      <c r="C2" s="289"/>
      <c r="D2" s="289"/>
      <c r="E2" s="408"/>
      <c r="F2" s="540"/>
      <c r="G2" s="291"/>
      <c r="H2" s="291"/>
      <c r="I2" s="291"/>
      <c r="J2" s="541"/>
      <c r="K2" s="291"/>
      <c r="L2" s="291"/>
      <c r="M2" s="291"/>
      <c r="N2" s="291"/>
      <c r="O2" s="291"/>
      <c r="P2" s="3075"/>
      <c r="Q2" s="3076"/>
      <c r="R2" s="3076"/>
      <c r="S2" s="2019"/>
      <c r="T2" s="2970"/>
      <c r="U2" s="2970"/>
      <c r="V2" s="2970"/>
      <c r="W2" s="2190"/>
      <c r="X2" s="2970"/>
      <c r="Y2" s="2970"/>
      <c r="Z2" s="534"/>
    </row>
    <row r="3" spans="1:27" ht="11.25" customHeight="1">
      <c r="A3" s="433"/>
      <c r="E3" s="233"/>
      <c r="F3" s="1956"/>
      <c r="G3" s="150"/>
      <c r="H3" s="150"/>
      <c r="I3" s="150"/>
      <c r="J3" s="1957"/>
      <c r="K3" s="150"/>
      <c r="L3" s="150"/>
      <c r="M3" s="150"/>
      <c r="N3" s="150"/>
      <c r="O3" s="150"/>
      <c r="P3" s="133"/>
      <c r="Q3" s="15"/>
      <c r="R3" s="15"/>
      <c r="S3" s="254"/>
      <c r="T3" s="254"/>
      <c r="U3" s="254"/>
      <c r="V3" s="254"/>
      <c r="W3" s="2191"/>
      <c r="X3" s="15"/>
      <c r="Y3" s="15"/>
      <c r="Z3" s="1209"/>
    </row>
    <row r="4" spans="1:27" s="263" customFormat="1" ht="15" customHeight="1">
      <c r="A4" s="542"/>
      <c r="B4" s="270"/>
      <c r="C4" s="484"/>
      <c r="D4" s="484"/>
      <c r="E4" s="266" t="s">
        <v>80</v>
      </c>
      <c r="F4" s="266"/>
      <c r="G4" s="266"/>
      <c r="H4" s="266"/>
      <c r="I4" s="266"/>
      <c r="J4" s="266"/>
      <c r="K4" s="266"/>
      <c r="L4" s="266"/>
      <c r="M4" s="266"/>
      <c r="N4" s="266"/>
      <c r="O4" s="266"/>
      <c r="P4" s="266"/>
      <c r="Q4" s="266"/>
      <c r="R4" s="266"/>
      <c r="S4" s="266"/>
      <c r="T4" s="266"/>
      <c r="W4" s="271"/>
      <c r="X4" s="271"/>
      <c r="Y4" s="271"/>
      <c r="Z4" s="543"/>
      <c r="AA4" s="272"/>
    </row>
    <row r="5" spans="1:27" s="263" customFormat="1" ht="11.45" customHeight="1">
      <c r="A5" s="542"/>
      <c r="B5" s="270"/>
      <c r="C5" s="484"/>
      <c r="D5" s="484"/>
      <c r="E5" s="273" t="s">
        <v>81</v>
      </c>
      <c r="F5" s="273"/>
      <c r="G5" s="273"/>
      <c r="H5" s="273"/>
      <c r="I5" s="273"/>
      <c r="J5" s="273"/>
      <c r="K5" s="273"/>
      <c r="L5" s="273"/>
      <c r="M5" s="273"/>
      <c r="N5" s="273"/>
      <c r="O5" s="273"/>
      <c r="P5" s="273"/>
      <c r="Q5" s="273"/>
      <c r="R5" s="273"/>
      <c r="S5" s="273"/>
      <c r="T5" s="273"/>
      <c r="W5" s="271"/>
      <c r="X5" s="271"/>
      <c r="Y5" s="271"/>
      <c r="Z5" s="543"/>
      <c r="AA5" s="272"/>
    </row>
    <row r="6" spans="1:27" ht="18" customHeight="1">
      <c r="A6" s="433"/>
      <c r="L6" s="234"/>
      <c r="M6" s="234"/>
      <c r="N6" s="234"/>
      <c r="P6" s="262"/>
      <c r="Q6" s="262"/>
      <c r="R6" s="262"/>
      <c r="S6" s="262"/>
      <c r="T6" s="262"/>
      <c r="U6" s="262"/>
      <c r="V6" s="262"/>
      <c r="W6" s="262"/>
      <c r="X6" s="262"/>
      <c r="Y6" s="219"/>
      <c r="Z6" s="516"/>
    </row>
    <row r="7" spans="1:27" ht="5.25" customHeight="1">
      <c r="A7" s="433"/>
      <c r="L7" s="234"/>
      <c r="M7" s="234"/>
      <c r="N7" s="234"/>
      <c r="P7" s="262"/>
      <c r="Q7" s="262"/>
      <c r="R7" s="262"/>
      <c r="S7" s="262"/>
      <c r="T7" s="262"/>
      <c r="U7" s="262"/>
      <c r="V7" s="262"/>
      <c r="W7" s="262"/>
      <c r="X7" s="262"/>
      <c r="Y7" s="219"/>
      <c r="Z7" s="516"/>
    </row>
    <row r="8" spans="1:27" ht="12.75" customHeight="1">
      <c r="A8" s="1920">
        <v>3.1</v>
      </c>
      <c r="B8" s="219"/>
      <c r="C8" s="112" t="s">
        <v>82</v>
      </c>
      <c r="D8" s="112"/>
      <c r="L8" s="234"/>
      <c r="N8" s="2946" t="s">
        <v>3502</v>
      </c>
      <c r="O8" s="2946"/>
      <c r="P8" s="2946"/>
      <c r="Q8" s="2946"/>
      <c r="R8" s="2946"/>
      <c r="S8" s="2946"/>
      <c r="T8" s="2946"/>
      <c r="U8" s="2946"/>
      <c r="V8" s="2946"/>
      <c r="W8" s="2946"/>
      <c r="X8" s="2946"/>
      <c r="Y8" s="2946"/>
      <c r="Z8" s="1209"/>
    </row>
    <row r="9" spans="1:27" ht="12.75" customHeight="1">
      <c r="A9" s="1920"/>
      <c r="B9" s="219"/>
      <c r="C9" s="108" t="s">
        <v>83</v>
      </c>
      <c r="D9" s="112"/>
      <c r="L9" s="234"/>
      <c r="N9" s="3099" t="s">
        <v>3503</v>
      </c>
      <c r="O9" s="3099"/>
      <c r="P9" s="3099"/>
      <c r="Q9" s="3099"/>
      <c r="R9" s="3099"/>
      <c r="S9" s="3099"/>
      <c r="T9" s="3099"/>
      <c r="U9" s="3099"/>
      <c r="V9" s="3099"/>
      <c r="W9" s="3099"/>
      <c r="X9" s="3099"/>
      <c r="Y9" s="3099"/>
      <c r="Z9" s="1209"/>
    </row>
    <row r="10" spans="1:27" ht="3.75" customHeight="1">
      <c r="A10" s="1920"/>
      <c r="B10" s="219"/>
      <c r="C10" s="108"/>
      <c r="D10" s="112"/>
      <c r="L10" s="234"/>
      <c r="N10" s="219"/>
      <c r="O10" s="219"/>
      <c r="P10" s="108"/>
      <c r="Q10" s="219"/>
      <c r="R10" s="219"/>
      <c r="S10" s="219"/>
      <c r="T10" s="219"/>
      <c r="U10" s="219"/>
      <c r="V10" s="219"/>
      <c r="W10" s="219"/>
      <c r="X10" s="219"/>
      <c r="Y10" s="219"/>
      <c r="Z10" s="1209"/>
    </row>
    <row r="11" spans="1:27" ht="12" customHeight="1">
      <c r="A11" s="801"/>
      <c r="C11" s="108"/>
      <c r="D11" s="108"/>
      <c r="F11" s="248"/>
      <c r="G11" s="248"/>
      <c r="M11" s="112"/>
      <c r="O11" s="219"/>
      <c r="P11" s="219"/>
      <c r="Q11" s="3100" t="s">
        <v>84</v>
      </c>
      <c r="R11" s="3100"/>
      <c r="S11" s="3100"/>
      <c r="T11" s="3100"/>
      <c r="U11" s="3100"/>
      <c r="V11" s="219"/>
      <c r="W11" s="219"/>
      <c r="X11" s="3074" t="s">
        <v>85</v>
      </c>
      <c r="Y11" s="3074"/>
      <c r="Z11" s="1921"/>
    </row>
    <row r="12" spans="1:27" ht="22.5" customHeight="1">
      <c r="A12" s="433"/>
      <c r="C12" s="132" t="s">
        <v>59</v>
      </c>
      <c r="D12" s="248" t="s">
        <v>937</v>
      </c>
      <c r="H12" s="248"/>
      <c r="I12" s="248"/>
      <c r="J12" s="248"/>
      <c r="K12" s="248"/>
      <c r="L12" s="132"/>
      <c r="M12" s="259" t="s">
        <v>86</v>
      </c>
      <c r="N12" s="3064"/>
      <c r="O12" s="3065"/>
      <c r="P12" s="3065"/>
      <c r="Q12" s="3065"/>
      <c r="R12" s="3065"/>
      <c r="S12" s="3065"/>
      <c r="T12" s="3065"/>
      <c r="U12" s="3065"/>
      <c r="V12" s="3065"/>
      <c r="W12" s="3065"/>
      <c r="X12" s="3065"/>
      <c r="Y12" s="3066"/>
      <c r="Z12" s="544"/>
    </row>
    <row r="13" spans="1:27" ht="6.75" customHeight="1">
      <c r="A13" s="433"/>
      <c r="F13" s="248"/>
      <c r="G13" s="248"/>
      <c r="Z13" s="545"/>
    </row>
    <row r="14" spans="1:27" ht="22.5" customHeight="1">
      <c r="A14" s="433"/>
      <c r="C14" s="132" t="s">
        <v>62</v>
      </c>
      <c r="D14" s="128" t="s">
        <v>938</v>
      </c>
      <c r="F14" s="248"/>
      <c r="G14" s="248"/>
      <c r="H14" s="248"/>
      <c r="I14" s="248"/>
      <c r="J14" s="248"/>
      <c r="K14" s="248"/>
      <c r="L14" s="132"/>
      <c r="M14" s="259" t="s">
        <v>87</v>
      </c>
      <c r="N14" s="3067"/>
      <c r="O14" s="3068"/>
      <c r="P14" s="3068"/>
      <c r="Q14" s="3068"/>
      <c r="R14" s="3068"/>
      <c r="S14" s="3068"/>
      <c r="T14" s="3068"/>
      <c r="U14" s="3068"/>
      <c r="V14" s="3068"/>
      <c r="W14" s="3068"/>
      <c r="X14" s="3068"/>
      <c r="Y14" s="3069"/>
      <c r="Z14" s="544"/>
      <c r="AA14" s="128"/>
    </row>
    <row r="15" spans="1:27" ht="8.25" customHeight="1">
      <c r="A15" s="801"/>
      <c r="C15" s="132"/>
      <c r="D15" s="128"/>
      <c r="F15" s="248"/>
      <c r="G15" s="248"/>
      <c r="H15" s="248"/>
      <c r="I15" s="248"/>
      <c r="J15" s="248"/>
      <c r="K15" s="248"/>
      <c r="L15" s="132"/>
      <c r="M15" s="259"/>
      <c r="N15" s="1210"/>
      <c r="O15" s="1210"/>
      <c r="P15" s="1210"/>
      <c r="Q15" s="1210"/>
      <c r="R15" s="1210"/>
      <c r="S15" s="1210"/>
      <c r="T15" s="1210"/>
      <c r="U15" s="1210"/>
      <c r="V15" s="1210"/>
      <c r="W15" s="1210"/>
      <c r="X15" s="1210"/>
      <c r="Y15" s="1210"/>
      <c r="Z15" s="1211"/>
      <c r="AA15" s="128"/>
    </row>
    <row r="16" spans="1:27" ht="5.25" customHeight="1">
      <c r="A16" s="433"/>
      <c r="C16" s="132"/>
      <c r="D16" s="128"/>
      <c r="F16" s="248"/>
      <c r="G16" s="248"/>
      <c r="H16" s="248"/>
      <c r="I16" s="248"/>
      <c r="J16" s="248"/>
      <c r="K16" s="248"/>
      <c r="L16" s="132"/>
      <c r="M16" s="132"/>
      <c r="N16" s="223"/>
      <c r="O16" s="223"/>
      <c r="P16" s="223"/>
      <c r="Q16" s="223"/>
      <c r="R16" s="223"/>
      <c r="S16" s="223"/>
      <c r="T16" s="223"/>
      <c r="U16" s="223"/>
      <c r="V16" s="223"/>
      <c r="W16" s="223"/>
      <c r="X16" s="223"/>
      <c r="Y16" s="223"/>
      <c r="Z16" s="544"/>
      <c r="AA16" s="128"/>
    </row>
    <row r="17" spans="1:29" ht="12" customHeight="1">
      <c r="A17" s="433"/>
      <c r="C17" s="234"/>
      <c r="D17" s="128"/>
      <c r="F17" s="248"/>
      <c r="G17" s="248"/>
      <c r="H17" s="248"/>
      <c r="I17" s="248"/>
      <c r="J17" s="248"/>
      <c r="K17" s="248"/>
      <c r="L17" s="132"/>
      <c r="M17" s="132"/>
      <c r="N17" s="223"/>
      <c r="O17" s="223"/>
      <c r="P17" s="223"/>
      <c r="Q17" s="223"/>
      <c r="R17" s="223"/>
      <c r="S17" s="223"/>
      <c r="T17" s="223"/>
      <c r="U17" s="223"/>
      <c r="V17" s="223"/>
      <c r="W17" s="223"/>
      <c r="X17" s="223"/>
      <c r="Y17" s="223"/>
      <c r="Z17" s="544"/>
      <c r="AA17" s="128"/>
    </row>
    <row r="18" spans="1:29" ht="3" customHeight="1">
      <c r="A18" s="433"/>
      <c r="C18" s="132"/>
      <c r="D18" s="128"/>
      <c r="F18" s="248"/>
      <c r="G18" s="248"/>
      <c r="H18" s="248"/>
      <c r="I18" s="248"/>
      <c r="J18" s="248"/>
      <c r="K18" s="248"/>
      <c r="L18" s="132"/>
      <c r="M18" s="132"/>
      <c r="N18" s="223"/>
      <c r="O18" s="223"/>
      <c r="P18" s="223"/>
      <c r="Q18" s="223"/>
      <c r="R18" s="223"/>
      <c r="S18" s="223"/>
      <c r="T18" s="223"/>
      <c r="U18" s="223"/>
      <c r="V18" s="223"/>
      <c r="W18" s="223"/>
      <c r="X18" s="223"/>
      <c r="Y18" s="223"/>
      <c r="Z18" s="544"/>
      <c r="AA18" s="128"/>
    </row>
    <row r="19" spans="1:29" ht="12.75" customHeight="1">
      <c r="A19" s="433"/>
      <c r="C19" s="248"/>
      <c r="D19" s="128"/>
      <c r="F19" s="248"/>
      <c r="G19" s="248"/>
      <c r="H19" s="248"/>
      <c r="I19" s="248"/>
      <c r="J19" s="248"/>
      <c r="K19" s="248"/>
      <c r="L19" s="132"/>
      <c r="M19" s="132"/>
      <c r="N19" s="223"/>
      <c r="O19" s="223"/>
      <c r="P19" s="223"/>
      <c r="Q19" s="223"/>
      <c r="R19" s="223"/>
      <c r="S19" s="223"/>
      <c r="T19" s="223"/>
      <c r="U19" s="223"/>
      <c r="V19" s="223"/>
      <c r="W19" s="223"/>
      <c r="X19" s="223"/>
      <c r="Y19" s="223"/>
      <c r="Z19" s="544"/>
      <c r="AA19" s="128"/>
    </row>
    <row r="20" spans="1:29" ht="14.25" customHeight="1">
      <c r="A20" s="433"/>
      <c r="C20" s="227"/>
      <c r="D20" s="128"/>
      <c r="F20" s="248"/>
      <c r="G20" s="248"/>
      <c r="H20" s="248"/>
      <c r="I20" s="248"/>
      <c r="J20" s="248"/>
      <c r="K20" s="248"/>
      <c r="L20" s="132"/>
      <c r="M20" s="132"/>
      <c r="N20" s="223"/>
      <c r="O20" s="223"/>
      <c r="P20" s="223"/>
      <c r="Q20" s="223"/>
      <c r="R20" s="223"/>
      <c r="S20" s="223"/>
      <c r="T20" s="223"/>
      <c r="U20" s="223"/>
      <c r="V20" s="223"/>
      <c r="W20" s="223"/>
      <c r="X20" s="223"/>
      <c r="Y20" s="223"/>
      <c r="Z20" s="544"/>
      <c r="AA20" s="128"/>
    </row>
    <row r="21" spans="1:29" ht="5.25" customHeight="1">
      <c r="A21" s="433"/>
      <c r="C21" s="128"/>
      <c r="D21" s="248"/>
      <c r="E21" s="248"/>
      <c r="F21" s="112"/>
      <c r="H21" s="248"/>
      <c r="I21" s="248"/>
      <c r="J21" s="248"/>
      <c r="K21" s="248"/>
      <c r="L21" s="132"/>
      <c r="M21" s="244"/>
      <c r="N21" s="244"/>
      <c r="O21" s="244"/>
      <c r="P21" s="244"/>
      <c r="Q21" s="244"/>
      <c r="R21" s="244"/>
      <c r="S21" s="244"/>
      <c r="T21" s="244"/>
      <c r="U21" s="244"/>
      <c r="V21" s="244"/>
      <c r="W21" s="244"/>
      <c r="X21" s="244"/>
      <c r="Y21" s="244"/>
      <c r="Z21" s="544"/>
    </row>
    <row r="22" spans="1:29" ht="12.75" customHeight="1">
      <c r="A22" s="556"/>
      <c r="B22" s="802"/>
      <c r="C22" s="794"/>
      <c r="D22" s="803"/>
      <c r="E22" s="803"/>
      <c r="F22" s="804"/>
      <c r="G22" s="802"/>
      <c r="H22" s="803"/>
      <c r="I22" s="803"/>
      <c r="J22" s="803"/>
      <c r="K22" s="803"/>
      <c r="L22" s="800"/>
      <c r="M22" s="799"/>
      <c r="N22" s="799"/>
      <c r="O22" s="799"/>
      <c r="P22" s="799"/>
      <c r="Q22" s="1645"/>
      <c r="R22" s="799"/>
      <c r="S22" s="799"/>
      <c r="T22" s="799"/>
      <c r="U22" s="799"/>
      <c r="V22" s="799"/>
      <c r="W22" s="799"/>
      <c r="X22" s="1645"/>
      <c r="Y22" s="799"/>
      <c r="Z22" s="805"/>
    </row>
    <row r="23" spans="1:29" ht="10.5" customHeight="1">
      <c r="A23" s="801"/>
      <c r="C23" s="128"/>
      <c r="D23" s="248"/>
      <c r="E23" s="248"/>
      <c r="F23" s="112"/>
      <c r="H23" s="248"/>
      <c r="I23" s="248"/>
      <c r="J23" s="248"/>
      <c r="K23" s="248"/>
      <c r="L23" s="132"/>
      <c r="M23" s="244"/>
      <c r="N23" s="244"/>
      <c r="O23" s="244"/>
      <c r="P23" s="244"/>
      <c r="Q23" s="244"/>
      <c r="R23" s="244"/>
      <c r="S23" s="244"/>
      <c r="T23" s="244"/>
      <c r="U23" s="244"/>
      <c r="V23" s="244"/>
      <c r="W23" s="244"/>
      <c r="X23" s="244"/>
      <c r="Y23" s="244"/>
      <c r="Z23" s="544"/>
    </row>
    <row r="24" spans="1:29" ht="11.25" customHeight="1">
      <c r="A24" s="537">
        <v>3.2</v>
      </c>
      <c r="B24" s="219"/>
      <c r="C24" s="112" t="s">
        <v>965</v>
      </c>
      <c r="D24" s="112"/>
      <c r="E24" s="112"/>
      <c r="U24" s="112"/>
      <c r="V24" s="112"/>
      <c r="Z24" s="434"/>
    </row>
    <row r="25" spans="1:29" ht="9.75" customHeight="1">
      <c r="A25" s="546"/>
      <c r="B25" s="112"/>
      <c r="C25" s="248" t="s">
        <v>4240</v>
      </c>
      <c r="D25" s="234"/>
      <c r="U25" s="108"/>
      <c r="V25" s="112"/>
      <c r="Z25" s="434"/>
      <c r="AC25" s="275"/>
    </row>
    <row r="26" spans="1:29" ht="10.5" customHeight="1">
      <c r="A26" s="547"/>
      <c r="B26" s="108"/>
      <c r="C26" s="276" t="s">
        <v>4241</v>
      </c>
      <c r="D26" s="235"/>
      <c r="U26" s="108"/>
      <c r="V26" s="108"/>
      <c r="Z26" s="434"/>
    </row>
    <row r="27" spans="1:29" ht="11.25" customHeight="1">
      <c r="A27" s="547"/>
      <c r="B27" s="108"/>
      <c r="C27" s="276"/>
      <c r="D27" s="235"/>
      <c r="U27" s="108"/>
      <c r="V27" s="108"/>
      <c r="Z27" s="434"/>
    </row>
    <row r="28" spans="1:29" ht="9.75" customHeight="1">
      <c r="A28" s="547"/>
      <c r="B28" s="108"/>
      <c r="D28" s="108"/>
      <c r="E28" s="108"/>
      <c r="Z28" s="434"/>
    </row>
    <row r="29" spans="1:29" ht="9.75" customHeight="1">
      <c r="A29" s="1208"/>
      <c r="B29" s="108"/>
      <c r="D29" s="108"/>
      <c r="E29" s="108"/>
      <c r="Z29" s="1209"/>
    </row>
    <row r="30" spans="1:29" ht="9.75" customHeight="1">
      <c r="A30" s="1208"/>
      <c r="B30" s="108"/>
      <c r="D30" s="108"/>
      <c r="E30" s="108"/>
      <c r="Z30" s="1209"/>
    </row>
    <row r="31" spans="1:29" ht="9.75" customHeight="1">
      <c r="A31" s="1208"/>
      <c r="B31" s="108"/>
      <c r="D31" s="108"/>
      <c r="E31" s="108"/>
      <c r="Z31" s="1209"/>
    </row>
    <row r="32" spans="1:29" ht="9.75" customHeight="1">
      <c r="A32" s="1208"/>
      <c r="B32" s="108"/>
      <c r="D32" s="108"/>
      <c r="E32" s="108"/>
      <c r="Z32" s="1209"/>
    </row>
    <row r="33" spans="1:27" ht="9.75" customHeight="1">
      <c r="A33" s="1208"/>
      <c r="B33" s="108"/>
      <c r="D33" s="108"/>
      <c r="E33" s="108"/>
      <c r="Z33" s="1209"/>
    </row>
    <row r="34" spans="1:27" ht="9.75" customHeight="1">
      <c r="A34" s="1208"/>
      <c r="B34" s="108"/>
      <c r="D34" s="108"/>
      <c r="E34" s="108"/>
      <c r="Z34" s="1209"/>
    </row>
    <row r="35" spans="1:27" ht="9.75" customHeight="1">
      <c r="A35" s="1208"/>
      <c r="B35" s="108"/>
      <c r="D35" s="108"/>
      <c r="E35" s="108"/>
      <c r="Z35" s="1209"/>
    </row>
    <row r="36" spans="1:27" ht="9.75" customHeight="1">
      <c r="A36" s="1208"/>
      <c r="B36" s="108"/>
      <c r="D36" s="108"/>
      <c r="E36" s="108"/>
      <c r="Z36" s="1209"/>
    </row>
    <row r="37" spans="1:27" ht="9.75" customHeight="1">
      <c r="A37" s="547"/>
      <c r="B37" s="108"/>
      <c r="C37" s="112"/>
      <c r="D37" s="112"/>
      <c r="Z37" s="434"/>
    </row>
    <row r="38" spans="1:27" ht="9.75" customHeight="1">
      <c r="A38" s="547"/>
      <c r="B38" s="108"/>
      <c r="C38" s="108"/>
      <c r="D38" s="188"/>
      <c r="Z38" s="434"/>
    </row>
    <row r="39" spans="1:27" ht="9.75" customHeight="1">
      <c r="A39" s="547"/>
      <c r="B39" s="108"/>
      <c r="D39" s="108"/>
      <c r="E39" s="108"/>
      <c r="Z39" s="434"/>
    </row>
    <row r="40" spans="1:27" ht="9.75" customHeight="1">
      <c r="A40" s="547"/>
      <c r="B40" s="108"/>
      <c r="C40" s="112"/>
      <c r="D40" s="112"/>
      <c r="E40" s="108"/>
      <c r="Z40" s="434"/>
    </row>
    <row r="41" spans="1:27" ht="10.5" customHeight="1">
      <c r="A41" s="547"/>
      <c r="B41" s="108"/>
      <c r="C41" s="112"/>
      <c r="D41" s="248"/>
      <c r="E41" s="108"/>
      <c r="Z41" s="434"/>
    </row>
    <row r="42" spans="1:27" ht="10.5" customHeight="1">
      <c r="A42" s="547"/>
      <c r="B42" s="108"/>
      <c r="C42" s="108"/>
      <c r="D42" s="248"/>
      <c r="E42" s="108"/>
      <c r="Z42" s="434"/>
    </row>
    <row r="43" spans="1:27" ht="9.75" customHeight="1">
      <c r="A43" s="547"/>
      <c r="B43" s="108"/>
      <c r="C43" s="219" t="s">
        <v>88</v>
      </c>
      <c r="D43" s="112" t="s">
        <v>89</v>
      </c>
      <c r="F43" s="108"/>
      <c r="K43" s="548"/>
      <c r="U43" s="277"/>
      <c r="Z43" s="434"/>
      <c r="AA43" s="102"/>
    </row>
    <row r="44" spans="1:27" ht="11.25" customHeight="1">
      <c r="A44" s="547"/>
      <c r="B44" s="108"/>
      <c r="C44" s="108"/>
      <c r="D44" s="108" t="s">
        <v>90</v>
      </c>
      <c r="E44" s="108"/>
      <c r="F44" s="112"/>
      <c r="K44" s="549"/>
      <c r="N44" s="108"/>
      <c r="O44" s="550"/>
      <c r="U44" s="108"/>
      <c r="V44" s="108"/>
      <c r="W44" s="551" t="s">
        <v>92</v>
      </c>
      <c r="X44" s="551"/>
      <c r="Z44" s="434"/>
      <c r="AA44" s="102"/>
    </row>
    <row r="45" spans="1:27" ht="9" customHeight="1">
      <c r="A45" s="547"/>
      <c r="B45" s="108"/>
      <c r="C45" s="108"/>
      <c r="D45" s="108"/>
      <c r="E45" s="108"/>
      <c r="F45" s="112"/>
      <c r="K45" s="549"/>
      <c r="N45" s="278"/>
      <c r="O45" s="552"/>
      <c r="U45" s="108"/>
      <c r="V45" s="108"/>
      <c r="W45" s="553" t="s">
        <v>93</v>
      </c>
      <c r="X45" s="553"/>
      <c r="Z45" s="434"/>
      <c r="AA45" s="102"/>
    </row>
    <row r="46" spans="1:27" ht="11.25" customHeight="1">
      <c r="A46" s="547"/>
      <c r="B46" s="108"/>
      <c r="C46" s="108"/>
      <c r="D46" s="112" t="s">
        <v>91</v>
      </c>
      <c r="F46" s="187" t="s">
        <v>914</v>
      </c>
      <c r="K46" s="549"/>
      <c r="M46" s="108"/>
      <c r="N46" s="277"/>
      <c r="O46" s="554"/>
      <c r="U46" s="108"/>
      <c r="V46" s="277"/>
      <c r="W46" s="554" t="s">
        <v>64</v>
      </c>
      <c r="X46" s="554"/>
      <c r="Z46" s="434"/>
      <c r="AA46" s="102"/>
    </row>
    <row r="47" spans="1:27" ht="5.25" customHeight="1">
      <c r="A47" s="547"/>
      <c r="B47" s="108"/>
      <c r="C47" s="108"/>
      <c r="D47" s="108"/>
      <c r="E47" s="112"/>
      <c r="F47" s="112"/>
      <c r="K47" s="549"/>
      <c r="M47" s="108"/>
      <c r="N47" s="277"/>
      <c r="O47" s="554"/>
      <c r="U47" s="108"/>
      <c r="V47" s="277"/>
      <c r="W47" s="554"/>
      <c r="X47" s="554"/>
      <c r="Z47" s="434"/>
      <c r="AA47" s="102"/>
    </row>
    <row r="48" spans="1:27" ht="18.75" customHeight="1">
      <c r="A48" s="547"/>
      <c r="B48" s="108"/>
      <c r="C48" s="108"/>
      <c r="D48" s="108"/>
      <c r="E48" s="112"/>
      <c r="F48" s="263" t="s">
        <v>3504</v>
      </c>
      <c r="K48" s="549"/>
      <c r="U48" s="108"/>
      <c r="V48" s="108"/>
      <c r="X48" s="3073" t="s">
        <v>85</v>
      </c>
      <c r="Y48" s="3073"/>
      <c r="Z48" s="434"/>
      <c r="AA48" s="102"/>
    </row>
    <row r="49" spans="1:27" ht="22.5" customHeight="1">
      <c r="A49" s="547"/>
      <c r="B49" s="108"/>
      <c r="C49" s="108"/>
      <c r="D49" s="108"/>
      <c r="E49" s="108"/>
      <c r="F49" s="112"/>
      <c r="G49" s="132" t="s">
        <v>330</v>
      </c>
      <c r="H49" s="128" t="s">
        <v>3331</v>
      </c>
      <c r="K49" s="549"/>
      <c r="U49" s="259">
        <v>20</v>
      </c>
      <c r="V49" s="3070"/>
      <c r="W49" s="3071"/>
      <c r="X49" s="3071"/>
      <c r="Y49" s="3072"/>
      <c r="Z49" s="434"/>
      <c r="AA49" s="102"/>
    </row>
    <row r="50" spans="1:27" ht="5.25" customHeight="1">
      <c r="A50" s="547"/>
      <c r="B50" s="108"/>
      <c r="C50" s="108"/>
      <c r="D50" s="108"/>
      <c r="E50" s="108"/>
      <c r="F50" s="112"/>
      <c r="G50" s="128"/>
      <c r="H50" s="128"/>
      <c r="K50" s="549"/>
      <c r="U50" s="259"/>
      <c r="V50" s="212"/>
      <c r="W50" s="212"/>
      <c r="X50" s="212"/>
      <c r="Y50" s="212"/>
      <c r="Z50" s="434"/>
      <c r="AA50" s="102"/>
    </row>
    <row r="51" spans="1:27" ht="22.5" customHeight="1">
      <c r="A51" s="547"/>
      <c r="B51" s="108"/>
      <c r="C51" s="108"/>
      <c r="D51" s="108"/>
      <c r="E51" s="108"/>
      <c r="F51" s="112"/>
      <c r="G51" s="132" t="s">
        <v>490</v>
      </c>
      <c r="H51" s="128" t="s">
        <v>3332</v>
      </c>
      <c r="K51" s="549"/>
      <c r="U51" s="259">
        <v>21</v>
      </c>
      <c r="V51" s="3070"/>
      <c r="W51" s="3071"/>
      <c r="X51" s="3071"/>
      <c r="Y51" s="3072"/>
      <c r="Z51" s="434"/>
      <c r="AA51" s="102"/>
    </row>
    <row r="52" spans="1:27" ht="5.25" customHeight="1">
      <c r="A52" s="547"/>
      <c r="B52" s="108"/>
      <c r="C52" s="108"/>
      <c r="D52" s="108"/>
      <c r="E52" s="108"/>
      <c r="F52" s="112"/>
      <c r="G52" s="128"/>
      <c r="H52" s="128"/>
      <c r="K52" s="549"/>
      <c r="U52" s="108"/>
      <c r="V52" s="277"/>
      <c r="W52" s="554"/>
      <c r="X52" s="554"/>
      <c r="Z52" s="434"/>
      <c r="AA52" s="102"/>
    </row>
    <row r="53" spans="1:27" ht="9.75" customHeight="1">
      <c r="A53" s="547"/>
      <c r="B53" s="108"/>
      <c r="C53" s="108"/>
      <c r="D53" s="108"/>
      <c r="E53" s="108"/>
      <c r="F53" s="112"/>
      <c r="G53" s="132"/>
      <c r="H53" s="263"/>
      <c r="K53" s="549"/>
      <c r="U53" s="259"/>
      <c r="V53" s="212"/>
      <c r="W53" s="212"/>
      <c r="X53" s="212"/>
      <c r="Y53" s="212"/>
      <c r="Z53" s="434"/>
      <c r="AA53" s="102"/>
    </row>
    <row r="54" spans="1:27" ht="22.5" customHeight="1">
      <c r="A54" s="547"/>
      <c r="B54" s="108"/>
      <c r="C54" s="108"/>
      <c r="D54" s="108"/>
      <c r="E54" s="108"/>
      <c r="F54" s="263" t="s">
        <v>3505</v>
      </c>
      <c r="H54" s="263"/>
      <c r="K54" s="549"/>
      <c r="U54" s="259">
        <v>14</v>
      </c>
      <c r="V54" s="3070"/>
      <c r="W54" s="3071"/>
      <c r="X54" s="3071"/>
      <c r="Y54" s="3072"/>
      <c r="Z54" s="434"/>
      <c r="AA54" s="102"/>
    </row>
    <row r="55" spans="1:27" ht="12" customHeight="1">
      <c r="A55" s="547"/>
      <c r="B55" s="108"/>
      <c r="C55" s="108"/>
      <c r="D55" s="108"/>
      <c r="E55" s="108"/>
      <c r="F55" s="112"/>
      <c r="K55" s="549"/>
      <c r="U55" s="108"/>
      <c r="V55" s="108"/>
      <c r="W55" s="279"/>
      <c r="X55" s="279"/>
      <c r="Z55" s="434"/>
      <c r="AA55" s="102"/>
    </row>
    <row r="56" spans="1:27" ht="12.75" customHeight="1">
      <c r="A56" s="547"/>
      <c r="B56" s="108"/>
      <c r="C56" s="108"/>
      <c r="D56" s="112" t="s">
        <v>104</v>
      </c>
      <c r="E56" s="112"/>
      <c r="F56" s="112" t="s">
        <v>105</v>
      </c>
      <c r="G56" s="112"/>
      <c r="K56" s="549"/>
      <c r="U56" s="108"/>
      <c r="V56" s="108"/>
      <c r="W56" s="279"/>
      <c r="X56" s="279"/>
      <c r="Z56" s="434"/>
      <c r="AA56" s="102"/>
    </row>
    <row r="57" spans="1:27" ht="11.25">
      <c r="A57" s="547"/>
      <c r="B57" s="108"/>
      <c r="C57" s="108"/>
      <c r="D57" s="112"/>
      <c r="E57" s="112"/>
      <c r="F57" s="108" t="s">
        <v>792</v>
      </c>
      <c r="G57" s="108"/>
      <c r="K57" s="549"/>
      <c r="U57" s="108"/>
      <c r="V57" s="108"/>
      <c r="W57" s="279"/>
      <c r="X57" s="279"/>
      <c r="Z57" s="434"/>
      <c r="AA57" s="102"/>
    </row>
    <row r="58" spans="1:27" ht="5.25" customHeight="1">
      <c r="A58" s="547"/>
      <c r="B58" s="108"/>
      <c r="C58" s="108"/>
      <c r="D58" s="108"/>
      <c r="E58" s="112"/>
      <c r="F58" s="112"/>
      <c r="K58" s="549"/>
      <c r="U58" s="108"/>
      <c r="V58" s="108"/>
      <c r="W58" s="279"/>
      <c r="X58" s="279"/>
      <c r="Z58" s="434"/>
      <c r="AA58" s="102"/>
    </row>
    <row r="59" spans="1:27" ht="22.5" customHeight="1">
      <c r="A59" s="547"/>
      <c r="B59" s="108"/>
      <c r="C59" s="108"/>
      <c r="D59" s="108"/>
      <c r="E59" s="108"/>
      <c r="F59" s="112"/>
      <c r="G59" s="132" t="s">
        <v>330</v>
      </c>
      <c r="H59" s="128" t="s">
        <v>3331</v>
      </c>
      <c r="K59" s="549"/>
      <c r="U59" s="259" t="s">
        <v>106</v>
      </c>
      <c r="V59" s="3070"/>
      <c r="W59" s="3071"/>
      <c r="X59" s="3071"/>
      <c r="Y59" s="3072"/>
      <c r="Z59" s="434"/>
      <c r="AA59" s="102"/>
    </row>
    <row r="60" spans="1:27" ht="5.25" customHeight="1">
      <c r="A60" s="547"/>
      <c r="B60" s="108"/>
      <c r="C60" s="108"/>
      <c r="D60" s="108"/>
      <c r="E60" s="108"/>
      <c r="F60" s="112"/>
      <c r="G60" s="128"/>
      <c r="H60" s="128"/>
      <c r="K60" s="549"/>
      <c r="U60" s="259"/>
      <c r="V60" s="212"/>
      <c r="W60" s="212"/>
      <c r="X60" s="212"/>
      <c r="Y60" s="212"/>
      <c r="Z60" s="434"/>
      <c r="AA60" s="102"/>
    </row>
    <row r="61" spans="1:27" ht="22.5" customHeight="1">
      <c r="A61" s="547"/>
      <c r="B61" s="108"/>
      <c r="C61" s="108"/>
      <c r="D61" s="108"/>
      <c r="E61" s="108"/>
      <c r="F61" s="112"/>
      <c r="G61" s="132" t="s">
        <v>490</v>
      </c>
      <c r="H61" s="3057" t="s">
        <v>3332</v>
      </c>
      <c r="I61" s="3057"/>
      <c r="J61" s="3057"/>
      <c r="K61" s="3057"/>
      <c r="L61" s="3057"/>
      <c r="M61" s="3057"/>
      <c r="U61" s="259" t="s">
        <v>107</v>
      </c>
      <c r="V61" s="3070"/>
      <c r="W61" s="3071"/>
      <c r="X61" s="3071"/>
      <c r="Y61" s="3072"/>
      <c r="Z61" s="434"/>
      <c r="AA61" s="102"/>
    </row>
    <row r="62" spans="1:27" ht="5.25" customHeight="1">
      <c r="A62" s="547"/>
      <c r="B62" s="108"/>
      <c r="C62" s="108"/>
      <c r="D62" s="108"/>
      <c r="E62" s="108"/>
      <c r="F62" s="112"/>
      <c r="G62" s="128"/>
      <c r="H62" s="128"/>
      <c r="K62" s="549"/>
      <c r="U62" s="108"/>
      <c r="V62" s="277"/>
      <c r="W62" s="554"/>
      <c r="X62" s="554"/>
      <c r="Z62" s="434"/>
      <c r="AA62" s="102"/>
    </row>
    <row r="63" spans="1:27" ht="10.5" customHeight="1">
      <c r="A63" s="547"/>
      <c r="B63" s="108"/>
      <c r="C63" s="108"/>
      <c r="D63" s="108"/>
      <c r="E63" s="108"/>
      <c r="F63" s="112"/>
      <c r="G63" s="112"/>
      <c r="K63" s="549"/>
      <c r="U63" s="259"/>
      <c r="V63" s="212"/>
      <c r="W63" s="212"/>
      <c r="X63" s="212"/>
      <c r="Y63" s="212"/>
      <c r="Z63" s="434"/>
      <c r="AA63" s="102"/>
    </row>
    <row r="64" spans="1:27" ht="10.5" customHeight="1">
      <c r="A64" s="547"/>
      <c r="B64" s="108"/>
      <c r="C64" s="219" t="s">
        <v>108</v>
      </c>
      <c r="D64" s="112" t="s">
        <v>109</v>
      </c>
      <c r="F64" s="112"/>
      <c r="G64" s="112"/>
      <c r="K64" s="549"/>
      <c r="U64" s="2962">
        <v>10</v>
      </c>
      <c r="V64" s="3058"/>
      <c r="W64" s="3059"/>
      <c r="X64" s="3059"/>
      <c r="Y64" s="3060"/>
      <c r="Z64" s="434"/>
      <c r="AA64" s="102"/>
    </row>
    <row r="65" spans="1:27" ht="10.5" customHeight="1">
      <c r="A65" s="547"/>
      <c r="B65" s="108"/>
      <c r="C65" s="108"/>
      <c r="D65" s="108" t="s">
        <v>110</v>
      </c>
      <c r="E65" s="108"/>
      <c r="F65" s="112"/>
      <c r="K65" s="549"/>
      <c r="U65" s="2962"/>
      <c r="V65" s="3061"/>
      <c r="W65" s="3062"/>
      <c r="X65" s="3062"/>
      <c r="Y65" s="3063"/>
      <c r="Z65" s="434"/>
      <c r="AA65" s="102"/>
    </row>
    <row r="66" spans="1:27" ht="9.75" customHeight="1">
      <c r="A66" s="547"/>
      <c r="B66" s="108"/>
      <c r="C66" s="108"/>
      <c r="D66" s="108"/>
      <c r="E66" s="108"/>
      <c r="F66" s="112"/>
      <c r="K66" s="549"/>
      <c r="U66" s="108"/>
      <c r="V66" s="108"/>
      <c r="W66" s="279"/>
      <c r="X66" s="279"/>
      <c r="Z66" s="434"/>
      <c r="AA66" s="102"/>
    </row>
    <row r="67" spans="1:27" ht="10.5" customHeight="1">
      <c r="A67" s="547"/>
      <c r="B67" s="108"/>
      <c r="C67" s="132" t="s">
        <v>111</v>
      </c>
      <c r="D67" s="128" t="s">
        <v>112</v>
      </c>
      <c r="F67" s="112"/>
      <c r="K67" s="549"/>
      <c r="U67" s="2962">
        <v>11</v>
      </c>
      <c r="V67" s="3058"/>
      <c r="W67" s="3059"/>
      <c r="X67" s="3059"/>
      <c r="Y67" s="3060"/>
      <c r="Z67" s="434"/>
      <c r="AA67" s="102"/>
    </row>
    <row r="68" spans="1:27" ht="10.5" customHeight="1">
      <c r="A68" s="547"/>
      <c r="B68" s="108"/>
      <c r="C68" s="108"/>
      <c r="D68" s="255" t="s">
        <v>113</v>
      </c>
      <c r="E68" s="108"/>
      <c r="F68" s="112"/>
      <c r="K68" s="549"/>
      <c r="U68" s="2962"/>
      <c r="V68" s="3061"/>
      <c r="W68" s="3062"/>
      <c r="X68" s="3062"/>
      <c r="Y68" s="3063"/>
      <c r="Z68" s="434"/>
      <c r="AA68" s="102"/>
    </row>
    <row r="69" spans="1:27" ht="3.75" customHeight="1">
      <c r="A69" s="547"/>
      <c r="B69" s="108"/>
      <c r="C69" s="108"/>
      <c r="D69" s="108"/>
      <c r="E69" s="108"/>
      <c r="F69" s="112"/>
      <c r="K69" s="549"/>
      <c r="U69" s="108"/>
      <c r="V69" s="108"/>
      <c r="W69" s="279"/>
      <c r="X69" s="279"/>
      <c r="Z69" s="434"/>
      <c r="AA69" s="102"/>
    </row>
    <row r="70" spans="1:27" ht="6" customHeight="1">
      <c r="A70" s="433"/>
      <c r="E70" s="227"/>
      <c r="F70" s="108"/>
      <c r="G70" s="108"/>
      <c r="H70" s="227"/>
      <c r="I70" s="227"/>
      <c r="J70" s="227"/>
      <c r="K70" s="227"/>
      <c r="L70" s="227"/>
      <c r="U70" s="132"/>
      <c r="V70" s="274"/>
      <c r="W70" s="274"/>
      <c r="X70" s="274"/>
      <c r="Y70" s="274"/>
      <c r="Z70" s="555"/>
    </row>
    <row r="71" spans="1:27" ht="10.5" customHeight="1">
      <c r="A71" s="433"/>
      <c r="D71" s="112" t="s">
        <v>185</v>
      </c>
      <c r="F71" s="108"/>
      <c r="G71" s="108"/>
      <c r="H71" s="108"/>
      <c r="I71" s="108"/>
      <c r="J71" s="108"/>
      <c r="K71" s="108"/>
      <c r="V71" s="3077">
        <v>100</v>
      </c>
      <c r="W71" s="3078"/>
      <c r="X71" s="3079"/>
      <c r="Y71" s="3080"/>
      <c r="Z71" s="555"/>
    </row>
    <row r="72" spans="1:27" ht="10.5" customHeight="1">
      <c r="A72" s="433"/>
      <c r="D72" s="108" t="s">
        <v>189</v>
      </c>
      <c r="F72" s="108"/>
      <c r="G72" s="108"/>
      <c r="H72" s="108"/>
      <c r="I72" s="108"/>
      <c r="J72" s="108"/>
      <c r="K72" s="108"/>
      <c r="V72" s="3081"/>
      <c r="W72" s="3082"/>
      <c r="X72" s="3083"/>
      <c r="Y72" s="3084"/>
      <c r="Z72" s="555"/>
    </row>
    <row r="73" spans="1:27" ht="12" customHeight="1">
      <c r="A73" s="556"/>
      <c r="B73" s="558"/>
      <c r="C73" s="558"/>
      <c r="D73" s="559"/>
      <c r="E73" s="558"/>
      <c r="F73" s="559"/>
      <c r="G73" s="559"/>
      <c r="H73" s="559"/>
      <c r="I73" s="559"/>
      <c r="J73" s="559"/>
      <c r="K73" s="559"/>
      <c r="L73" s="558"/>
      <c r="M73" s="558"/>
      <c r="N73" s="558"/>
      <c r="O73" s="558"/>
      <c r="P73" s="558"/>
      <c r="Q73" s="1631"/>
      <c r="R73" s="558"/>
      <c r="S73" s="558"/>
      <c r="T73" s="558"/>
      <c r="U73" s="558"/>
      <c r="V73" s="560"/>
      <c r="W73" s="560"/>
      <c r="X73" s="1646"/>
      <c r="Y73" s="560"/>
      <c r="Z73" s="561"/>
    </row>
    <row r="74" spans="1:27" ht="15" customHeight="1">
      <c r="A74" s="433"/>
      <c r="E74" s="108"/>
      <c r="F74" s="112"/>
      <c r="H74" s="108"/>
      <c r="I74" s="108"/>
      <c r="J74" s="108"/>
      <c r="K74" s="108"/>
      <c r="U74" s="1652"/>
      <c r="V74" s="1653"/>
      <c r="W74" s="1653"/>
      <c r="X74" s="1653"/>
      <c r="Y74" s="1653"/>
      <c r="Z74" s="1654"/>
    </row>
    <row r="75" spans="1:27" ht="11.25" customHeight="1">
      <c r="A75" s="432">
        <v>3.3</v>
      </c>
      <c r="C75" s="112" t="s">
        <v>1392</v>
      </c>
      <c r="T75" s="1469"/>
      <c r="U75" s="1470"/>
      <c r="V75" s="1470"/>
      <c r="W75" s="1470"/>
      <c r="X75" s="1470"/>
      <c r="Y75" s="1655"/>
      <c r="Z75" s="1209"/>
    </row>
    <row r="76" spans="1:27" ht="10.5" customHeight="1">
      <c r="A76" s="433"/>
      <c r="C76" s="112" t="s">
        <v>1393</v>
      </c>
      <c r="F76" s="234"/>
      <c r="G76" s="234"/>
      <c r="L76" s="280"/>
      <c r="M76" s="280"/>
      <c r="N76" s="280"/>
      <c r="O76" s="280"/>
      <c r="P76" s="280"/>
      <c r="Q76" s="280"/>
      <c r="R76" s="280"/>
      <c r="S76" s="280"/>
      <c r="T76" s="3088" t="s">
        <v>116</v>
      </c>
      <c r="U76" s="3089"/>
      <c r="V76" s="3089"/>
      <c r="W76" s="3089"/>
      <c r="X76" s="3089"/>
      <c r="Y76" s="3090"/>
      <c r="Z76" s="1209"/>
    </row>
    <row r="77" spans="1:27" ht="12.75" customHeight="1">
      <c r="A77" s="433"/>
      <c r="C77" s="108" t="s">
        <v>793</v>
      </c>
      <c r="D77" s="234"/>
      <c r="E77" s="234"/>
      <c r="H77" s="234"/>
      <c r="I77" s="234"/>
      <c r="J77" s="234"/>
      <c r="K77" s="234"/>
      <c r="T77" s="3096" t="s">
        <v>117</v>
      </c>
      <c r="U77" s="3097"/>
      <c r="V77" s="3097"/>
      <c r="W77" s="3097"/>
      <c r="X77" s="3097"/>
      <c r="Y77" s="3098"/>
      <c r="Z77" s="1209"/>
    </row>
    <row r="78" spans="1:27" ht="11.25" customHeight="1">
      <c r="A78" s="433"/>
      <c r="C78" s="108" t="s">
        <v>939</v>
      </c>
      <c r="D78" s="108"/>
      <c r="T78" s="1077"/>
      <c r="U78" s="1647"/>
      <c r="V78" s="1540"/>
      <c r="W78" s="1540"/>
      <c r="X78" s="1540"/>
      <c r="Y78" s="1656"/>
      <c r="Z78" s="1209"/>
    </row>
    <row r="79" spans="1:27" ht="9.75" customHeight="1">
      <c r="A79" s="433"/>
      <c r="C79" s="108"/>
      <c r="P79" s="2882" t="s">
        <v>4129</v>
      </c>
      <c r="Q79" s="2883"/>
      <c r="R79" s="2883"/>
      <c r="S79" s="477"/>
      <c r="T79" s="1077"/>
      <c r="U79" s="1647"/>
      <c r="V79" s="1658"/>
      <c r="W79" s="3005" t="s">
        <v>118</v>
      </c>
      <c r="X79" s="3005"/>
      <c r="Y79" s="1656"/>
      <c r="Z79" s="1209"/>
    </row>
    <row r="80" spans="1:27" ht="23.25" customHeight="1">
      <c r="A80" s="433"/>
      <c r="C80" s="3085"/>
      <c r="D80" s="3086"/>
      <c r="E80" s="3086"/>
      <c r="F80" s="3086"/>
      <c r="G80" s="3086"/>
      <c r="H80" s="3086"/>
      <c r="I80" s="3086"/>
      <c r="J80" s="3086"/>
      <c r="K80" s="3086"/>
      <c r="L80" s="3086"/>
      <c r="M80" s="3086"/>
      <c r="N80" s="3086"/>
      <c r="O80" s="3086"/>
      <c r="P80" s="3086"/>
      <c r="Q80" s="3086"/>
      <c r="R80" s="3087"/>
      <c r="S80" s="1651"/>
      <c r="T80" s="1077"/>
      <c r="U80" s="3093"/>
      <c r="V80" s="3094"/>
      <c r="W80" s="3094"/>
      <c r="X80" s="3095"/>
      <c r="Y80" s="1656"/>
      <c r="Z80" s="1209"/>
    </row>
    <row r="81" spans="1:26" ht="23.25" customHeight="1">
      <c r="A81" s="433"/>
      <c r="C81" s="1648"/>
      <c r="D81" s="1648"/>
      <c r="E81" s="1648"/>
      <c r="F81" s="1648"/>
      <c r="G81" s="1648"/>
      <c r="H81" s="1648"/>
      <c r="I81" s="1648"/>
      <c r="J81" s="1648"/>
      <c r="K81" s="1648"/>
      <c r="L81" s="1648"/>
      <c r="M81" s="1648"/>
      <c r="N81" s="1648"/>
      <c r="O81" s="1648"/>
      <c r="P81" s="1648"/>
      <c r="Q81" s="1648"/>
      <c r="R81" s="1648"/>
      <c r="S81" s="1648"/>
      <c r="T81" s="1649"/>
      <c r="U81" s="1650"/>
      <c r="V81" s="1650"/>
      <c r="W81" s="1650"/>
      <c r="X81" s="1650"/>
      <c r="Y81" s="1657"/>
      <c r="Z81" s="1209"/>
    </row>
    <row r="82" spans="1:26" ht="6.75" customHeight="1">
      <c r="A82" s="433"/>
      <c r="C82" s="108"/>
      <c r="D82" s="108"/>
      <c r="U82" s="3091"/>
      <c r="V82" s="3091"/>
      <c r="W82" s="3091"/>
      <c r="X82" s="3091"/>
      <c r="Y82" s="3091"/>
      <c r="Z82" s="3092"/>
    </row>
    <row r="83" spans="1:26" ht="6.75" customHeight="1">
      <c r="A83" s="801"/>
      <c r="C83" s="108"/>
      <c r="D83" s="108"/>
      <c r="U83" s="784"/>
      <c r="V83" s="784"/>
      <c r="W83" s="784"/>
      <c r="X83" s="784"/>
      <c r="Y83" s="784"/>
      <c r="Z83" s="1898"/>
    </row>
    <row r="84" spans="1:26" ht="6" customHeight="1" thickBot="1">
      <c r="A84" s="394"/>
      <c r="B84" s="411"/>
      <c r="C84" s="557"/>
      <c r="D84" s="557"/>
      <c r="E84" s="411"/>
      <c r="F84" s="411"/>
      <c r="G84" s="411"/>
      <c r="H84" s="411"/>
      <c r="I84" s="411"/>
      <c r="J84" s="411"/>
      <c r="K84" s="411"/>
      <c r="L84" s="411"/>
      <c r="M84" s="411"/>
      <c r="N84" s="411"/>
      <c r="O84" s="411"/>
      <c r="P84" s="411"/>
      <c r="Q84" s="1642"/>
      <c r="R84" s="411"/>
      <c r="S84" s="411"/>
      <c r="T84" s="411"/>
      <c r="U84" s="1642"/>
      <c r="V84" s="1642"/>
      <c r="W84" s="1642"/>
      <c r="X84" s="1642"/>
      <c r="Y84" s="1642"/>
      <c r="Z84" s="1643"/>
    </row>
    <row r="85" spans="1:26" ht="3" customHeight="1">
      <c r="A85" s="539"/>
      <c r="B85" s="289"/>
      <c r="C85" s="562"/>
      <c r="D85" s="562"/>
      <c r="E85" s="289"/>
      <c r="F85" s="289"/>
      <c r="G85" s="289"/>
      <c r="H85" s="289"/>
      <c r="I85" s="289"/>
      <c r="J85" s="289"/>
      <c r="K85" s="289"/>
      <c r="L85" s="289"/>
      <c r="M85" s="289"/>
      <c r="N85" s="289"/>
      <c r="O85" s="289"/>
      <c r="P85" s="289"/>
      <c r="Q85" s="876"/>
      <c r="R85" s="289"/>
      <c r="S85" s="289"/>
      <c r="T85" s="289"/>
      <c r="U85" s="289"/>
      <c r="V85" s="289"/>
      <c r="W85" s="289"/>
      <c r="X85" s="876"/>
      <c r="Y85" s="289"/>
      <c r="Z85" s="289"/>
    </row>
    <row r="86" spans="1:26" ht="11.25" customHeight="1">
      <c r="C86" s="108"/>
      <c r="D86" s="108"/>
    </row>
    <row r="87" spans="1:26" ht="12" customHeight="1">
      <c r="A87" s="2946">
        <v>7</v>
      </c>
      <c r="B87" s="2946"/>
      <c r="C87" s="2946"/>
      <c r="D87" s="2946"/>
      <c r="E87" s="2946"/>
      <c r="F87" s="2946"/>
      <c r="G87" s="2946"/>
      <c r="H87" s="2946"/>
      <c r="I87" s="2946"/>
      <c r="J87" s="2946"/>
      <c r="K87" s="2946"/>
      <c r="L87" s="2946"/>
      <c r="M87" s="2946"/>
      <c r="N87" s="2946"/>
      <c r="O87" s="2946"/>
      <c r="P87" s="2946"/>
      <c r="Q87" s="2946"/>
      <c r="R87" s="2946"/>
      <c r="S87" s="2946"/>
      <c r="T87" s="2946"/>
      <c r="U87" s="2946"/>
      <c r="V87" s="2946"/>
      <c r="W87" s="2946"/>
      <c r="X87" s="2946"/>
      <c r="Y87" s="2946"/>
      <c r="Z87" s="2946"/>
    </row>
    <row r="88" spans="1:26" ht="5.25" customHeight="1"/>
    <row r="89" spans="1:26" ht="9" customHeight="1">
      <c r="V89" s="1569"/>
      <c r="W89" s="341"/>
      <c r="X89" s="341"/>
    </row>
    <row r="90" spans="1:26" ht="11.25" hidden="1" customHeight="1">
      <c r="C90" s="108"/>
      <c r="D90" s="108"/>
    </row>
  </sheetData>
  <sheetProtection selectLockedCells="1" selectUnlockedCells="1"/>
  <mergeCells count="29">
    <mergeCell ref="X11:Y11"/>
    <mergeCell ref="T2:V2"/>
    <mergeCell ref="X2:Y2"/>
    <mergeCell ref="P2:R2"/>
    <mergeCell ref="A87:Z87"/>
    <mergeCell ref="V71:Y72"/>
    <mergeCell ref="C80:R80"/>
    <mergeCell ref="P79:R79"/>
    <mergeCell ref="T76:Y76"/>
    <mergeCell ref="W79:X79"/>
    <mergeCell ref="U82:Z82"/>
    <mergeCell ref="U80:X80"/>
    <mergeCell ref="T77:Y77"/>
    <mergeCell ref="N8:Y8"/>
    <mergeCell ref="N9:Y9"/>
    <mergeCell ref="Q11:U11"/>
    <mergeCell ref="H61:M61"/>
    <mergeCell ref="V67:Y68"/>
    <mergeCell ref="N12:Y12"/>
    <mergeCell ref="N14:Y14"/>
    <mergeCell ref="V49:Y49"/>
    <mergeCell ref="V51:Y51"/>
    <mergeCell ref="V54:Y54"/>
    <mergeCell ref="V59:Y59"/>
    <mergeCell ref="V61:Y61"/>
    <mergeCell ref="U64:U65"/>
    <mergeCell ref="V64:Y65"/>
    <mergeCell ref="U67:U68"/>
    <mergeCell ref="X48:Y48"/>
  </mergeCells>
  <printOptions horizontalCentered="1" verticalCentered="1"/>
  <pageMargins left="0" right="0" top="0" bottom="0" header="0.511811023622047" footer="0.511811023622047"/>
  <pageSetup paperSize="9" scale="85" firstPageNumber="3" orientation="portrait" useFirstPageNumber="1"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CE80"/>
  <sheetViews>
    <sheetView showGridLines="0" view="pageBreakPreview" zoomScale="120" zoomScaleNormal="100" zoomScaleSheetLayoutView="120" workbookViewId="0">
      <pane xSplit="12" ySplit="11" topLeftCell="M12" activePane="bottomRight" state="frozen"/>
      <selection activeCell="B6" sqref="B6:Y8"/>
      <selection pane="topRight" activeCell="B6" sqref="B6:Y8"/>
      <selection pane="bottomLeft" activeCell="B6" sqref="B6:Y8"/>
      <selection pane="bottomRight" activeCell="CG59" sqref="CG59"/>
    </sheetView>
  </sheetViews>
  <sheetFormatPr defaultColWidth="9.140625" defaultRowHeight="16.5" customHeight="1"/>
  <cols>
    <col min="1" max="1" width="0.7109375" style="187" customWidth="1"/>
    <col min="2" max="2" width="0.85546875" style="187" customWidth="1"/>
    <col min="3" max="3" width="6.85546875" style="187" customWidth="1"/>
    <col min="4" max="5" width="2.85546875" style="187" customWidth="1"/>
    <col min="6" max="6" width="4.7109375" style="187" customWidth="1"/>
    <col min="7" max="7" width="5.42578125" style="187" customWidth="1"/>
    <col min="8" max="9" width="4.7109375" style="187" customWidth="1"/>
    <col min="10" max="10" width="2.42578125" style="187" customWidth="1"/>
    <col min="11" max="11" width="5.42578125" style="187" customWidth="1"/>
    <col min="12" max="12" width="3.28515625" style="187" customWidth="1"/>
    <col min="13" max="13" width="4.42578125" style="187" customWidth="1"/>
    <col min="14" max="18" width="2.42578125" style="187" customWidth="1"/>
    <col min="19" max="20" width="3.28515625" style="187" customWidth="1"/>
    <col min="21" max="21" width="4.42578125" style="187" customWidth="1"/>
    <col min="22" max="29" width="2.42578125" style="187" customWidth="1"/>
    <col min="30" max="30" width="4.42578125" style="187" customWidth="1"/>
    <col min="31" max="38" width="2.42578125" style="187" customWidth="1"/>
    <col min="39" max="39" width="4.42578125" style="187" customWidth="1"/>
    <col min="40" max="45" width="2.42578125" style="187" customWidth="1"/>
    <col min="46" max="46" width="1.85546875" style="187" customWidth="1"/>
    <col min="47" max="47" width="1" style="187" hidden="1" customWidth="1"/>
    <col min="48" max="48" width="4.42578125" style="187" customWidth="1"/>
    <col min="49" max="55" width="2.42578125" style="187" customWidth="1"/>
    <col min="56" max="56" width="3.28515625" style="187" customWidth="1"/>
    <col min="57" max="57" width="4.42578125" style="187" customWidth="1"/>
    <col min="58" max="64" width="2.42578125" style="187" customWidth="1"/>
    <col min="65" max="65" width="3.140625" style="187" customWidth="1"/>
    <col min="66" max="66" width="4.7109375" style="187" customWidth="1"/>
    <col min="67" max="72" width="2.85546875" style="187" customWidth="1"/>
    <col min="73" max="73" width="4.42578125" style="187" customWidth="1"/>
    <col min="74" max="74" width="2.7109375" style="187" customWidth="1"/>
    <col min="75" max="75" width="4.7109375" style="187" customWidth="1"/>
    <col min="76" max="76" width="2.42578125" style="187" customWidth="1"/>
    <col min="77" max="77" width="2.140625" style="187" customWidth="1"/>
    <col min="78" max="78" width="2.5703125" style="187" customWidth="1"/>
    <col min="79" max="79" width="1.7109375" style="187" customWidth="1"/>
    <col min="80" max="81" width="3.42578125" style="187" customWidth="1"/>
    <col min="82" max="82" width="3.7109375" style="187" customWidth="1"/>
    <col min="83" max="16384" width="9.140625" style="187"/>
  </cols>
  <sheetData>
    <row r="1" spans="1:82" ht="3.75" customHeight="1" thickBot="1"/>
    <row r="2" spans="1:82" ht="6.75" customHeight="1">
      <c r="A2" s="3164"/>
      <c r="B2" s="1785"/>
      <c r="C2" s="563"/>
      <c r="D2" s="564"/>
      <c r="E2" s="565"/>
      <c r="F2" s="289"/>
      <c r="G2" s="289"/>
      <c r="H2" s="289"/>
      <c r="I2" s="289"/>
      <c r="J2" s="565"/>
      <c r="K2" s="565"/>
      <c r="L2" s="565"/>
      <c r="M2" s="3101" t="s">
        <v>426</v>
      </c>
      <c r="N2" s="3102"/>
      <c r="O2" s="3102"/>
      <c r="P2" s="3102"/>
      <c r="Q2" s="3102"/>
      <c r="R2" s="3102"/>
      <c r="S2" s="3102"/>
      <c r="T2" s="3102"/>
      <c r="U2" s="3102"/>
      <c r="V2" s="3102"/>
      <c r="W2" s="3102"/>
      <c r="X2" s="3102"/>
      <c r="Y2" s="3102"/>
      <c r="Z2" s="3102"/>
      <c r="AA2" s="3102"/>
      <c r="AB2" s="3102"/>
      <c r="AC2" s="3102"/>
      <c r="AD2" s="3102"/>
      <c r="AE2" s="3102"/>
      <c r="AF2" s="3102"/>
      <c r="AG2" s="3102"/>
      <c r="AH2" s="3102"/>
      <c r="AI2" s="3102"/>
      <c r="AJ2" s="3102"/>
      <c r="AK2" s="3102"/>
      <c r="AL2" s="3102"/>
      <c r="AM2" s="3102"/>
      <c r="AN2" s="3102"/>
      <c r="AO2" s="3102"/>
      <c r="AP2" s="3102"/>
      <c r="AQ2" s="3102"/>
      <c r="AR2" s="3102"/>
      <c r="AS2" s="3102"/>
      <c r="AT2" s="3102"/>
      <c r="AU2" s="3102"/>
      <c r="AV2" s="3102"/>
      <c r="AW2" s="3102"/>
      <c r="AX2" s="3102"/>
      <c r="AY2" s="3102"/>
      <c r="AZ2" s="3102"/>
      <c r="BA2" s="3102"/>
      <c r="BB2" s="3102"/>
      <c r="BC2" s="3102"/>
      <c r="BD2" s="3102"/>
      <c r="BE2" s="3102"/>
      <c r="BF2" s="3102"/>
      <c r="BG2" s="3102"/>
      <c r="BH2" s="3102"/>
      <c r="BI2" s="3102"/>
      <c r="BJ2" s="3102"/>
      <c r="BK2" s="3102"/>
      <c r="BL2" s="3102"/>
      <c r="BM2" s="3102"/>
      <c r="BN2" s="3102"/>
      <c r="BO2" s="3102"/>
      <c r="BP2" s="3102"/>
      <c r="BQ2" s="3102"/>
      <c r="BR2" s="3102"/>
      <c r="BS2" s="3102"/>
      <c r="BT2" s="3102"/>
      <c r="BU2" s="3102"/>
      <c r="BV2" s="3102"/>
      <c r="BW2" s="3102"/>
      <c r="BX2" s="3102"/>
      <c r="BY2" s="3102"/>
      <c r="BZ2" s="3102"/>
      <c r="CA2" s="3102"/>
      <c r="CB2" s="3102"/>
      <c r="CC2" s="3102"/>
      <c r="CD2" s="3103"/>
    </row>
    <row r="3" spans="1:82" ht="17.25" customHeight="1">
      <c r="A3" s="3164"/>
      <c r="B3" s="1785"/>
      <c r="C3" s="2683"/>
      <c r="D3" s="2671"/>
      <c r="E3" s="2684"/>
      <c r="F3" s="2685"/>
      <c r="G3" s="2685"/>
      <c r="H3" s="2685"/>
      <c r="I3" s="2685"/>
      <c r="J3" s="2684"/>
      <c r="K3" s="2684"/>
      <c r="L3" s="2684"/>
      <c r="M3" s="3104"/>
      <c r="N3" s="3105"/>
      <c r="O3" s="3105"/>
      <c r="P3" s="3105"/>
      <c r="Q3" s="3105"/>
      <c r="R3" s="3105"/>
      <c r="S3" s="3105"/>
      <c r="T3" s="3105"/>
      <c r="U3" s="3105"/>
      <c r="V3" s="3105"/>
      <c r="W3" s="3105"/>
      <c r="X3" s="3105"/>
      <c r="Y3" s="3105"/>
      <c r="Z3" s="3105"/>
      <c r="AA3" s="3105"/>
      <c r="AB3" s="3105"/>
      <c r="AC3" s="3105"/>
      <c r="AD3" s="3105"/>
      <c r="AE3" s="3105"/>
      <c r="AF3" s="3105"/>
      <c r="AG3" s="3105"/>
      <c r="AH3" s="3105"/>
      <c r="AI3" s="3105"/>
      <c r="AJ3" s="3105"/>
      <c r="AK3" s="3105"/>
      <c r="AL3" s="3105"/>
      <c r="AM3" s="3105"/>
      <c r="AN3" s="3105"/>
      <c r="AO3" s="3105"/>
      <c r="AP3" s="3105"/>
      <c r="AQ3" s="3105"/>
      <c r="AR3" s="3105"/>
      <c r="AS3" s="3105"/>
      <c r="AT3" s="3105"/>
      <c r="AU3" s="3105"/>
      <c r="AV3" s="3105"/>
      <c r="AW3" s="3105"/>
      <c r="AX3" s="3105"/>
      <c r="AY3" s="3105"/>
      <c r="AZ3" s="3105"/>
      <c r="BA3" s="3105"/>
      <c r="BB3" s="3105"/>
      <c r="BC3" s="3105"/>
      <c r="BD3" s="3105"/>
      <c r="BE3" s="3105"/>
      <c r="BF3" s="3105"/>
      <c r="BG3" s="3105"/>
      <c r="BH3" s="3105"/>
      <c r="BI3" s="3105"/>
      <c r="BJ3" s="3105"/>
      <c r="BK3" s="3105"/>
      <c r="BL3" s="3105"/>
      <c r="BM3" s="3105"/>
      <c r="BN3" s="3105"/>
      <c r="BO3" s="3105"/>
      <c r="BP3" s="3105"/>
      <c r="BQ3" s="3105"/>
      <c r="BR3" s="3105"/>
      <c r="BS3" s="3105"/>
      <c r="BT3" s="3105"/>
      <c r="BU3" s="3105"/>
      <c r="BV3" s="3105"/>
      <c r="BW3" s="3105"/>
      <c r="BX3" s="3105"/>
      <c r="BY3" s="3105"/>
      <c r="BZ3" s="3105"/>
      <c r="CA3" s="3105"/>
      <c r="CB3" s="3105"/>
      <c r="CC3" s="3105"/>
      <c r="CD3" s="3106"/>
    </row>
    <row r="4" spans="1:82" ht="6.75" customHeight="1">
      <c r="A4" s="3164"/>
      <c r="B4" s="1785"/>
      <c r="C4" s="2683"/>
      <c r="D4" s="2671"/>
      <c r="E4" s="2684"/>
      <c r="F4" s="2685"/>
      <c r="G4" s="2685"/>
      <c r="H4" s="2685"/>
      <c r="I4" s="2685"/>
      <c r="J4" s="2684"/>
      <c r="K4" s="2684"/>
      <c r="L4" s="2684"/>
      <c r="M4" s="3107"/>
      <c r="N4" s="3108"/>
      <c r="O4" s="3108"/>
      <c r="P4" s="3108"/>
      <c r="Q4" s="3108"/>
      <c r="R4" s="3108"/>
      <c r="S4" s="3108"/>
      <c r="T4" s="3108"/>
      <c r="U4" s="3108"/>
      <c r="V4" s="3108"/>
      <c r="W4" s="3108"/>
      <c r="X4" s="3108"/>
      <c r="Y4" s="3108"/>
      <c r="Z4" s="3108"/>
      <c r="AA4" s="3108"/>
      <c r="AB4" s="3108"/>
      <c r="AC4" s="3108"/>
      <c r="AD4" s="3108"/>
      <c r="AE4" s="3108"/>
      <c r="AF4" s="3108"/>
      <c r="AG4" s="3108"/>
      <c r="AH4" s="3108"/>
      <c r="AI4" s="3108"/>
      <c r="AJ4" s="3108"/>
      <c r="AK4" s="3108"/>
      <c r="AL4" s="3108"/>
      <c r="AM4" s="3108"/>
      <c r="AN4" s="3108"/>
      <c r="AO4" s="3108"/>
      <c r="AP4" s="3108"/>
      <c r="AQ4" s="3108"/>
      <c r="AR4" s="3108"/>
      <c r="AS4" s="3108"/>
      <c r="AT4" s="3108"/>
      <c r="AU4" s="3108"/>
      <c r="AV4" s="3108"/>
      <c r="AW4" s="3108"/>
      <c r="AX4" s="3108"/>
      <c r="AY4" s="3108"/>
      <c r="AZ4" s="3108"/>
      <c r="BA4" s="3108"/>
      <c r="BB4" s="3108"/>
      <c r="BC4" s="3108"/>
      <c r="BD4" s="3108"/>
      <c r="BE4" s="3108"/>
      <c r="BF4" s="3108"/>
      <c r="BG4" s="3108"/>
      <c r="BH4" s="3108"/>
      <c r="BI4" s="3108"/>
      <c r="BJ4" s="3108"/>
      <c r="BK4" s="3108"/>
      <c r="BL4" s="3108"/>
      <c r="BM4" s="3108"/>
      <c r="BN4" s="3108"/>
      <c r="BO4" s="3108"/>
      <c r="BP4" s="3108"/>
      <c r="BQ4" s="3108"/>
      <c r="BR4" s="3108"/>
      <c r="BS4" s="3108"/>
      <c r="BT4" s="3108"/>
      <c r="BU4" s="3108"/>
      <c r="BV4" s="3108"/>
      <c r="BW4" s="3108"/>
      <c r="BX4" s="3108"/>
      <c r="BY4" s="3108"/>
      <c r="BZ4" s="3108"/>
      <c r="CA4" s="3108"/>
      <c r="CB4" s="3108"/>
      <c r="CC4" s="3108"/>
      <c r="CD4" s="3109"/>
    </row>
    <row r="5" spans="1:82" ht="10.5" customHeight="1">
      <c r="A5" s="3164"/>
      <c r="B5" s="1785"/>
      <c r="C5" s="566"/>
      <c r="D5" s="3166"/>
      <c r="E5" s="3166"/>
      <c r="F5" s="3166"/>
      <c r="G5" s="3166"/>
      <c r="H5" s="3168"/>
      <c r="I5" s="3168"/>
      <c r="M5" s="3170"/>
      <c r="N5" s="3171"/>
      <c r="O5" s="3171"/>
      <c r="P5" s="3171"/>
      <c r="Q5" s="3171"/>
      <c r="R5" s="3171"/>
      <c r="S5" s="3171"/>
      <c r="T5" s="3171"/>
      <c r="U5" s="3172" t="s">
        <v>4242</v>
      </c>
      <c r="V5" s="3173"/>
      <c r="W5" s="3173"/>
      <c r="X5" s="3173"/>
      <c r="Y5" s="3173"/>
      <c r="Z5" s="3173"/>
      <c r="AA5" s="3173"/>
      <c r="AB5" s="3173"/>
      <c r="AC5" s="3173"/>
      <c r="AD5" s="3173"/>
      <c r="AE5" s="3173"/>
      <c r="AF5" s="3173"/>
      <c r="AG5" s="3173"/>
      <c r="AH5" s="3173"/>
      <c r="AI5" s="3173"/>
      <c r="AJ5" s="3173"/>
      <c r="AK5" s="3173"/>
      <c r="AL5" s="3173"/>
      <c r="AM5" s="3173"/>
      <c r="AN5" s="3173"/>
      <c r="AO5" s="3173"/>
      <c r="AP5" s="3173"/>
      <c r="AQ5" s="3173"/>
      <c r="AR5" s="3173"/>
      <c r="AS5" s="3173"/>
      <c r="AT5" s="3173"/>
      <c r="AU5" s="3174"/>
      <c r="AV5" s="3175"/>
      <c r="AW5" s="3175"/>
      <c r="AX5" s="3175"/>
      <c r="AY5" s="3175"/>
      <c r="AZ5" s="3175"/>
      <c r="BA5" s="3175"/>
      <c r="BB5" s="3175"/>
      <c r="BC5" s="3175"/>
      <c r="BD5" s="3175"/>
      <c r="BE5" s="2686"/>
      <c r="BM5" s="281"/>
      <c r="BN5" s="263"/>
      <c r="BO5" s="263"/>
      <c r="BP5" s="263"/>
      <c r="BQ5" s="263"/>
      <c r="BR5" s="263"/>
      <c r="BS5" s="263"/>
      <c r="BT5" s="263"/>
      <c r="BU5" s="282"/>
      <c r="BV5" s="2685"/>
      <c r="BW5" s="2685"/>
      <c r="BX5" s="2685"/>
      <c r="BY5" s="2685"/>
      <c r="BZ5" s="2685"/>
      <c r="CA5" s="2685"/>
      <c r="CB5" s="2685"/>
      <c r="CC5" s="2685"/>
      <c r="CD5" s="1209"/>
    </row>
    <row r="6" spans="1:82" ht="12" customHeight="1">
      <c r="A6" s="3165"/>
      <c r="B6" s="1786"/>
      <c r="C6" s="567"/>
      <c r="D6" s="3167"/>
      <c r="E6" s="3167"/>
      <c r="F6" s="3167"/>
      <c r="G6" s="3167"/>
      <c r="H6" s="3169"/>
      <c r="I6" s="3169"/>
      <c r="J6" s="283"/>
      <c r="K6" s="283"/>
      <c r="L6" s="283"/>
      <c r="M6" s="3176" t="s">
        <v>1394</v>
      </c>
      <c r="N6" s="3143"/>
      <c r="O6" s="3143"/>
      <c r="P6" s="3143"/>
      <c r="Q6" s="3143"/>
      <c r="R6" s="3143"/>
      <c r="S6" s="3143"/>
      <c r="T6" s="3143"/>
      <c r="U6" s="3189" t="s">
        <v>4243</v>
      </c>
      <c r="V6" s="3190"/>
      <c r="W6" s="3190"/>
      <c r="X6" s="3190"/>
      <c r="Y6" s="3190"/>
      <c r="Z6" s="3190"/>
      <c r="AA6" s="3190"/>
      <c r="AB6" s="3190"/>
      <c r="AC6" s="3190"/>
      <c r="AD6" s="3190"/>
      <c r="AE6" s="3190"/>
      <c r="AF6" s="3190"/>
      <c r="AG6" s="3190"/>
      <c r="AH6" s="3190"/>
      <c r="AI6" s="3190"/>
      <c r="AJ6" s="3190"/>
      <c r="AK6" s="3190"/>
      <c r="AL6" s="3190"/>
      <c r="AM6" s="3190"/>
      <c r="AN6" s="3190"/>
      <c r="AO6" s="3190"/>
      <c r="AP6" s="3190"/>
      <c r="AQ6" s="3190"/>
      <c r="AR6" s="3190"/>
      <c r="AS6" s="3190"/>
      <c r="AT6" s="3190"/>
      <c r="AU6" s="3190"/>
      <c r="AV6" s="3192" t="s">
        <v>4323</v>
      </c>
      <c r="AW6" s="3193"/>
      <c r="AX6" s="3193"/>
      <c r="AY6" s="3193"/>
      <c r="AZ6" s="3193"/>
      <c r="BA6" s="3193"/>
      <c r="BB6" s="3193"/>
      <c r="BC6" s="3193"/>
      <c r="BD6" s="3194"/>
      <c r="BE6" s="3162" t="s">
        <v>119</v>
      </c>
      <c r="BF6" s="3163"/>
      <c r="BG6" s="3163"/>
      <c r="BH6" s="3163"/>
      <c r="BI6" s="3163"/>
      <c r="BJ6" s="3163"/>
      <c r="BK6" s="3163"/>
      <c r="BL6" s="3163"/>
      <c r="BM6" s="3163"/>
      <c r="BN6" s="3177" t="s">
        <v>4246</v>
      </c>
      <c r="BO6" s="3143"/>
      <c r="BP6" s="3143"/>
      <c r="BQ6" s="3143"/>
      <c r="BR6" s="3143"/>
      <c r="BS6" s="3143"/>
      <c r="BT6" s="3143"/>
      <c r="BU6" s="3207"/>
      <c r="BV6" s="3142" t="s">
        <v>1396</v>
      </c>
      <c r="BW6" s="3143"/>
      <c r="BX6" s="3143"/>
      <c r="BY6" s="3143"/>
      <c r="BZ6" s="3143"/>
      <c r="CA6" s="3143"/>
      <c r="CB6" s="3143"/>
      <c r="CC6" s="3143"/>
      <c r="CD6" s="3144"/>
    </row>
    <row r="7" spans="1:82" ht="12.75" customHeight="1">
      <c r="A7" s="3164"/>
      <c r="B7" s="1785"/>
      <c r="C7" s="3178"/>
      <c r="D7" s="3179"/>
      <c r="E7" s="3179"/>
      <c r="F7" s="3179"/>
      <c r="G7" s="3179"/>
      <c r="H7" s="3179"/>
      <c r="I7" s="3179"/>
      <c r="J7" s="3179"/>
      <c r="K7" s="3179"/>
      <c r="L7" s="3179"/>
      <c r="M7" s="3177"/>
      <c r="N7" s="3143"/>
      <c r="O7" s="3143"/>
      <c r="P7" s="3143"/>
      <c r="Q7" s="3143"/>
      <c r="R7" s="3143"/>
      <c r="S7" s="3143"/>
      <c r="T7" s="3143"/>
      <c r="U7" s="3180" t="s">
        <v>120</v>
      </c>
      <c r="V7" s="3181"/>
      <c r="W7" s="3181"/>
      <c r="X7" s="3181"/>
      <c r="Y7" s="3181"/>
      <c r="Z7" s="3181"/>
      <c r="AA7" s="3181"/>
      <c r="AB7" s="3181"/>
      <c r="AC7" s="3181"/>
      <c r="AD7" s="3181"/>
      <c r="AE7" s="3181"/>
      <c r="AF7" s="3181"/>
      <c r="AG7" s="3181"/>
      <c r="AH7" s="3181"/>
      <c r="AI7" s="3181"/>
      <c r="AJ7" s="3181"/>
      <c r="AK7" s="3181"/>
      <c r="AL7" s="3182"/>
      <c r="AM7" s="3237" t="s">
        <v>4301</v>
      </c>
      <c r="AN7" s="3238"/>
      <c r="AO7" s="3238"/>
      <c r="AP7" s="3238"/>
      <c r="AQ7" s="3238"/>
      <c r="AR7" s="3238"/>
      <c r="AS7" s="3238"/>
      <c r="AT7" s="3238"/>
      <c r="AU7" s="3239"/>
      <c r="AV7" s="3195"/>
      <c r="AW7" s="3193"/>
      <c r="AX7" s="3193"/>
      <c r="AY7" s="3193"/>
      <c r="AZ7" s="3193"/>
      <c r="BA7" s="3193"/>
      <c r="BB7" s="3193"/>
      <c r="BC7" s="3193"/>
      <c r="BD7" s="3194"/>
      <c r="BE7" s="3162"/>
      <c r="BF7" s="3163"/>
      <c r="BG7" s="3163"/>
      <c r="BH7" s="3163"/>
      <c r="BI7" s="3163"/>
      <c r="BJ7" s="3163"/>
      <c r="BK7" s="3163"/>
      <c r="BL7" s="3163"/>
      <c r="BM7" s="3163"/>
      <c r="BN7" s="3177"/>
      <c r="BO7" s="3143"/>
      <c r="BP7" s="3143"/>
      <c r="BQ7" s="3143"/>
      <c r="BR7" s="3143"/>
      <c r="BS7" s="3143"/>
      <c r="BT7" s="3143"/>
      <c r="BU7" s="3207"/>
      <c r="BV7" s="3142"/>
      <c r="BW7" s="3143"/>
      <c r="BX7" s="3143"/>
      <c r="BY7" s="3143"/>
      <c r="BZ7" s="3143"/>
      <c r="CA7" s="3143"/>
      <c r="CB7" s="3143"/>
      <c r="CC7" s="3143"/>
      <c r="CD7" s="3144"/>
    </row>
    <row r="8" spans="1:82" ht="9.75" customHeight="1">
      <c r="A8" s="3164"/>
      <c r="B8" s="1785"/>
      <c r="C8" s="3183"/>
      <c r="D8" s="3184"/>
      <c r="E8" s="3184"/>
      <c r="F8" s="3184"/>
      <c r="G8" s="3184"/>
      <c r="H8" s="3184"/>
      <c r="I8" s="3184"/>
      <c r="J8" s="3184"/>
      <c r="K8" s="3184"/>
      <c r="L8" s="3185"/>
      <c r="M8" s="3177"/>
      <c r="N8" s="3143"/>
      <c r="O8" s="3143"/>
      <c r="P8" s="3143"/>
      <c r="Q8" s="3143"/>
      <c r="R8" s="3143"/>
      <c r="S8" s="3143"/>
      <c r="T8" s="3143"/>
      <c r="U8" s="3186" t="s">
        <v>121</v>
      </c>
      <c r="V8" s="3187"/>
      <c r="W8" s="3187"/>
      <c r="X8" s="3187"/>
      <c r="Y8" s="3187"/>
      <c r="Z8" s="3187"/>
      <c r="AA8" s="3187"/>
      <c r="AB8" s="3187"/>
      <c r="AC8" s="3187"/>
      <c r="AD8" s="3187"/>
      <c r="AE8" s="3187"/>
      <c r="AF8" s="3187"/>
      <c r="AG8" s="3187"/>
      <c r="AH8" s="3187"/>
      <c r="AI8" s="3187"/>
      <c r="AJ8" s="3187"/>
      <c r="AK8" s="3187"/>
      <c r="AL8" s="3188"/>
      <c r="AM8" s="2911"/>
      <c r="AN8" s="3240"/>
      <c r="AO8" s="3240"/>
      <c r="AP8" s="3240"/>
      <c r="AQ8" s="3240"/>
      <c r="AR8" s="3240"/>
      <c r="AS8" s="3240"/>
      <c r="AT8" s="3240"/>
      <c r="AU8" s="2963"/>
      <c r="AV8" s="3195"/>
      <c r="AW8" s="3193"/>
      <c r="AX8" s="3193"/>
      <c r="AY8" s="3193"/>
      <c r="AZ8" s="3193"/>
      <c r="BA8" s="3193"/>
      <c r="BB8" s="3193"/>
      <c r="BC8" s="3193"/>
      <c r="BD8" s="3194"/>
      <c r="BE8" s="3162"/>
      <c r="BF8" s="3163"/>
      <c r="BG8" s="3163"/>
      <c r="BH8" s="3163"/>
      <c r="BI8" s="3163"/>
      <c r="BJ8" s="3163"/>
      <c r="BK8" s="3163"/>
      <c r="BL8" s="3163"/>
      <c r="BM8" s="3163"/>
      <c r="BN8" s="3177"/>
      <c r="BO8" s="3143"/>
      <c r="BP8" s="3143"/>
      <c r="BQ8" s="3143"/>
      <c r="BR8" s="3143"/>
      <c r="BS8" s="3143"/>
      <c r="BT8" s="3143"/>
      <c r="BU8" s="3207"/>
      <c r="BV8" s="3142"/>
      <c r="BW8" s="3143"/>
      <c r="BX8" s="3143"/>
      <c r="BY8" s="3143"/>
      <c r="BZ8" s="3143"/>
      <c r="CA8" s="3143"/>
      <c r="CB8" s="3143"/>
      <c r="CC8" s="3143"/>
      <c r="CD8" s="3144"/>
    </row>
    <row r="9" spans="1:82" ht="21" customHeight="1">
      <c r="A9" s="3164"/>
      <c r="B9" s="1785"/>
      <c r="C9" s="568"/>
      <c r="D9" s="3224" t="s">
        <v>122</v>
      </c>
      <c r="E9" s="3224"/>
      <c r="F9" s="3224"/>
      <c r="G9" s="3224"/>
      <c r="H9" s="3224"/>
      <c r="I9" s="3224"/>
      <c r="J9" s="3224"/>
      <c r="K9" s="3224"/>
      <c r="L9" s="141"/>
      <c r="M9" s="3225" t="s">
        <v>1395</v>
      </c>
      <c r="N9" s="3193"/>
      <c r="O9" s="3193"/>
      <c r="P9" s="3193"/>
      <c r="Q9" s="3193"/>
      <c r="R9" s="3193"/>
      <c r="S9" s="3193"/>
      <c r="T9" s="3194"/>
      <c r="U9" s="3229" t="s">
        <v>4321</v>
      </c>
      <c r="V9" s="3230"/>
      <c r="W9" s="3230"/>
      <c r="X9" s="3230"/>
      <c r="Y9" s="3230"/>
      <c r="Z9" s="3230"/>
      <c r="AA9" s="3230"/>
      <c r="AB9" s="3230"/>
      <c r="AC9" s="3231"/>
      <c r="AD9" s="3182" t="s">
        <v>4299</v>
      </c>
      <c r="AE9" s="3232"/>
      <c r="AF9" s="3232"/>
      <c r="AG9" s="3232"/>
      <c r="AH9" s="3232"/>
      <c r="AI9" s="3232"/>
      <c r="AJ9" s="3232"/>
      <c r="AK9" s="3232"/>
      <c r="AL9" s="3233"/>
      <c r="AM9" s="2911"/>
      <c r="AN9" s="3240"/>
      <c r="AO9" s="3240"/>
      <c r="AP9" s="3240"/>
      <c r="AQ9" s="3240"/>
      <c r="AR9" s="3240"/>
      <c r="AS9" s="3240"/>
      <c r="AT9" s="3240"/>
      <c r="AU9" s="2963"/>
      <c r="AV9" s="3225" t="s">
        <v>4324</v>
      </c>
      <c r="AW9" s="3146"/>
      <c r="AX9" s="3146"/>
      <c r="AY9" s="3146"/>
      <c r="AZ9" s="3146"/>
      <c r="BA9" s="3146"/>
      <c r="BB9" s="3146"/>
      <c r="BC9" s="3146"/>
      <c r="BD9" s="3234"/>
      <c r="BE9" s="3208" t="s">
        <v>123</v>
      </c>
      <c r="BF9" s="3209"/>
      <c r="BG9" s="3209"/>
      <c r="BH9" s="3209"/>
      <c r="BI9" s="3209"/>
      <c r="BJ9" s="3209"/>
      <c r="BK9" s="3209"/>
      <c r="BL9" s="3209"/>
      <c r="BM9" s="3209"/>
      <c r="BN9" s="3212" t="s">
        <v>4247</v>
      </c>
      <c r="BO9" s="3146"/>
      <c r="BP9" s="3146"/>
      <c r="BQ9" s="3146"/>
      <c r="BR9" s="3146"/>
      <c r="BS9" s="3146"/>
      <c r="BT9" s="3146"/>
      <c r="BU9" s="3213"/>
      <c r="BV9" s="3145" t="s">
        <v>4308</v>
      </c>
      <c r="BW9" s="3146"/>
      <c r="BX9" s="3146"/>
      <c r="BY9" s="3146"/>
      <c r="BZ9" s="3146"/>
      <c r="CA9" s="3146"/>
      <c r="CB9" s="3146"/>
      <c r="CC9" s="3146"/>
      <c r="CD9" s="3147"/>
    </row>
    <row r="10" spans="1:82" ht="21" customHeight="1">
      <c r="A10" s="3164"/>
      <c r="B10" s="1785"/>
      <c r="C10" s="569"/>
      <c r="D10" s="3217" t="s">
        <v>124</v>
      </c>
      <c r="E10" s="3217"/>
      <c r="F10" s="3217"/>
      <c r="G10" s="3217"/>
      <c r="H10" s="3217"/>
      <c r="I10" s="3217"/>
      <c r="J10" s="3217"/>
      <c r="K10" s="3217"/>
      <c r="L10" s="145"/>
      <c r="M10" s="3226"/>
      <c r="N10" s="3227"/>
      <c r="O10" s="3227"/>
      <c r="P10" s="3227"/>
      <c r="Q10" s="3227"/>
      <c r="R10" s="3227"/>
      <c r="S10" s="3227"/>
      <c r="T10" s="3228"/>
      <c r="U10" s="3218" t="s">
        <v>4322</v>
      </c>
      <c r="V10" s="3219"/>
      <c r="W10" s="3219"/>
      <c r="X10" s="3219"/>
      <c r="Y10" s="3219"/>
      <c r="Z10" s="3219"/>
      <c r="AA10" s="3219"/>
      <c r="AB10" s="3219"/>
      <c r="AC10" s="3220"/>
      <c r="AD10" s="3221" t="s">
        <v>4300</v>
      </c>
      <c r="AE10" s="3222"/>
      <c r="AF10" s="3222"/>
      <c r="AG10" s="3222"/>
      <c r="AH10" s="3222"/>
      <c r="AI10" s="3222"/>
      <c r="AJ10" s="3222"/>
      <c r="AK10" s="3222"/>
      <c r="AL10" s="3223"/>
      <c r="AM10" s="3241"/>
      <c r="AN10" s="3242"/>
      <c r="AO10" s="3242"/>
      <c r="AP10" s="3242"/>
      <c r="AQ10" s="3242"/>
      <c r="AR10" s="3242"/>
      <c r="AS10" s="3242"/>
      <c r="AT10" s="3242"/>
      <c r="AU10" s="3243"/>
      <c r="AV10" s="3235"/>
      <c r="AW10" s="3215"/>
      <c r="AX10" s="3215"/>
      <c r="AY10" s="3215"/>
      <c r="AZ10" s="3215"/>
      <c r="BA10" s="3215"/>
      <c r="BB10" s="3215"/>
      <c r="BC10" s="3215"/>
      <c r="BD10" s="3236"/>
      <c r="BE10" s="3210"/>
      <c r="BF10" s="3211"/>
      <c r="BG10" s="3211"/>
      <c r="BH10" s="3211"/>
      <c r="BI10" s="3211"/>
      <c r="BJ10" s="3211"/>
      <c r="BK10" s="3211"/>
      <c r="BL10" s="3211"/>
      <c r="BM10" s="3211"/>
      <c r="BN10" s="3214"/>
      <c r="BO10" s="3215"/>
      <c r="BP10" s="3215"/>
      <c r="BQ10" s="3215"/>
      <c r="BR10" s="3215"/>
      <c r="BS10" s="3215"/>
      <c r="BT10" s="3215"/>
      <c r="BU10" s="3216"/>
      <c r="BV10" s="3148"/>
      <c r="BW10" s="3149"/>
      <c r="BX10" s="3149"/>
      <c r="BY10" s="3149"/>
      <c r="BZ10" s="3149"/>
      <c r="CA10" s="3149"/>
      <c r="CB10" s="3149"/>
      <c r="CC10" s="3149"/>
      <c r="CD10" s="3150"/>
    </row>
    <row r="11" spans="1:82" ht="23.25" customHeight="1">
      <c r="A11" s="3164"/>
      <c r="B11" s="1785"/>
      <c r="C11" s="572"/>
      <c r="D11" s="570"/>
      <c r="E11" s="570"/>
      <c r="F11" s="570"/>
      <c r="G11" s="570"/>
      <c r="H11" s="570"/>
      <c r="I11" s="570"/>
      <c r="J11" s="570"/>
      <c r="K11" s="570"/>
      <c r="L11" s="571"/>
      <c r="M11" s="3268" t="s">
        <v>176</v>
      </c>
      <c r="N11" s="3269"/>
      <c r="O11" s="3269"/>
      <c r="P11" s="3269"/>
      <c r="Q11" s="3269"/>
      <c r="R11" s="3269"/>
      <c r="S11" s="3269"/>
      <c r="T11" s="3269"/>
      <c r="U11" s="3270" t="s">
        <v>178</v>
      </c>
      <c r="V11" s="3271"/>
      <c r="W11" s="3271"/>
      <c r="X11" s="3271"/>
      <c r="Y11" s="3271"/>
      <c r="Z11" s="3271"/>
      <c r="AA11" s="3271"/>
      <c r="AB11" s="3271"/>
      <c r="AC11" s="3271"/>
      <c r="AD11" s="3268" t="s">
        <v>180</v>
      </c>
      <c r="AE11" s="3269"/>
      <c r="AF11" s="3269"/>
      <c r="AG11" s="3269"/>
      <c r="AH11" s="3269"/>
      <c r="AI11" s="3269"/>
      <c r="AJ11" s="3269"/>
      <c r="AK11" s="3269"/>
      <c r="AL11" s="3269"/>
      <c r="AM11" s="3272" t="s">
        <v>181</v>
      </c>
      <c r="AN11" s="3273"/>
      <c r="AO11" s="3273"/>
      <c r="AP11" s="3273"/>
      <c r="AQ11" s="3273"/>
      <c r="AR11" s="3273"/>
      <c r="AS11" s="3273"/>
      <c r="AT11" s="3273"/>
      <c r="AU11" s="3273"/>
      <c r="AV11" s="3244" t="s">
        <v>182</v>
      </c>
      <c r="AW11" s="3245"/>
      <c r="AX11" s="3245"/>
      <c r="AY11" s="3245"/>
      <c r="AZ11" s="3245"/>
      <c r="BA11" s="3245"/>
      <c r="BB11" s="3245"/>
      <c r="BC11" s="3245"/>
      <c r="BD11" s="3245"/>
      <c r="BE11" s="3244" t="s">
        <v>898</v>
      </c>
      <c r="BF11" s="3245"/>
      <c r="BG11" s="3245"/>
      <c r="BH11" s="3245"/>
      <c r="BI11" s="3245"/>
      <c r="BJ11" s="3245"/>
      <c r="BK11" s="3245"/>
      <c r="BL11" s="3245"/>
      <c r="BM11" s="3245"/>
      <c r="BN11" s="3244" t="s">
        <v>899</v>
      </c>
      <c r="BO11" s="3245"/>
      <c r="BP11" s="3245"/>
      <c r="BQ11" s="3245"/>
      <c r="BR11" s="3245"/>
      <c r="BS11" s="3245"/>
      <c r="BT11" s="3245"/>
      <c r="BU11" s="3245"/>
      <c r="BV11" s="3246" t="s">
        <v>3451</v>
      </c>
      <c r="BW11" s="3247"/>
      <c r="BX11" s="3247"/>
      <c r="BY11" s="3247"/>
      <c r="BZ11" s="3247"/>
      <c r="CA11" s="3247"/>
      <c r="CB11" s="3247"/>
      <c r="CC11" s="3247"/>
      <c r="CD11" s="3248"/>
    </row>
    <row r="12" spans="1:82" ht="12.75" customHeight="1" thickBot="1">
      <c r="A12" s="3164"/>
      <c r="B12" s="1785"/>
      <c r="C12" s="1081">
        <v>4.0999999999999996</v>
      </c>
      <c r="D12" s="984" t="s">
        <v>125</v>
      </c>
      <c r="E12" s="992"/>
      <c r="F12" s="992"/>
      <c r="G12" s="992"/>
      <c r="H12" s="992"/>
      <c r="I12" s="992"/>
      <c r="J12" s="992"/>
      <c r="K12" s="992"/>
      <c r="L12" s="3249" t="s">
        <v>86</v>
      </c>
      <c r="M12" s="3251"/>
      <c r="N12" s="3252"/>
      <c r="O12" s="3252"/>
      <c r="P12" s="3252"/>
      <c r="Q12" s="3252"/>
      <c r="R12" s="3252"/>
      <c r="S12" s="3252"/>
      <c r="T12" s="3253"/>
      <c r="U12" s="3257"/>
      <c r="V12" s="3258"/>
      <c r="W12" s="3258"/>
      <c r="X12" s="3258"/>
      <c r="Y12" s="3258"/>
      <c r="Z12" s="3258"/>
      <c r="AA12" s="3258"/>
      <c r="AB12" s="3258"/>
      <c r="AC12" s="3259"/>
      <c r="AD12" s="3263"/>
      <c r="AE12" s="3264"/>
      <c r="AF12" s="3264"/>
      <c r="AG12" s="3264"/>
      <c r="AH12" s="3264"/>
      <c r="AI12" s="3264"/>
      <c r="AJ12" s="3264"/>
      <c r="AK12" s="3264"/>
      <c r="AL12" s="3264"/>
      <c r="AM12" s="3263"/>
      <c r="AN12" s="3264"/>
      <c r="AO12" s="3264"/>
      <c r="AP12" s="3264"/>
      <c r="AQ12" s="3264"/>
      <c r="AR12" s="3264"/>
      <c r="AS12" s="3264"/>
      <c r="AT12" s="3264"/>
      <c r="AU12" s="3264"/>
      <c r="AV12" s="3257"/>
      <c r="AW12" s="3258"/>
      <c r="AX12" s="3258"/>
      <c r="AY12" s="3258"/>
      <c r="AZ12" s="3258"/>
      <c r="BA12" s="3258"/>
      <c r="BB12" s="3258"/>
      <c r="BC12" s="3258"/>
      <c r="BD12" s="3259"/>
      <c r="BE12" s="3257"/>
      <c r="BF12" s="3258"/>
      <c r="BG12" s="3258"/>
      <c r="BH12" s="3258"/>
      <c r="BI12" s="3258"/>
      <c r="BJ12" s="3258"/>
      <c r="BK12" s="3258"/>
      <c r="BL12" s="3258"/>
      <c r="BM12" s="3266"/>
      <c r="BN12" s="3274"/>
      <c r="BO12" s="3275"/>
      <c r="BP12" s="3275"/>
      <c r="BQ12" s="3275"/>
      <c r="BR12" s="3275"/>
      <c r="BS12" s="3275"/>
      <c r="BT12" s="3275"/>
      <c r="BU12" s="3276"/>
      <c r="BV12" s="3274"/>
      <c r="BW12" s="3275"/>
      <c r="BX12" s="3275"/>
      <c r="BY12" s="3275"/>
      <c r="BZ12" s="3275"/>
      <c r="CA12" s="3275"/>
      <c r="CB12" s="3275"/>
      <c r="CC12" s="3275"/>
      <c r="CD12" s="3277"/>
    </row>
    <row r="13" spans="1:82" ht="12.75" customHeight="1" thickTop="1" thickBot="1">
      <c r="A13" s="3164"/>
      <c r="B13" s="1785"/>
      <c r="C13" s="1082"/>
      <c r="D13" s="1083" t="s">
        <v>126</v>
      </c>
      <c r="E13" s="992"/>
      <c r="F13" s="992"/>
      <c r="G13" s="992"/>
      <c r="H13" s="992"/>
      <c r="I13" s="992"/>
      <c r="J13" s="992"/>
      <c r="K13" s="992"/>
      <c r="L13" s="3250"/>
      <c r="M13" s="3254"/>
      <c r="N13" s="3255"/>
      <c r="O13" s="3255"/>
      <c r="P13" s="3255"/>
      <c r="Q13" s="3255"/>
      <c r="R13" s="3255"/>
      <c r="S13" s="3255"/>
      <c r="T13" s="3256"/>
      <c r="U13" s="3260"/>
      <c r="V13" s="3261"/>
      <c r="W13" s="3261"/>
      <c r="X13" s="3261"/>
      <c r="Y13" s="3261"/>
      <c r="Z13" s="3261"/>
      <c r="AA13" s="3261"/>
      <c r="AB13" s="3261"/>
      <c r="AC13" s="3262"/>
      <c r="AD13" s="3265"/>
      <c r="AE13" s="3122"/>
      <c r="AF13" s="3122"/>
      <c r="AG13" s="3122"/>
      <c r="AH13" s="3122"/>
      <c r="AI13" s="3122"/>
      <c r="AJ13" s="3122"/>
      <c r="AK13" s="3122"/>
      <c r="AL13" s="3122"/>
      <c r="AM13" s="3265"/>
      <c r="AN13" s="3122"/>
      <c r="AO13" s="3122"/>
      <c r="AP13" s="3122"/>
      <c r="AQ13" s="3122"/>
      <c r="AR13" s="3122"/>
      <c r="AS13" s="3122"/>
      <c r="AT13" s="3122"/>
      <c r="AU13" s="3122"/>
      <c r="AV13" s="3260"/>
      <c r="AW13" s="3261"/>
      <c r="AX13" s="3261"/>
      <c r="AY13" s="3261"/>
      <c r="AZ13" s="3261"/>
      <c r="BA13" s="3261"/>
      <c r="BB13" s="3261"/>
      <c r="BC13" s="3261"/>
      <c r="BD13" s="3262"/>
      <c r="BE13" s="3260"/>
      <c r="BF13" s="3261"/>
      <c r="BG13" s="3261"/>
      <c r="BH13" s="3261"/>
      <c r="BI13" s="3261"/>
      <c r="BJ13" s="3261"/>
      <c r="BK13" s="3261"/>
      <c r="BL13" s="3261"/>
      <c r="BM13" s="3267"/>
      <c r="BN13" s="3151"/>
      <c r="BO13" s="3261"/>
      <c r="BP13" s="3261"/>
      <c r="BQ13" s="3261"/>
      <c r="BR13" s="3261"/>
      <c r="BS13" s="3261"/>
      <c r="BT13" s="3261"/>
      <c r="BU13" s="3262"/>
      <c r="BV13" s="3151"/>
      <c r="BW13" s="3152"/>
      <c r="BX13" s="3152"/>
      <c r="BY13" s="3152"/>
      <c r="BZ13" s="3152"/>
      <c r="CA13" s="3152"/>
      <c r="CB13" s="3152"/>
      <c r="CC13" s="3152"/>
      <c r="CD13" s="3153"/>
    </row>
    <row r="14" spans="1:82" ht="23.25" customHeight="1" thickTop="1" thickBot="1">
      <c r="A14" s="3164"/>
      <c r="B14" s="1785"/>
      <c r="C14" s="1084" t="s">
        <v>127</v>
      </c>
      <c r="D14" s="1085" t="s">
        <v>940</v>
      </c>
      <c r="E14" s="1085"/>
      <c r="F14" s="1086"/>
      <c r="G14" s="1086"/>
      <c r="H14" s="992"/>
      <c r="I14" s="992"/>
      <c r="J14" s="992"/>
      <c r="K14" s="992"/>
      <c r="L14" s="3250"/>
      <c r="M14" s="3278"/>
      <c r="N14" s="3279"/>
      <c r="O14" s="3279"/>
      <c r="P14" s="3279"/>
      <c r="Q14" s="3279"/>
      <c r="R14" s="3279"/>
      <c r="S14" s="3279"/>
      <c r="T14" s="3280"/>
      <c r="U14" s="3116"/>
      <c r="V14" s="3117"/>
      <c r="W14" s="3117"/>
      <c r="X14" s="3117"/>
      <c r="Y14" s="3117"/>
      <c r="Z14" s="3117"/>
      <c r="AA14" s="3117"/>
      <c r="AB14" s="3117"/>
      <c r="AC14" s="3281"/>
      <c r="AD14" s="3282"/>
      <c r="AE14" s="3283"/>
      <c r="AF14" s="3283"/>
      <c r="AG14" s="3283"/>
      <c r="AH14" s="3283"/>
      <c r="AI14" s="3283"/>
      <c r="AJ14" s="3283"/>
      <c r="AK14" s="3283"/>
      <c r="AL14" s="3284"/>
      <c r="AM14" s="3282"/>
      <c r="AN14" s="3283"/>
      <c r="AO14" s="3283"/>
      <c r="AP14" s="3283"/>
      <c r="AQ14" s="3283"/>
      <c r="AR14" s="3283"/>
      <c r="AS14" s="3283"/>
      <c r="AT14" s="3283"/>
      <c r="AU14" s="3284"/>
      <c r="AV14" s="3116"/>
      <c r="AW14" s="3117"/>
      <c r="AX14" s="3117"/>
      <c r="AY14" s="3117"/>
      <c r="AZ14" s="3117"/>
      <c r="BA14" s="3117"/>
      <c r="BB14" s="3117"/>
      <c r="BC14" s="3117"/>
      <c r="BD14" s="3281"/>
      <c r="BE14" s="3285"/>
      <c r="BF14" s="3279"/>
      <c r="BG14" s="3279"/>
      <c r="BH14" s="3279"/>
      <c r="BI14" s="3279"/>
      <c r="BJ14" s="3279"/>
      <c r="BK14" s="3279"/>
      <c r="BL14" s="3279"/>
      <c r="BM14" s="3286"/>
      <c r="BN14" s="3287"/>
      <c r="BO14" s="3288"/>
      <c r="BP14" s="3288"/>
      <c r="BQ14" s="3288"/>
      <c r="BR14" s="3288"/>
      <c r="BS14" s="3288"/>
      <c r="BT14" s="3288"/>
      <c r="BU14" s="3289"/>
      <c r="BV14" s="3156">
        <f>M14+U14-AV14+BE14</f>
        <v>0</v>
      </c>
      <c r="BW14" s="3157"/>
      <c r="BX14" s="3157"/>
      <c r="BY14" s="3157"/>
      <c r="BZ14" s="3157"/>
      <c r="CA14" s="3157"/>
      <c r="CB14" s="3157"/>
      <c r="CC14" s="3157"/>
      <c r="CD14" s="3158"/>
    </row>
    <row r="15" spans="1:82" ht="12.75" customHeight="1" thickTop="1" thickBot="1">
      <c r="A15" s="3164"/>
      <c r="B15" s="1785"/>
      <c r="C15" s="1082" t="s">
        <v>128</v>
      </c>
      <c r="D15" s="991" t="s">
        <v>129</v>
      </c>
      <c r="E15" s="991"/>
      <c r="F15" s="992"/>
      <c r="G15" s="992"/>
      <c r="H15" s="992"/>
      <c r="I15" s="992"/>
      <c r="J15" s="991"/>
      <c r="K15" s="1087"/>
      <c r="L15" s="3196" t="s">
        <v>87</v>
      </c>
      <c r="M15" s="3290"/>
      <c r="N15" s="3291"/>
      <c r="O15" s="3291"/>
      <c r="P15" s="3291"/>
      <c r="Q15" s="3291"/>
      <c r="R15" s="3291"/>
      <c r="S15" s="3291"/>
      <c r="T15" s="3292"/>
      <c r="U15" s="3293"/>
      <c r="V15" s="3291"/>
      <c r="W15" s="3291"/>
      <c r="X15" s="3291"/>
      <c r="Y15" s="3291"/>
      <c r="Z15" s="3291"/>
      <c r="AA15" s="3291"/>
      <c r="AB15" s="3291"/>
      <c r="AC15" s="3294"/>
      <c r="AD15" s="3295"/>
      <c r="AE15" s="3296"/>
      <c r="AF15" s="3296"/>
      <c r="AG15" s="3296"/>
      <c r="AH15" s="3296"/>
      <c r="AI15" s="3296"/>
      <c r="AJ15" s="3296"/>
      <c r="AK15" s="3296"/>
      <c r="AL15" s="3297"/>
      <c r="AM15" s="3295"/>
      <c r="AN15" s="3296"/>
      <c r="AO15" s="3296"/>
      <c r="AP15" s="3296"/>
      <c r="AQ15" s="3296"/>
      <c r="AR15" s="3296"/>
      <c r="AS15" s="3296"/>
      <c r="AT15" s="3296"/>
      <c r="AU15" s="3297"/>
      <c r="AV15" s="3293"/>
      <c r="AW15" s="3291"/>
      <c r="AX15" s="3291"/>
      <c r="AY15" s="3291"/>
      <c r="AZ15" s="3291"/>
      <c r="BA15" s="3291"/>
      <c r="BB15" s="3291"/>
      <c r="BC15" s="3291"/>
      <c r="BD15" s="3294"/>
      <c r="BE15" s="3293"/>
      <c r="BF15" s="3291"/>
      <c r="BG15" s="3291"/>
      <c r="BH15" s="3291"/>
      <c r="BI15" s="3291"/>
      <c r="BJ15" s="3291"/>
      <c r="BK15" s="3291"/>
      <c r="BL15" s="3291"/>
      <c r="BM15" s="3298"/>
      <c r="BN15" s="3299"/>
      <c r="BO15" s="3291"/>
      <c r="BP15" s="3291"/>
      <c r="BQ15" s="3291"/>
      <c r="BR15" s="3291"/>
      <c r="BS15" s="3291"/>
      <c r="BT15" s="3291"/>
      <c r="BU15" s="3294"/>
      <c r="BV15" s="3151"/>
      <c r="BW15" s="3152"/>
      <c r="BX15" s="3152"/>
      <c r="BY15" s="3152"/>
      <c r="BZ15" s="3152"/>
      <c r="CA15" s="3152"/>
      <c r="CB15" s="3152"/>
      <c r="CC15" s="3152"/>
      <c r="CD15" s="3153"/>
    </row>
    <row r="16" spans="1:82" ht="12.75" customHeight="1" thickTop="1" thickBot="1">
      <c r="A16" s="3164"/>
      <c r="B16" s="1785"/>
      <c r="C16" s="1088"/>
      <c r="D16" s="1089" t="s">
        <v>130</v>
      </c>
      <c r="E16" s="1089"/>
      <c r="F16" s="991"/>
      <c r="G16" s="991"/>
      <c r="H16" s="991"/>
      <c r="I16" s="991"/>
      <c r="J16" s="1089"/>
      <c r="K16" s="1087"/>
      <c r="L16" s="3197"/>
      <c r="M16" s="3290"/>
      <c r="N16" s="3291"/>
      <c r="O16" s="3291"/>
      <c r="P16" s="3291"/>
      <c r="Q16" s="3291"/>
      <c r="R16" s="3291"/>
      <c r="S16" s="3291"/>
      <c r="T16" s="3292"/>
      <c r="U16" s="3293"/>
      <c r="V16" s="3291"/>
      <c r="W16" s="3291"/>
      <c r="X16" s="3291"/>
      <c r="Y16" s="3291"/>
      <c r="Z16" s="3291"/>
      <c r="AA16" s="3291"/>
      <c r="AB16" s="3291"/>
      <c r="AC16" s="3294"/>
      <c r="AD16" s="3295"/>
      <c r="AE16" s="3296"/>
      <c r="AF16" s="3296"/>
      <c r="AG16" s="3296"/>
      <c r="AH16" s="3296"/>
      <c r="AI16" s="3296"/>
      <c r="AJ16" s="3296"/>
      <c r="AK16" s="3296"/>
      <c r="AL16" s="3297"/>
      <c r="AM16" s="3295"/>
      <c r="AN16" s="3296"/>
      <c r="AO16" s="3296"/>
      <c r="AP16" s="3296"/>
      <c r="AQ16" s="3296"/>
      <c r="AR16" s="3296"/>
      <c r="AS16" s="3296"/>
      <c r="AT16" s="3296"/>
      <c r="AU16" s="3297"/>
      <c r="AV16" s="3293"/>
      <c r="AW16" s="3291"/>
      <c r="AX16" s="3291"/>
      <c r="AY16" s="3291"/>
      <c r="AZ16" s="3291"/>
      <c r="BA16" s="3291"/>
      <c r="BB16" s="3291"/>
      <c r="BC16" s="3291"/>
      <c r="BD16" s="3294"/>
      <c r="BE16" s="3293"/>
      <c r="BF16" s="3291"/>
      <c r="BG16" s="3291"/>
      <c r="BH16" s="3291"/>
      <c r="BI16" s="3291"/>
      <c r="BJ16" s="3291"/>
      <c r="BK16" s="3291"/>
      <c r="BL16" s="3291"/>
      <c r="BM16" s="3298"/>
      <c r="BN16" s="3299"/>
      <c r="BO16" s="3291"/>
      <c r="BP16" s="3291"/>
      <c r="BQ16" s="3291"/>
      <c r="BR16" s="3291"/>
      <c r="BS16" s="3291"/>
      <c r="BT16" s="3291"/>
      <c r="BU16" s="3294"/>
      <c r="BV16" s="3151"/>
      <c r="BW16" s="3152"/>
      <c r="BX16" s="3152"/>
      <c r="BY16" s="3152"/>
      <c r="BZ16" s="3152"/>
      <c r="CA16" s="3152"/>
      <c r="CB16" s="3152"/>
      <c r="CC16" s="3152"/>
      <c r="CD16" s="3153"/>
    </row>
    <row r="17" spans="1:82" ht="12.75" customHeight="1" thickTop="1">
      <c r="A17" s="3164"/>
      <c r="B17" s="1785"/>
      <c r="C17" s="1088"/>
      <c r="D17" s="1085" t="s">
        <v>59</v>
      </c>
      <c r="E17" s="1085" t="s">
        <v>131</v>
      </c>
      <c r="F17" s="1085"/>
      <c r="G17" s="1086"/>
      <c r="H17" s="1086"/>
      <c r="I17" s="1086"/>
      <c r="J17" s="1090"/>
      <c r="K17" s="1087"/>
      <c r="L17" s="3197"/>
      <c r="M17" s="3300"/>
      <c r="N17" s="3139"/>
      <c r="O17" s="3139"/>
      <c r="P17" s="3139"/>
      <c r="Q17" s="3139"/>
      <c r="R17" s="3139"/>
      <c r="S17" s="3139"/>
      <c r="T17" s="3301"/>
      <c r="U17" s="3136"/>
      <c r="V17" s="3125"/>
      <c r="W17" s="3125"/>
      <c r="X17" s="3125"/>
      <c r="Y17" s="3125"/>
      <c r="Z17" s="3125"/>
      <c r="AA17" s="3125"/>
      <c r="AB17" s="3125"/>
      <c r="AC17" s="3304"/>
      <c r="AD17" s="3136"/>
      <c r="AE17" s="3125"/>
      <c r="AF17" s="3125"/>
      <c r="AG17" s="3125"/>
      <c r="AH17" s="3125"/>
      <c r="AI17" s="3125"/>
      <c r="AJ17" s="3125"/>
      <c r="AK17" s="3125"/>
      <c r="AL17" s="3304"/>
      <c r="AM17" s="3136"/>
      <c r="AN17" s="3125"/>
      <c r="AO17" s="3125"/>
      <c r="AP17" s="3125"/>
      <c r="AQ17" s="3125"/>
      <c r="AR17" s="3125"/>
      <c r="AS17" s="3125"/>
      <c r="AT17" s="3125"/>
      <c r="AU17" s="2031"/>
      <c r="AV17" s="3138"/>
      <c r="AW17" s="3139"/>
      <c r="AX17" s="3139"/>
      <c r="AY17" s="3139"/>
      <c r="AZ17" s="3139"/>
      <c r="BA17" s="3139"/>
      <c r="BB17" s="3139"/>
      <c r="BC17" s="3139"/>
      <c r="BD17" s="3301"/>
      <c r="BE17" s="3136"/>
      <c r="BF17" s="3125"/>
      <c r="BG17" s="3125"/>
      <c r="BH17" s="3125"/>
      <c r="BI17" s="3125"/>
      <c r="BJ17" s="3125"/>
      <c r="BK17" s="3125"/>
      <c r="BL17" s="3125"/>
      <c r="BM17" s="3126"/>
      <c r="BN17" s="3124"/>
      <c r="BO17" s="3125"/>
      <c r="BP17" s="3125"/>
      <c r="BQ17" s="3125"/>
      <c r="BR17" s="3125"/>
      <c r="BS17" s="3125"/>
      <c r="BT17" s="3125"/>
      <c r="BU17" s="3126"/>
      <c r="BV17" s="3130">
        <f>M17+U17+AD17+AM17-AV17+BE17-BN17</f>
        <v>0</v>
      </c>
      <c r="BW17" s="3131"/>
      <c r="BX17" s="3131"/>
      <c r="BY17" s="3131"/>
      <c r="BZ17" s="3131"/>
      <c r="CA17" s="3131"/>
      <c r="CB17" s="3131"/>
      <c r="CC17" s="3131"/>
      <c r="CD17" s="3306"/>
    </row>
    <row r="18" spans="1:82" ht="12.75" customHeight="1" thickBot="1">
      <c r="A18" s="3164"/>
      <c r="B18" s="1785"/>
      <c r="C18" s="1088"/>
      <c r="D18" s="991"/>
      <c r="E18" s="1089" t="s">
        <v>132</v>
      </c>
      <c r="F18" s="1089"/>
      <c r="G18" s="1090"/>
      <c r="H18" s="1090"/>
      <c r="I18" s="1090"/>
      <c r="J18" s="1090"/>
      <c r="K18" s="1087"/>
      <c r="L18" s="3197"/>
      <c r="M18" s="3302"/>
      <c r="N18" s="3141"/>
      <c r="O18" s="3141"/>
      <c r="P18" s="3141"/>
      <c r="Q18" s="3141"/>
      <c r="R18" s="3141"/>
      <c r="S18" s="3141"/>
      <c r="T18" s="3303"/>
      <c r="U18" s="3137"/>
      <c r="V18" s="3128"/>
      <c r="W18" s="3128"/>
      <c r="X18" s="3128"/>
      <c r="Y18" s="3128"/>
      <c r="Z18" s="3128"/>
      <c r="AA18" s="3128"/>
      <c r="AB18" s="3128"/>
      <c r="AC18" s="3305"/>
      <c r="AD18" s="3137"/>
      <c r="AE18" s="3128"/>
      <c r="AF18" s="3128"/>
      <c r="AG18" s="3128"/>
      <c r="AH18" s="3128"/>
      <c r="AI18" s="3128"/>
      <c r="AJ18" s="3128"/>
      <c r="AK18" s="3128"/>
      <c r="AL18" s="3305"/>
      <c r="AM18" s="3137"/>
      <c r="AN18" s="3128"/>
      <c r="AO18" s="3128"/>
      <c r="AP18" s="3128"/>
      <c r="AQ18" s="3128"/>
      <c r="AR18" s="3128"/>
      <c r="AS18" s="3128"/>
      <c r="AT18" s="3128"/>
      <c r="AU18" s="2032"/>
      <c r="AV18" s="3140"/>
      <c r="AW18" s="3141"/>
      <c r="AX18" s="3141"/>
      <c r="AY18" s="3141"/>
      <c r="AZ18" s="3141"/>
      <c r="BA18" s="3141"/>
      <c r="BB18" s="3141"/>
      <c r="BC18" s="3141"/>
      <c r="BD18" s="3303"/>
      <c r="BE18" s="3137"/>
      <c r="BF18" s="3128"/>
      <c r="BG18" s="3128"/>
      <c r="BH18" s="3128"/>
      <c r="BI18" s="3128"/>
      <c r="BJ18" s="3128"/>
      <c r="BK18" s="3128"/>
      <c r="BL18" s="3128"/>
      <c r="BM18" s="3129"/>
      <c r="BN18" s="3127"/>
      <c r="BO18" s="3128"/>
      <c r="BP18" s="3128"/>
      <c r="BQ18" s="3128"/>
      <c r="BR18" s="3128"/>
      <c r="BS18" s="3128"/>
      <c r="BT18" s="3128"/>
      <c r="BU18" s="3129"/>
      <c r="BV18" s="3133"/>
      <c r="BW18" s="3134"/>
      <c r="BX18" s="3134"/>
      <c r="BY18" s="3134"/>
      <c r="BZ18" s="3134"/>
      <c r="CA18" s="3134"/>
      <c r="CB18" s="3134"/>
      <c r="CC18" s="3134"/>
      <c r="CD18" s="3135"/>
    </row>
    <row r="19" spans="1:82" ht="12.75" customHeight="1" thickTop="1" thickBot="1">
      <c r="A19" s="3164"/>
      <c r="B19" s="1785"/>
      <c r="C19" s="1088"/>
      <c r="D19" s="1085" t="s">
        <v>62</v>
      </c>
      <c r="E19" s="984" t="s">
        <v>133</v>
      </c>
      <c r="F19" s="1041"/>
      <c r="G19" s="1085"/>
      <c r="H19" s="1085"/>
      <c r="I19" s="1085"/>
      <c r="J19" s="1085"/>
      <c r="K19" s="1091"/>
      <c r="L19" s="3196" t="s">
        <v>94</v>
      </c>
      <c r="M19" s="3198"/>
      <c r="N19" s="3199"/>
      <c r="O19" s="3199"/>
      <c r="P19" s="3199"/>
      <c r="Q19" s="3199"/>
      <c r="R19" s="3199"/>
      <c r="S19" s="3199"/>
      <c r="T19" s="3200"/>
      <c r="U19" s="3113"/>
      <c r="V19" s="3199"/>
      <c r="W19" s="3199"/>
      <c r="X19" s="3199"/>
      <c r="Y19" s="3199"/>
      <c r="Z19" s="3199"/>
      <c r="AA19" s="3199"/>
      <c r="AB19" s="3199"/>
      <c r="AC19" s="3201"/>
      <c r="AD19" s="3202"/>
      <c r="AE19" s="3203"/>
      <c r="AF19" s="3203"/>
      <c r="AG19" s="3203"/>
      <c r="AH19" s="3203"/>
      <c r="AI19" s="3203"/>
      <c r="AJ19" s="3203"/>
      <c r="AK19" s="3203"/>
      <c r="AL19" s="3204"/>
      <c r="AM19" s="3202"/>
      <c r="AN19" s="3203"/>
      <c r="AO19" s="3203"/>
      <c r="AP19" s="3203"/>
      <c r="AQ19" s="3203"/>
      <c r="AR19" s="3203"/>
      <c r="AS19" s="3203"/>
      <c r="AT19" s="3203"/>
      <c r="AU19" s="3204"/>
      <c r="AV19" s="3113"/>
      <c r="AW19" s="3199"/>
      <c r="AX19" s="3199"/>
      <c r="AY19" s="3199"/>
      <c r="AZ19" s="3199"/>
      <c r="BA19" s="3199"/>
      <c r="BB19" s="3199"/>
      <c r="BC19" s="3199"/>
      <c r="BD19" s="3201"/>
      <c r="BE19" s="3113"/>
      <c r="BF19" s="3199"/>
      <c r="BG19" s="3199"/>
      <c r="BH19" s="3199"/>
      <c r="BI19" s="3199"/>
      <c r="BJ19" s="3199"/>
      <c r="BK19" s="3199"/>
      <c r="BL19" s="3199"/>
      <c r="BM19" s="3307"/>
      <c r="BN19" s="3308"/>
      <c r="BO19" s="3199"/>
      <c r="BP19" s="3199"/>
      <c r="BQ19" s="3199"/>
      <c r="BR19" s="3199"/>
      <c r="BS19" s="3199"/>
      <c r="BT19" s="3199"/>
      <c r="BU19" s="3201"/>
      <c r="BV19" s="3151"/>
      <c r="BW19" s="3152"/>
      <c r="BX19" s="3152"/>
      <c r="BY19" s="3152"/>
      <c r="BZ19" s="3152"/>
      <c r="CA19" s="3152"/>
      <c r="CB19" s="3152"/>
      <c r="CC19" s="3152"/>
      <c r="CD19" s="3153"/>
    </row>
    <row r="20" spans="1:82" ht="12.75" customHeight="1" thickTop="1" thickBot="1">
      <c r="A20" s="3164"/>
      <c r="B20" s="1785"/>
      <c r="C20" s="1088"/>
      <c r="D20" s="991"/>
      <c r="E20" s="1085" t="s">
        <v>134</v>
      </c>
      <c r="F20" s="1041"/>
      <c r="G20" s="1085"/>
      <c r="H20" s="1085"/>
      <c r="I20" s="1085"/>
      <c r="J20" s="1085"/>
      <c r="K20" s="1091"/>
      <c r="L20" s="3197"/>
      <c r="M20" s="3198"/>
      <c r="N20" s="3199"/>
      <c r="O20" s="3199"/>
      <c r="P20" s="3199"/>
      <c r="Q20" s="3199"/>
      <c r="R20" s="3199"/>
      <c r="S20" s="3199"/>
      <c r="T20" s="3200"/>
      <c r="U20" s="3113"/>
      <c r="V20" s="3199"/>
      <c r="W20" s="3199"/>
      <c r="X20" s="3199"/>
      <c r="Y20" s="3199"/>
      <c r="Z20" s="3199"/>
      <c r="AA20" s="3199"/>
      <c r="AB20" s="3199"/>
      <c r="AC20" s="3201"/>
      <c r="AD20" s="3202"/>
      <c r="AE20" s="3203"/>
      <c r="AF20" s="3203"/>
      <c r="AG20" s="3203"/>
      <c r="AH20" s="3203"/>
      <c r="AI20" s="3203"/>
      <c r="AJ20" s="3203"/>
      <c r="AK20" s="3203"/>
      <c r="AL20" s="3204"/>
      <c r="AM20" s="3202"/>
      <c r="AN20" s="3203"/>
      <c r="AO20" s="3203"/>
      <c r="AP20" s="3203"/>
      <c r="AQ20" s="3203"/>
      <c r="AR20" s="3203"/>
      <c r="AS20" s="3203"/>
      <c r="AT20" s="3203"/>
      <c r="AU20" s="3204"/>
      <c r="AV20" s="3113"/>
      <c r="AW20" s="3199"/>
      <c r="AX20" s="3199"/>
      <c r="AY20" s="3199"/>
      <c r="AZ20" s="3199"/>
      <c r="BA20" s="3199"/>
      <c r="BB20" s="3199"/>
      <c r="BC20" s="3199"/>
      <c r="BD20" s="3201"/>
      <c r="BE20" s="3113"/>
      <c r="BF20" s="3199"/>
      <c r="BG20" s="3199"/>
      <c r="BH20" s="3199"/>
      <c r="BI20" s="3199"/>
      <c r="BJ20" s="3199"/>
      <c r="BK20" s="3199"/>
      <c r="BL20" s="3199"/>
      <c r="BM20" s="3307"/>
      <c r="BN20" s="3308"/>
      <c r="BO20" s="3199"/>
      <c r="BP20" s="3199"/>
      <c r="BQ20" s="3199"/>
      <c r="BR20" s="3199"/>
      <c r="BS20" s="3199"/>
      <c r="BT20" s="3199"/>
      <c r="BU20" s="3201"/>
      <c r="BV20" s="3151"/>
      <c r="BW20" s="3152"/>
      <c r="BX20" s="3152"/>
      <c r="BY20" s="3152"/>
      <c r="BZ20" s="3152"/>
      <c r="CA20" s="3152"/>
      <c r="CB20" s="3152"/>
      <c r="CC20" s="3152"/>
      <c r="CD20" s="3153"/>
    </row>
    <row r="21" spans="1:82" ht="12.75" customHeight="1" thickTop="1">
      <c r="A21" s="3164"/>
      <c r="B21" s="1785"/>
      <c r="C21" s="1088"/>
      <c r="D21" s="991"/>
      <c r="E21" s="1092" t="s">
        <v>135</v>
      </c>
      <c r="F21" s="1041"/>
      <c r="G21" s="1085"/>
      <c r="H21" s="1085"/>
      <c r="I21" s="1085"/>
      <c r="J21" s="991"/>
      <c r="K21" s="1091"/>
      <c r="L21" s="3197"/>
      <c r="M21" s="3300"/>
      <c r="N21" s="3139"/>
      <c r="O21" s="3139"/>
      <c r="P21" s="3139"/>
      <c r="Q21" s="3139"/>
      <c r="R21" s="3139"/>
      <c r="S21" s="3139"/>
      <c r="T21" s="3301"/>
      <c r="U21" s="3136"/>
      <c r="V21" s="3125"/>
      <c r="W21" s="3125"/>
      <c r="X21" s="3125"/>
      <c r="Y21" s="3125"/>
      <c r="Z21" s="3125"/>
      <c r="AA21" s="3125"/>
      <c r="AB21" s="3125"/>
      <c r="AC21" s="3304"/>
      <c r="AD21" s="3136"/>
      <c r="AE21" s="3125"/>
      <c r="AF21" s="3125"/>
      <c r="AG21" s="3125"/>
      <c r="AH21" s="3125"/>
      <c r="AI21" s="3125"/>
      <c r="AJ21" s="3125"/>
      <c r="AK21" s="3125"/>
      <c r="AL21" s="3304"/>
      <c r="AM21" s="3136"/>
      <c r="AN21" s="3125"/>
      <c r="AO21" s="3125"/>
      <c r="AP21" s="3125"/>
      <c r="AQ21" s="3125"/>
      <c r="AR21" s="3125"/>
      <c r="AS21" s="3125"/>
      <c r="AT21" s="3125"/>
      <c r="AU21" s="2031"/>
      <c r="AV21" s="3138"/>
      <c r="AW21" s="3139"/>
      <c r="AX21" s="3139"/>
      <c r="AY21" s="3139"/>
      <c r="AZ21" s="3139"/>
      <c r="BA21" s="3139"/>
      <c r="BB21" s="3139"/>
      <c r="BC21" s="3139"/>
      <c r="BD21" s="3301"/>
      <c r="BE21" s="3136"/>
      <c r="BF21" s="3125"/>
      <c r="BG21" s="3125"/>
      <c r="BH21" s="3125"/>
      <c r="BI21" s="3125"/>
      <c r="BJ21" s="3125"/>
      <c r="BK21" s="3125"/>
      <c r="BL21" s="3125"/>
      <c r="BM21" s="3126"/>
      <c r="BN21" s="3124"/>
      <c r="BO21" s="3125"/>
      <c r="BP21" s="3125"/>
      <c r="BQ21" s="3125"/>
      <c r="BR21" s="3125"/>
      <c r="BS21" s="3125"/>
      <c r="BT21" s="3125"/>
      <c r="BU21" s="3126"/>
      <c r="BV21" s="3130">
        <f>M21+U21+AD21+AM21-AV21+BE21-BN21</f>
        <v>0</v>
      </c>
      <c r="BW21" s="3131"/>
      <c r="BX21" s="3131"/>
      <c r="BY21" s="3131"/>
      <c r="BZ21" s="3131"/>
      <c r="CA21" s="3131"/>
      <c r="CB21" s="3131"/>
      <c r="CC21" s="3131"/>
      <c r="CD21" s="3132"/>
    </row>
    <row r="22" spans="1:82" ht="12.75" customHeight="1" thickBot="1">
      <c r="A22" s="3164"/>
      <c r="B22" s="1785"/>
      <c r="C22" s="1088"/>
      <c r="D22" s="991"/>
      <c r="E22" s="1089" t="s">
        <v>4244</v>
      </c>
      <c r="F22" s="1041"/>
      <c r="G22" s="1085"/>
      <c r="H22" s="1085"/>
      <c r="I22" s="1085"/>
      <c r="J22" s="1089"/>
      <c r="K22" s="1093"/>
      <c r="L22" s="3197"/>
      <c r="M22" s="3302"/>
      <c r="N22" s="3141"/>
      <c r="O22" s="3141"/>
      <c r="P22" s="3141"/>
      <c r="Q22" s="3141"/>
      <c r="R22" s="3141"/>
      <c r="S22" s="3141"/>
      <c r="T22" s="3303"/>
      <c r="U22" s="3137"/>
      <c r="V22" s="3128"/>
      <c r="W22" s="3128"/>
      <c r="X22" s="3128"/>
      <c r="Y22" s="3128"/>
      <c r="Z22" s="3128"/>
      <c r="AA22" s="3128"/>
      <c r="AB22" s="3128"/>
      <c r="AC22" s="3305"/>
      <c r="AD22" s="3137"/>
      <c r="AE22" s="3128"/>
      <c r="AF22" s="3128"/>
      <c r="AG22" s="3128"/>
      <c r="AH22" s="3128"/>
      <c r="AI22" s="3128"/>
      <c r="AJ22" s="3128"/>
      <c r="AK22" s="3128"/>
      <c r="AL22" s="3305"/>
      <c r="AM22" s="3137"/>
      <c r="AN22" s="3128"/>
      <c r="AO22" s="3128"/>
      <c r="AP22" s="3128"/>
      <c r="AQ22" s="3128"/>
      <c r="AR22" s="3128"/>
      <c r="AS22" s="3128"/>
      <c r="AT22" s="3128"/>
      <c r="AU22" s="2032"/>
      <c r="AV22" s="3140"/>
      <c r="AW22" s="3141"/>
      <c r="AX22" s="3141"/>
      <c r="AY22" s="3141"/>
      <c r="AZ22" s="3141"/>
      <c r="BA22" s="3141"/>
      <c r="BB22" s="3141"/>
      <c r="BC22" s="3141"/>
      <c r="BD22" s="3303"/>
      <c r="BE22" s="3137"/>
      <c r="BF22" s="3128"/>
      <c r="BG22" s="3128"/>
      <c r="BH22" s="3128"/>
      <c r="BI22" s="3128"/>
      <c r="BJ22" s="3128"/>
      <c r="BK22" s="3128"/>
      <c r="BL22" s="3128"/>
      <c r="BM22" s="3129"/>
      <c r="BN22" s="3127"/>
      <c r="BO22" s="3128"/>
      <c r="BP22" s="3128"/>
      <c r="BQ22" s="3128"/>
      <c r="BR22" s="3128"/>
      <c r="BS22" s="3128"/>
      <c r="BT22" s="3128"/>
      <c r="BU22" s="3129"/>
      <c r="BV22" s="3133"/>
      <c r="BW22" s="3134"/>
      <c r="BX22" s="3134"/>
      <c r="BY22" s="3134"/>
      <c r="BZ22" s="3134"/>
      <c r="CA22" s="3134"/>
      <c r="CB22" s="3134"/>
      <c r="CC22" s="3134"/>
      <c r="CD22" s="3135"/>
    </row>
    <row r="23" spans="1:82" ht="12.75" customHeight="1" thickTop="1" thickBot="1">
      <c r="A23" s="3164"/>
      <c r="B23" s="1785"/>
      <c r="C23" s="1088"/>
      <c r="D23" s="984" t="s">
        <v>72</v>
      </c>
      <c r="E23" s="984" t="s">
        <v>136</v>
      </c>
      <c r="F23" s="1041"/>
      <c r="G23" s="984"/>
      <c r="H23" s="984"/>
      <c r="I23" s="984"/>
      <c r="J23" s="991"/>
      <c r="K23" s="1091"/>
      <c r="L23" s="3205" t="s">
        <v>99</v>
      </c>
      <c r="M23" s="3198"/>
      <c r="N23" s="3199"/>
      <c r="O23" s="3199"/>
      <c r="P23" s="3199"/>
      <c r="Q23" s="3199"/>
      <c r="R23" s="3199"/>
      <c r="S23" s="3199"/>
      <c r="T23" s="3200"/>
      <c r="U23" s="3113"/>
      <c r="V23" s="3199"/>
      <c r="W23" s="3199"/>
      <c r="X23" s="3199"/>
      <c r="Y23" s="3199"/>
      <c r="Z23" s="3199"/>
      <c r="AA23" s="3199"/>
      <c r="AB23" s="3199"/>
      <c r="AC23" s="3201"/>
      <c r="AD23" s="3202"/>
      <c r="AE23" s="3203"/>
      <c r="AF23" s="3203"/>
      <c r="AG23" s="3203"/>
      <c r="AH23" s="3203"/>
      <c r="AI23" s="3203"/>
      <c r="AJ23" s="3203"/>
      <c r="AK23" s="3203"/>
      <c r="AL23" s="3204"/>
      <c r="AM23" s="3202"/>
      <c r="AN23" s="3203"/>
      <c r="AO23" s="3203"/>
      <c r="AP23" s="3203"/>
      <c r="AQ23" s="3203"/>
      <c r="AR23" s="3203"/>
      <c r="AS23" s="3203"/>
      <c r="AT23" s="3203"/>
      <c r="AU23" s="3204"/>
      <c r="AV23" s="3113"/>
      <c r="AW23" s="3199"/>
      <c r="AX23" s="3199"/>
      <c r="AY23" s="3199"/>
      <c r="AZ23" s="3199"/>
      <c r="BA23" s="3199"/>
      <c r="BB23" s="3199"/>
      <c r="BC23" s="3199"/>
      <c r="BD23" s="3201"/>
      <c r="BE23" s="3113"/>
      <c r="BF23" s="3199"/>
      <c r="BG23" s="3199"/>
      <c r="BH23" s="3199"/>
      <c r="BI23" s="3199"/>
      <c r="BJ23" s="3199"/>
      <c r="BK23" s="3199"/>
      <c r="BL23" s="3199"/>
      <c r="BM23" s="3307"/>
      <c r="BN23" s="3308"/>
      <c r="BO23" s="3199"/>
      <c r="BP23" s="3199"/>
      <c r="BQ23" s="3199"/>
      <c r="BR23" s="3199"/>
      <c r="BS23" s="3199"/>
      <c r="BT23" s="3199"/>
      <c r="BU23" s="3201"/>
      <c r="BV23" s="3151"/>
      <c r="BW23" s="3152"/>
      <c r="BX23" s="3152"/>
      <c r="BY23" s="3152"/>
      <c r="BZ23" s="3152"/>
      <c r="CA23" s="3152"/>
      <c r="CB23" s="3152"/>
      <c r="CC23" s="3152"/>
      <c r="CD23" s="3153"/>
    </row>
    <row r="24" spans="1:82" ht="12.75" customHeight="1" thickTop="1" thickBot="1">
      <c r="A24" s="3164"/>
      <c r="B24" s="1785"/>
      <c r="C24" s="1088"/>
      <c r="D24" s="991"/>
      <c r="E24" s="984" t="s">
        <v>137</v>
      </c>
      <c r="F24" s="1041"/>
      <c r="G24" s="991"/>
      <c r="H24" s="991"/>
      <c r="I24" s="991"/>
      <c r="J24" s="991"/>
      <c r="K24" s="1091"/>
      <c r="L24" s="3206"/>
      <c r="M24" s="3198"/>
      <c r="N24" s="3199"/>
      <c r="O24" s="3199"/>
      <c r="P24" s="3199"/>
      <c r="Q24" s="3199"/>
      <c r="R24" s="3199"/>
      <c r="S24" s="3199"/>
      <c r="T24" s="3200"/>
      <c r="U24" s="3113"/>
      <c r="V24" s="3199"/>
      <c r="W24" s="3199"/>
      <c r="X24" s="3199"/>
      <c r="Y24" s="3199"/>
      <c r="Z24" s="3199"/>
      <c r="AA24" s="3199"/>
      <c r="AB24" s="3199"/>
      <c r="AC24" s="3201"/>
      <c r="AD24" s="3202"/>
      <c r="AE24" s="3203"/>
      <c r="AF24" s="3203"/>
      <c r="AG24" s="3203"/>
      <c r="AH24" s="3203"/>
      <c r="AI24" s="3203"/>
      <c r="AJ24" s="3203"/>
      <c r="AK24" s="3203"/>
      <c r="AL24" s="3204"/>
      <c r="AM24" s="3202"/>
      <c r="AN24" s="3203"/>
      <c r="AO24" s="3203"/>
      <c r="AP24" s="3203"/>
      <c r="AQ24" s="3203"/>
      <c r="AR24" s="3203"/>
      <c r="AS24" s="3203"/>
      <c r="AT24" s="3203"/>
      <c r="AU24" s="3204"/>
      <c r="AV24" s="3113"/>
      <c r="AW24" s="3199"/>
      <c r="AX24" s="3199"/>
      <c r="AY24" s="3199"/>
      <c r="AZ24" s="3199"/>
      <c r="BA24" s="3199"/>
      <c r="BB24" s="3199"/>
      <c r="BC24" s="3199"/>
      <c r="BD24" s="3201"/>
      <c r="BE24" s="3113"/>
      <c r="BF24" s="3199"/>
      <c r="BG24" s="3199"/>
      <c r="BH24" s="3199"/>
      <c r="BI24" s="3199"/>
      <c r="BJ24" s="3199"/>
      <c r="BK24" s="3199"/>
      <c r="BL24" s="3199"/>
      <c r="BM24" s="3307"/>
      <c r="BN24" s="3308"/>
      <c r="BO24" s="3199"/>
      <c r="BP24" s="3199"/>
      <c r="BQ24" s="3199"/>
      <c r="BR24" s="3199"/>
      <c r="BS24" s="3199"/>
      <c r="BT24" s="3199"/>
      <c r="BU24" s="3201"/>
      <c r="BV24" s="3151"/>
      <c r="BW24" s="3152"/>
      <c r="BX24" s="3152"/>
      <c r="BY24" s="3152"/>
      <c r="BZ24" s="3152"/>
      <c r="CA24" s="3152"/>
      <c r="CB24" s="3152"/>
      <c r="CC24" s="3152"/>
      <c r="CD24" s="3153"/>
    </row>
    <row r="25" spans="1:82" ht="12.75" customHeight="1" thickTop="1">
      <c r="A25" s="3164"/>
      <c r="B25" s="1785"/>
      <c r="C25" s="1088"/>
      <c r="D25" s="992"/>
      <c r="E25" s="1089" t="s">
        <v>138</v>
      </c>
      <c r="F25" s="1041"/>
      <c r="G25" s="991"/>
      <c r="H25" s="991"/>
      <c r="I25" s="991"/>
      <c r="J25" s="992"/>
      <c r="K25" s="1087"/>
      <c r="L25" s="3206"/>
      <c r="M25" s="3300"/>
      <c r="N25" s="3139"/>
      <c r="O25" s="3139"/>
      <c r="P25" s="3139"/>
      <c r="Q25" s="3139"/>
      <c r="R25" s="3139"/>
      <c r="S25" s="3139"/>
      <c r="T25" s="3301"/>
      <c r="U25" s="3136"/>
      <c r="V25" s="3125"/>
      <c r="W25" s="3125"/>
      <c r="X25" s="3125"/>
      <c r="Y25" s="3125"/>
      <c r="Z25" s="3125"/>
      <c r="AA25" s="3125"/>
      <c r="AB25" s="3125"/>
      <c r="AC25" s="3304"/>
      <c r="AD25" s="3136"/>
      <c r="AE25" s="3125"/>
      <c r="AF25" s="3125"/>
      <c r="AG25" s="3125"/>
      <c r="AH25" s="3125"/>
      <c r="AI25" s="3125"/>
      <c r="AJ25" s="3125"/>
      <c r="AK25" s="3125"/>
      <c r="AL25" s="3304"/>
      <c r="AM25" s="3136"/>
      <c r="AN25" s="3125"/>
      <c r="AO25" s="3125"/>
      <c r="AP25" s="3125"/>
      <c r="AQ25" s="3125"/>
      <c r="AR25" s="3125"/>
      <c r="AS25" s="3125"/>
      <c r="AT25" s="3125"/>
      <c r="AU25" s="2031"/>
      <c r="AV25" s="3138"/>
      <c r="AW25" s="3139"/>
      <c r="AX25" s="3139"/>
      <c r="AY25" s="3139"/>
      <c r="AZ25" s="3139"/>
      <c r="BA25" s="3139"/>
      <c r="BB25" s="3139"/>
      <c r="BC25" s="3139"/>
      <c r="BD25" s="3301"/>
      <c r="BE25" s="3136"/>
      <c r="BF25" s="3125"/>
      <c r="BG25" s="3125"/>
      <c r="BH25" s="3125"/>
      <c r="BI25" s="3125"/>
      <c r="BJ25" s="3125"/>
      <c r="BK25" s="3125"/>
      <c r="BL25" s="3125"/>
      <c r="BM25" s="3126"/>
      <c r="BN25" s="3124"/>
      <c r="BO25" s="3125"/>
      <c r="BP25" s="3125"/>
      <c r="BQ25" s="3125"/>
      <c r="BR25" s="3125"/>
      <c r="BS25" s="3125"/>
      <c r="BT25" s="3125"/>
      <c r="BU25" s="3126"/>
      <c r="BV25" s="3130">
        <f>M25+U25+AD25+AM25-AV25+BE25-BN25</f>
        <v>0</v>
      </c>
      <c r="BW25" s="3131"/>
      <c r="BX25" s="3131"/>
      <c r="BY25" s="3131"/>
      <c r="BZ25" s="3131"/>
      <c r="CA25" s="3131"/>
      <c r="CB25" s="3131"/>
      <c r="CC25" s="3131"/>
      <c r="CD25" s="3132"/>
    </row>
    <row r="26" spans="1:82" ht="12.75" customHeight="1" thickBot="1">
      <c r="A26" s="3164"/>
      <c r="B26" s="1785"/>
      <c r="C26" s="1088"/>
      <c r="D26" s="992"/>
      <c r="E26" s="1089" t="s">
        <v>139</v>
      </c>
      <c r="F26" s="1041"/>
      <c r="G26" s="991"/>
      <c r="H26" s="991"/>
      <c r="I26" s="991"/>
      <c r="J26" s="992"/>
      <c r="K26" s="1087"/>
      <c r="L26" s="3206"/>
      <c r="M26" s="3302"/>
      <c r="N26" s="3141"/>
      <c r="O26" s="3141"/>
      <c r="P26" s="3141"/>
      <c r="Q26" s="3141"/>
      <c r="R26" s="3141"/>
      <c r="S26" s="3141"/>
      <c r="T26" s="3303"/>
      <c r="U26" s="3137"/>
      <c r="V26" s="3128"/>
      <c r="W26" s="3128"/>
      <c r="X26" s="3128"/>
      <c r="Y26" s="3128"/>
      <c r="Z26" s="3128"/>
      <c r="AA26" s="3128"/>
      <c r="AB26" s="3128"/>
      <c r="AC26" s="3305"/>
      <c r="AD26" s="3137"/>
      <c r="AE26" s="3128"/>
      <c r="AF26" s="3128"/>
      <c r="AG26" s="3128"/>
      <c r="AH26" s="3128"/>
      <c r="AI26" s="3128"/>
      <c r="AJ26" s="3128"/>
      <c r="AK26" s="3128"/>
      <c r="AL26" s="3305"/>
      <c r="AM26" s="3137"/>
      <c r="AN26" s="3128"/>
      <c r="AO26" s="3128"/>
      <c r="AP26" s="3128"/>
      <c r="AQ26" s="3128"/>
      <c r="AR26" s="3128"/>
      <c r="AS26" s="3128"/>
      <c r="AT26" s="3128"/>
      <c r="AU26" s="2032"/>
      <c r="AV26" s="3140"/>
      <c r="AW26" s="3141"/>
      <c r="AX26" s="3141"/>
      <c r="AY26" s="3141"/>
      <c r="AZ26" s="3141"/>
      <c r="BA26" s="3141"/>
      <c r="BB26" s="3141"/>
      <c r="BC26" s="3141"/>
      <c r="BD26" s="3303"/>
      <c r="BE26" s="3137"/>
      <c r="BF26" s="3128"/>
      <c r="BG26" s="3128"/>
      <c r="BH26" s="3128"/>
      <c r="BI26" s="3128"/>
      <c r="BJ26" s="3128"/>
      <c r="BK26" s="3128"/>
      <c r="BL26" s="3128"/>
      <c r="BM26" s="3129"/>
      <c r="BN26" s="3127"/>
      <c r="BO26" s="3128"/>
      <c r="BP26" s="3128"/>
      <c r="BQ26" s="3128"/>
      <c r="BR26" s="3128"/>
      <c r="BS26" s="3128"/>
      <c r="BT26" s="3128"/>
      <c r="BU26" s="3129"/>
      <c r="BV26" s="3133"/>
      <c r="BW26" s="3134"/>
      <c r="BX26" s="3134"/>
      <c r="BY26" s="3134"/>
      <c r="BZ26" s="3134"/>
      <c r="CA26" s="3134"/>
      <c r="CB26" s="3134"/>
      <c r="CC26" s="3134"/>
      <c r="CD26" s="3135"/>
    </row>
    <row r="27" spans="1:82" ht="23.25" customHeight="1" thickTop="1" thickBot="1">
      <c r="A27" s="3164"/>
      <c r="B27" s="1785"/>
      <c r="C27" s="1082" t="s">
        <v>140</v>
      </c>
      <c r="D27" s="991" t="s">
        <v>3433</v>
      </c>
      <c r="E27" s="1043"/>
      <c r="F27" s="1089"/>
      <c r="G27" s="992"/>
      <c r="H27" s="992"/>
      <c r="I27" s="992"/>
      <c r="J27" s="992"/>
      <c r="K27" s="1087"/>
      <c r="L27" s="3205" t="s">
        <v>100</v>
      </c>
      <c r="M27" s="3198"/>
      <c r="N27" s="3199"/>
      <c r="O27" s="3199"/>
      <c r="P27" s="3199"/>
      <c r="Q27" s="3199"/>
      <c r="R27" s="3199"/>
      <c r="S27" s="3199"/>
      <c r="T27" s="3200"/>
      <c r="U27" s="3159"/>
      <c r="V27" s="3201"/>
      <c r="W27" s="3201"/>
      <c r="X27" s="3201"/>
      <c r="Y27" s="3201"/>
      <c r="Z27" s="3201"/>
      <c r="AA27" s="3201"/>
      <c r="AB27" s="3201"/>
      <c r="AC27" s="3201"/>
      <c r="AD27" s="3309"/>
      <c r="AE27" s="3310"/>
      <c r="AF27" s="3310"/>
      <c r="AG27" s="3310"/>
      <c r="AH27" s="3310"/>
      <c r="AI27" s="3310"/>
      <c r="AJ27" s="3310"/>
      <c r="AK27" s="3310"/>
      <c r="AL27" s="3310"/>
      <c r="AM27" s="3113"/>
      <c r="AN27" s="3199"/>
      <c r="AO27" s="3199"/>
      <c r="AP27" s="3199"/>
      <c r="AQ27" s="3199"/>
      <c r="AR27" s="3199"/>
      <c r="AS27" s="3199"/>
      <c r="AT27" s="3199"/>
      <c r="AU27" s="3201"/>
      <c r="AV27" s="3113"/>
      <c r="AW27" s="3199"/>
      <c r="AX27" s="3199"/>
      <c r="AY27" s="3199"/>
      <c r="AZ27" s="3199"/>
      <c r="BA27" s="3199"/>
      <c r="BB27" s="3199"/>
      <c r="BC27" s="3199"/>
      <c r="BD27" s="3201"/>
      <c r="BE27" s="3113"/>
      <c r="BF27" s="3199"/>
      <c r="BG27" s="3199"/>
      <c r="BH27" s="3199"/>
      <c r="BI27" s="3199"/>
      <c r="BJ27" s="3199"/>
      <c r="BK27" s="3199"/>
      <c r="BL27" s="3199"/>
      <c r="BM27" s="3307"/>
      <c r="BN27" s="3308"/>
      <c r="BO27" s="3199"/>
      <c r="BP27" s="3199"/>
      <c r="BQ27" s="3199"/>
      <c r="BR27" s="3199"/>
      <c r="BS27" s="3199"/>
      <c r="BT27" s="3199"/>
      <c r="BU27" s="3201"/>
      <c r="BV27" s="3154"/>
      <c r="BW27" s="3155"/>
      <c r="BX27" s="3155"/>
      <c r="BY27" s="3155"/>
      <c r="BZ27" s="3155"/>
      <c r="CA27" s="3155"/>
      <c r="CB27" s="3155"/>
      <c r="CC27" s="3155"/>
      <c r="CD27" s="3153"/>
    </row>
    <row r="28" spans="1:82" ht="23.25" customHeight="1" thickTop="1" thickBot="1">
      <c r="A28" s="3164"/>
      <c r="B28" s="1785"/>
      <c r="C28" s="1094"/>
      <c r="D28" s="1098" t="s">
        <v>141</v>
      </c>
      <c r="E28" s="1041"/>
      <c r="F28" s="992"/>
      <c r="G28" s="992"/>
      <c r="H28" s="992"/>
      <c r="I28" s="992"/>
      <c r="J28" s="992"/>
      <c r="K28" s="1087"/>
      <c r="L28" s="3206"/>
      <c r="M28" s="3278"/>
      <c r="N28" s="3279"/>
      <c r="O28" s="3279"/>
      <c r="P28" s="3279"/>
      <c r="Q28" s="3279"/>
      <c r="R28" s="3279"/>
      <c r="S28" s="3279"/>
      <c r="T28" s="3280"/>
      <c r="U28" s="3285"/>
      <c r="V28" s="3279"/>
      <c r="W28" s="3279"/>
      <c r="X28" s="3279"/>
      <c r="Y28" s="3279"/>
      <c r="Z28" s="3279"/>
      <c r="AA28" s="3279"/>
      <c r="AB28" s="3279"/>
      <c r="AC28" s="3280"/>
      <c r="AD28" s="3309"/>
      <c r="AE28" s="3310"/>
      <c r="AF28" s="3310"/>
      <c r="AG28" s="3310"/>
      <c r="AH28" s="3310"/>
      <c r="AI28" s="3310"/>
      <c r="AJ28" s="3310"/>
      <c r="AK28" s="3310"/>
      <c r="AL28" s="3310"/>
      <c r="AM28" s="3116"/>
      <c r="AN28" s="3117"/>
      <c r="AO28" s="3117"/>
      <c r="AP28" s="3117"/>
      <c r="AQ28" s="3117"/>
      <c r="AR28" s="3117"/>
      <c r="AS28" s="3117"/>
      <c r="AT28" s="3117"/>
      <c r="AU28" s="2028"/>
      <c r="AV28" s="3116"/>
      <c r="AW28" s="3117"/>
      <c r="AX28" s="3117"/>
      <c r="AY28" s="3117"/>
      <c r="AZ28" s="3117"/>
      <c r="BA28" s="3117"/>
      <c r="BB28" s="3117"/>
      <c r="BC28" s="3117"/>
      <c r="BD28" s="3281"/>
      <c r="BE28" s="3285"/>
      <c r="BF28" s="3279"/>
      <c r="BG28" s="3279"/>
      <c r="BH28" s="3279"/>
      <c r="BI28" s="3279"/>
      <c r="BJ28" s="3279"/>
      <c r="BK28" s="3279"/>
      <c r="BL28" s="3279"/>
      <c r="BM28" s="3286"/>
      <c r="BN28" s="3311"/>
      <c r="BO28" s="3279"/>
      <c r="BP28" s="3279"/>
      <c r="BQ28" s="3279"/>
      <c r="BR28" s="3279"/>
      <c r="BS28" s="3279"/>
      <c r="BT28" s="3279"/>
      <c r="BU28" s="3286"/>
      <c r="BV28" s="3156">
        <f>M28+U28+AM28-AV28+BE28-BN28</f>
        <v>0</v>
      </c>
      <c r="BW28" s="3157"/>
      <c r="BX28" s="3157"/>
      <c r="BY28" s="3157"/>
      <c r="BZ28" s="3157"/>
      <c r="CA28" s="3157"/>
      <c r="CB28" s="3157"/>
      <c r="CC28" s="3157"/>
      <c r="CD28" s="3158"/>
    </row>
    <row r="29" spans="1:82" ht="12.75" customHeight="1" thickTop="1" thickBot="1">
      <c r="A29" s="3164"/>
      <c r="B29" s="1785"/>
      <c r="C29" s="1082" t="s">
        <v>142</v>
      </c>
      <c r="D29" s="991" t="s">
        <v>143</v>
      </c>
      <c r="E29" s="1041"/>
      <c r="F29" s="992"/>
      <c r="G29" s="992"/>
      <c r="H29" s="992"/>
      <c r="I29" s="992"/>
      <c r="J29" s="992"/>
      <c r="K29" s="1087"/>
      <c r="L29" s="3196" t="s">
        <v>102</v>
      </c>
      <c r="M29" s="3198"/>
      <c r="N29" s="3199"/>
      <c r="O29" s="3199"/>
      <c r="P29" s="3199"/>
      <c r="Q29" s="3199"/>
      <c r="R29" s="3199"/>
      <c r="S29" s="3199"/>
      <c r="T29" s="3200"/>
      <c r="U29" s="3113"/>
      <c r="V29" s="3199"/>
      <c r="W29" s="3199"/>
      <c r="X29" s="3199"/>
      <c r="Y29" s="3199"/>
      <c r="Z29" s="3199"/>
      <c r="AA29" s="3199"/>
      <c r="AB29" s="3199"/>
      <c r="AC29" s="3201"/>
      <c r="AD29" s="3202"/>
      <c r="AE29" s="3203"/>
      <c r="AF29" s="3203"/>
      <c r="AG29" s="3203"/>
      <c r="AH29" s="3203"/>
      <c r="AI29" s="3203"/>
      <c r="AJ29" s="3203"/>
      <c r="AK29" s="3203"/>
      <c r="AL29" s="3204"/>
      <c r="AM29" s="3202"/>
      <c r="AN29" s="3203"/>
      <c r="AO29" s="3203"/>
      <c r="AP29" s="3203"/>
      <c r="AQ29" s="3203"/>
      <c r="AR29" s="3203"/>
      <c r="AS29" s="3203"/>
      <c r="AT29" s="3203"/>
      <c r="AU29" s="3204"/>
      <c r="AV29" s="3113"/>
      <c r="AW29" s="3199"/>
      <c r="AX29" s="3199"/>
      <c r="AY29" s="3199"/>
      <c r="AZ29" s="3199"/>
      <c r="BA29" s="3199"/>
      <c r="BB29" s="3199"/>
      <c r="BC29" s="3199"/>
      <c r="BD29" s="3201"/>
      <c r="BE29" s="3113"/>
      <c r="BF29" s="3199"/>
      <c r="BG29" s="3199"/>
      <c r="BH29" s="3199"/>
      <c r="BI29" s="3199"/>
      <c r="BJ29" s="3199"/>
      <c r="BK29" s="3199"/>
      <c r="BL29" s="3199"/>
      <c r="BM29" s="3307"/>
      <c r="BN29" s="3308"/>
      <c r="BO29" s="3199"/>
      <c r="BP29" s="3199"/>
      <c r="BQ29" s="3199"/>
      <c r="BR29" s="3199"/>
      <c r="BS29" s="3199"/>
      <c r="BT29" s="3199"/>
      <c r="BU29" s="3201"/>
      <c r="BV29" s="3151"/>
      <c r="BW29" s="3152"/>
      <c r="BX29" s="3152"/>
      <c r="BY29" s="3152"/>
      <c r="BZ29" s="3152"/>
      <c r="CA29" s="3152"/>
      <c r="CB29" s="3152"/>
      <c r="CC29" s="3152"/>
      <c r="CD29" s="3153"/>
    </row>
    <row r="30" spans="1:82" ht="12.75" customHeight="1" thickTop="1" thickBot="1">
      <c r="A30" s="3164"/>
      <c r="B30" s="1785"/>
      <c r="C30" s="1094"/>
      <c r="D30" s="1089" t="s">
        <v>144</v>
      </c>
      <c r="E30" s="1041"/>
      <c r="F30" s="992"/>
      <c r="G30" s="992"/>
      <c r="H30" s="992"/>
      <c r="I30" s="992"/>
      <c r="J30" s="992"/>
      <c r="K30" s="1087"/>
      <c r="L30" s="3197"/>
      <c r="M30" s="3198"/>
      <c r="N30" s="3199"/>
      <c r="O30" s="3199"/>
      <c r="P30" s="3199"/>
      <c r="Q30" s="3199"/>
      <c r="R30" s="3199"/>
      <c r="S30" s="3199"/>
      <c r="T30" s="3200"/>
      <c r="U30" s="3113"/>
      <c r="V30" s="3199"/>
      <c r="W30" s="3199"/>
      <c r="X30" s="3199"/>
      <c r="Y30" s="3199"/>
      <c r="Z30" s="3199"/>
      <c r="AA30" s="3199"/>
      <c r="AB30" s="3199"/>
      <c r="AC30" s="3201"/>
      <c r="AD30" s="3202"/>
      <c r="AE30" s="3203"/>
      <c r="AF30" s="3203"/>
      <c r="AG30" s="3203"/>
      <c r="AH30" s="3203"/>
      <c r="AI30" s="3203"/>
      <c r="AJ30" s="3203"/>
      <c r="AK30" s="3203"/>
      <c r="AL30" s="3204"/>
      <c r="AM30" s="3202"/>
      <c r="AN30" s="3203"/>
      <c r="AO30" s="3203"/>
      <c r="AP30" s="3203"/>
      <c r="AQ30" s="3203"/>
      <c r="AR30" s="3203"/>
      <c r="AS30" s="3203"/>
      <c r="AT30" s="3203"/>
      <c r="AU30" s="3204"/>
      <c r="AV30" s="3113"/>
      <c r="AW30" s="3199"/>
      <c r="AX30" s="3199"/>
      <c r="AY30" s="3199"/>
      <c r="AZ30" s="3199"/>
      <c r="BA30" s="3199"/>
      <c r="BB30" s="3199"/>
      <c r="BC30" s="3199"/>
      <c r="BD30" s="3201"/>
      <c r="BE30" s="3113"/>
      <c r="BF30" s="3199"/>
      <c r="BG30" s="3199"/>
      <c r="BH30" s="3199"/>
      <c r="BI30" s="3199"/>
      <c r="BJ30" s="3199"/>
      <c r="BK30" s="3199"/>
      <c r="BL30" s="3199"/>
      <c r="BM30" s="3307"/>
      <c r="BN30" s="3308"/>
      <c r="BO30" s="3199"/>
      <c r="BP30" s="3199"/>
      <c r="BQ30" s="3199"/>
      <c r="BR30" s="3199"/>
      <c r="BS30" s="3199"/>
      <c r="BT30" s="3199"/>
      <c r="BU30" s="3201"/>
      <c r="BV30" s="3151"/>
      <c r="BW30" s="3152"/>
      <c r="BX30" s="3152"/>
      <c r="BY30" s="3152"/>
      <c r="BZ30" s="3152"/>
      <c r="CA30" s="3152"/>
      <c r="CB30" s="3152"/>
      <c r="CC30" s="3152"/>
      <c r="CD30" s="3153"/>
    </row>
    <row r="31" spans="1:82" ht="12.75" customHeight="1" thickTop="1" thickBot="1">
      <c r="A31" s="3164"/>
      <c r="B31" s="1785"/>
      <c r="C31" s="1088"/>
      <c r="D31" s="991" t="s">
        <v>59</v>
      </c>
      <c r="E31" s="991" t="s">
        <v>145</v>
      </c>
      <c r="F31" s="1041"/>
      <c r="G31" s="992"/>
      <c r="H31" s="992"/>
      <c r="I31" s="992"/>
      <c r="J31" s="992"/>
      <c r="K31" s="1087"/>
      <c r="L31" s="3197"/>
      <c r="M31" s="3300"/>
      <c r="N31" s="3139"/>
      <c r="O31" s="3139"/>
      <c r="P31" s="3139"/>
      <c r="Q31" s="3139"/>
      <c r="R31" s="3139"/>
      <c r="S31" s="3139"/>
      <c r="T31" s="3301"/>
      <c r="U31" s="3136"/>
      <c r="V31" s="3125"/>
      <c r="W31" s="3125"/>
      <c r="X31" s="3125"/>
      <c r="Y31" s="3125"/>
      <c r="Z31" s="3125"/>
      <c r="AA31" s="3125"/>
      <c r="AB31" s="3125"/>
      <c r="AC31" s="3304"/>
      <c r="AD31" s="3136"/>
      <c r="AE31" s="3125"/>
      <c r="AF31" s="3125"/>
      <c r="AG31" s="3125"/>
      <c r="AH31" s="3125"/>
      <c r="AI31" s="3125"/>
      <c r="AJ31" s="3125"/>
      <c r="AK31" s="3125"/>
      <c r="AL31" s="3304"/>
      <c r="AM31" s="3312"/>
      <c r="AN31" s="3313"/>
      <c r="AO31" s="3313"/>
      <c r="AP31" s="3313"/>
      <c r="AQ31" s="3313"/>
      <c r="AR31" s="3313"/>
      <c r="AS31" s="3313"/>
      <c r="AT31" s="3313"/>
      <c r="AU31" s="3314"/>
      <c r="AV31" s="3138"/>
      <c r="AW31" s="3139"/>
      <c r="AX31" s="3139"/>
      <c r="AY31" s="3139"/>
      <c r="AZ31" s="3139"/>
      <c r="BA31" s="3139"/>
      <c r="BB31" s="3139"/>
      <c r="BC31" s="3139"/>
      <c r="BD31" s="3301"/>
      <c r="BE31" s="3136"/>
      <c r="BF31" s="3125"/>
      <c r="BG31" s="3125"/>
      <c r="BH31" s="3125"/>
      <c r="BI31" s="3125"/>
      <c r="BJ31" s="3125"/>
      <c r="BK31" s="3125"/>
      <c r="BL31" s="3125"/>
      <c r="BM31" s="3126"/>
      <c r="BN31" s="3124"/>
      <c r="BO31" s="3125"/>
      <c r="BP31" s="3125"/>
      <c r="BQ31" s="3125"/>
      <c r="BR31" s="3125"/>
      <c r="BS31" s="3125"/>
      <c r="BT31" s="3125"/>
      <c r="BU31" s="3126"/>
      <c r="BV31" s="3130">
        <f>M31+U31+AD31-AV31+BE31-BN31</f>
        <v>0</v>
      </c>
      <c r="BW31" s="3131"/>
      <c r="BX31" s="3131"/>
      <c r="BY31" s="3131"/>
      <c r="BZ31" s="3131"/>
      <c r="CA31" s="3131"/>
      <c r="CB31" s="3131"/>
      <c r="CC31" s="3131"/>
      <c r="CD31" s="3132"/>
    </row>
    <row r="32" spans="1:82" ht="12.75" customHeight="1" thickTop="1" thickBot="1">
      <c r="A32" s="3164"/>
      <c r="B32" s="1785"/>
      <c r="C32" s="1088"/>
      <c r="D32" s="991"/>
      <c r="E32" s="1089" t="s">
        <v>146</v>
      </c>
      <c r="F32" s="1041"/>
      <c r="G32" s="992"/>
      <c r="H32" s="992"/>
      <c r="I32" s="992"/>
      <c r="J32" s="992"/>
      <c r="K32" s="1087"/>
      <c r="L32" s="3197"/>
      <c r="M32" s="3302"/>
      <c r="N32" s="3141"/>
      <c r="O32" s="3141"/>
      <c r="P32" s="3141"/>
      <c r="Q32" s="3141"/>
      <c r="R32" s="3141"/>
      <c r="S32" s="3141"/>
      <c r="T32" s="3303"/>
      <c r="U32" s="3137"/>
      <c r="V32" s="3128"/>
      <c r="W32" s="3128"/>
      <c r="X32" s="3128"/>
      <c r="Y32" s="3128"/>
      <c r="Z32" s="3128"/>
      <c r="AA32" s="3128"/>
      <c r="AB32" s="3128"/>
      <c r="AC32" s="3305"/>
      <c r="AD32" s="3137"/>
      <c r="AE32" s="3128"/>
      <c r="AF32" s="3128"/>
      <c r="AG32" s="3128"/>
      <c r="AH32" s="3128"/>
      <c r="AI32" s="3128"/>
      <c r="AJ32" s="3128"/>
      <c r="AK32" s="3128"/>
      <c r="AL32" s="3305"/>
      <c r="AM32" s="3312"/>
      <c r="AN32" s="3313"/>
      <c r="AO32" s="3313"/>
      <c r="AP32" s="3313"/>
      <c r="AQ32" s="3313"/>
      <c r="AR32" s="3313"/>
      <c r="AS32" s="3313"/>
      <c r="AT32" s="3313"/>
      <c r="AU32" s="3314"/>
      <c r="AV32" s="3140"/>
      <c r="AW32" s="3141"/>
      <c r="AX32" s="3141"/>
      <c r="AY32" s="3141"/>
      <c r="AZ32" s="3141"/>
      <c r="BA32" s="3141"/>
      <c r="BB32" s="3141"/>
      <c r="BC32" s="3141"/>
      <c r="BD32" s="3303"/>
      <c r="BE32" s="3137"/>
      <c r="BF32" s="3128"/>
      <c r="BG32" s="3128"/>
      <c r="BH32" s="3128"/>
      <c r="BI32" s="3128"/>
      <c r="BJ32" s="3128"/>
      <c r="BK32" s="3128"/>
      <c r="BL32" s="3128"/>
      <c r="BM32" s="3129"/>
      <c r="BN32" s="3127"/>
      <c r="BO32" s="3128"/>
      <c r="BP32" s="3128"/>
      <c r="BQ32" s="3128"/>
      <c r="BR32" s="3128"/>
      <c r="BS32" s="3128"/>
      <c r="BT32" s="3128"/>
      <c r="BU32" s="3129"/>
      <c r="BV32" s="3133"/>
      <c r="BW32" s="3134"/>
      <c r="BX32" s="3134"/>
      <c r="BY32" s="3134"/>
      <c r="BZ32" s="3134"/>
      <c r="CA32" s="3134"/>
      <c r="CB32" s="3134"/>
      <c r="CC32" s="3134"/>
      <c r="CD32" s="3135"/>
    </row>
    <row r="33" spans="1:82" ht="13.5" customHeight="1" thickTop="1" thickBot="1">
      <c r="A33" s="3164"/>
      <c r="B33" s="1785"/>
      <c r="C33" s="1088"/>
      <c r="D33" s="991"/>
      <c r="E33" s="992"/>
      <c r="F33" s="1089"/>
      <c r="G33" s="992"/>
      <c r="H33" s="992"/>
      <c r="I33" s="992"/>
      <c r="J33" s="992"/>
      <c r="K33" s="1087"/>
      <c r="L33" s="3315" t="s">
        <v>103</v>
      </c>
      <c r="M33" s="3198"/>
      <c r="N33" s="3199"/>
      <c r="O33" s="3199"/>
      <c r="P33" s="3199"/>
      <c r="Q33" s="3199"/>
      <c r="R33" s="3199"/>
      <c r="S33" s="3199"/>
      <c r="T33" s="3200"/>
      <c r="U33" s="3113"/>
      <c r="V33" s="3199"/>
      <c r="W33" s="3199"/>
      <c r="X33" s="3199"/>
      <c r="Y33" s="3199"/>
      <c r="Z33" s="3199"/>
      <c r="AA33" s="3199"/>
      <c r="AB33" s="3199"/>
      <c r="AC33" s="3201"/>
      <c r="AD33" s="3202"/>
      <c r="AE33" s="3203"/>
      <c r="AF33" s="3203"/>
      <c r="AG33" s="3203"/>
      <c r="AH33" s="3203"/>
      <c r="AI33" s="3203"/>
      <c r="AJ33" s="3203"/>
      <c r="AK33" s="3203"/>
      <c r="AL33" s="3204"/>
      <c r="AM33" s="3202"/>
      <c r="AN33" s="3203"/>
      <c r="AO33" s="3203"/>
      <c r="AP33" s="3203"/>
      <c r="AQ33" s="3203"/>
      <c r="AR33" s="3203"/>
      <c r="AS33" s="3203"/>
      <c r="AT33" s="3203"/>
      <c r="AU33" s="3204"/>
      <c r="AV33" s="3113"/>
      <c r="AW33" s="3199"/>
      <c r="AX33" s="3199"/>
      <c r="AY33" s="3199"/>
      <c r="AZ33" s="3199"/>
      <c r="BA33" s="3199"/>
      <c r="BB33" s="3199"/>
      <c r="BC33" s="3199"/>
      <c r="BD33" s="3201"/>
      <c r="BE33" s="3113"/>
      <c r="BF33" s="3199"/>
      <c r="BG33" s="3199"/>
      <c r="BH33" s="3199"/>
      <c r="BI33" s="3199"/>
      <c r="BJ33" s="3199"/>
      <c r="BK33" s="3199"/>
      <c r="BL33" s="3199"/>
      <c r="BM33" s="3307"/>
      <c r="BN33" s="3308"/>
      <c r="BO33" s="3199"/>
      <c r="BP33" s="3199"/>
      <c r="BQ33" s="3199"/>
      <c r="BR33" s="3199"/>
      <c r="BS33" s="3199"/>
      <c r="BT33" s="3199"/>
      <c r="BU33" s="3201"/>
      <c r="BV33" s="3151"/>
      <c r="BW33" s="3152"/>
      <c r="BX33" s="3152"/>
      <c r="BY33" s="3152"/>
      <c r="BZ33" s="3152"/>
      <c r="CA33" s="3152"/>
      <c r="CB33" s="3152"/>
      <c r="CC33" s="3152"/>
      <c r="CD33" s="3153"/>
    </row>
    <row r="34" spans="1:82" ht="13.5" customHeight="1" thickTop="1" thickBot="1">
      <c r="A34" s="3164"/>
      <c r="B34" s="1785"/>
      <c r="C34" s="1094"/>
      <c r="D34" s="991" t="s">
        <v>62</v>
      </c>
      <c r="E34" s="991" t="s">
        <v>147</v>
      </c>
      <c r="F34" s="1041"/>
      <c r="G34" s="992"/>
      <c r="H34" s="992"/>
      <c r="I34" s="992"/>
      <c r="J34" s="992"/>
      <c r="K34" s="1087"/>
      <c r="L34" s="3316"/>
      <c r="M34" s="3198"/>
      <c r="N34" s="3199"/>
      <c r="O34" s="3199"/>
      <c r="P34" s="3199"/>
      <c r="Q34" s="3199"/>
      <c r="R34" s="3199"/>
      <c r="S34" s="3199"/>
      <c r="T34" s="3200"/>
      <c r="U34" s="3113"/>
      <c r="V34" s="3199"/>
      <c r="W34" s="3199"/>
      <c r="X34" s="3199"/>
      <c r="Y34" s="3199"/>
      <c r="Z34" s="3199"/>
      <c r="AA34" s="3199"/>
      <c r="AB34" s="3199"/>
      <c r="AC34" s="3201"/>
      <c r="AD34" s="3202"/>
      <c r="AE34" s="3203"/>
      <c r="AF34" s="3203"/>
      <c r="AG34" s="3203"/>
      <c r="AH34" s="3203"/>
      <c r="AI34" s="3203"/>
      <c r="AJ34" s="3203"/>
      <c r="AK34" s="3203"/>
      <c r="AL34" s="3204"/>
      <c r="AM34" s="3202"/>
      <c r="AN34" s="3203"/>
      <c r="AO34" s="3203"/>
      <c r="AP34" s="3203"/>
      <c r="AQ34" s="3203"/>
      <c r="AR34" s="3203"/>
      <c r="AS34" s="3203"/>
      <c r="AT34" s="3203"/>
      <c r="AU34" s="3204"/>
      <c r="AV34" s="3113"/>
      <c r="AW34" s="3199"/>
      <c r="AX34" s="3199"/>
      <c r="AY34" s="3199"/>
      <c r="AZ34" s="3199"/>
      <c r="BA34" s="3199"/>
      <c r="BB34" s="3199"/>
      <c r="BC34" s="3199"/>
      <c r="BD34" s="3201"/>
      <c r="BE34" s="3113"/>
      <c r="BF34" s="3199"/>
      <c r="BG34" s="3199"/>
      <c r="BH34" s="3199"/>
      <c r="BI34" s="3199"/>
      <c r="BJ34" s="3199"/>
      <c r="BK34" s="3199"/>
      <c r="BL34" s="3199"/>
      <c r="BM34" s="3307"/>
      <c r="BN34" s="3308"/>
      <c r="BO34" s="3199"/>
      <c r="BP34" s="3199"/>
      <c r="BQ34" s="3199"/>
      <c r="BR34" s="3199"/>
      <c r="BS34" s="3199"/>
      <c r="BT34" s="3199"/>
      <c r="BU34" s="3201"/>
      <c r="BV34" s="3151"/>
      <c r="BW34" s="3152"/>
      <c r="BX34" s="3152"/>
      <c r="BY34" s="3152"/>
      <c r="BZ34" s="3152"/>
      <c r="CA34" s="3152"/>
      <c r="CB34" s="3152"/>
      <c r="CC34" s="3152"/>
      <c r="CD34" s="3153"/>
    </row>
    <row r="35" spans="1:82" ht="12.75" customHeight="1" thickTop="1" thickBot="1">
      <c r="A35" s="3164"/>
      <c r="B35" s="1785"/>
      <c r="C35" s="1088"/>
      <c r="D35" s="991"/>
      <c r="E35" s="1083" t="s">
        <v>148</v>
      </c>
      <c r="F35" s="1041"/>
      <c r="G35" s="992"/>
      <c r="H35" s="992"/>
      <c r="I35" s="992"/>
      <c r="J35" s="992"/>
      <c r="K35" s="1087"/>
      <c r="L35" s="3316"/>
      <c r="M35" s="3300"/>
      <c r="N35" s="3139"/>
      <c r="O35" s="3139"/>
      <c r="P35" s="3139"/>
      <c r="Q35" s="3139"/>
      <c r="R35" s="3139"/>
      <c r="S35" s="3139"/>
      <c r="T35" s="3301"/>
      <c r="U35" s="3136"/>
      <c r="V35" s="3125"/>
      <c r="W35" s="3125"/>
      <c r="X35" s="3125"/>
      <c r="Y35" s="3125"/>
      <c r="Z35" s="3125"/>
      <c r="AA35" s="3125"/>
      <c r="AB35" s="3125"/>
      <c r="AC35" s="3304"/>
      <c r="AD35" s="3136"/>
      <c r="AE35" s="3125"/>
      <c r="AF35" s="3125"/>
      <c r="AG35" s="3125"/>
      <c r="AH35" s="3125"/>
      <c r="AI35" s="3125"/>
      <c r="AJ35" s="3125"/>
      <c r="AK35" s="3125"/>
      <c r="AL35" s="3304"/>
      <c r="AM35" s="3312"/>
      <c r="AN35" s="3313"/>
      <c r="AO35" s="3313"/>
      <c r="AP35" s="3313"/>
      <c r="AQ35" s="3313"/>
      <c r="AR35" s="3313"/>
      <c r="AS35" s="3313"/>
      <c r="AT35" s="3313"/>
      <c r="AU35" s="3314"/>
      <c r="AV35" s="3138"/>
      <c r="AW35" s="3139"/>
      <c r="AX35" s="3139"/>
      <c r="AY35" s="3139"/>
      <c r="AZ35" s="3139"/>
      <c r="BA35" s="3139"/>
      <c r="BB35" s="3139"/>
      <c r="BC35" s="3139"/>
      <c r="BD35" s="3301"/>
      <c r="BE35" s="3136"/>
      <c r="BF35" s="3125"/>
      <c r="BG35" s="3125"/>
      <c r="BH35" s="3125"/>
      <c r="BI35" s="3125"/>
      <c r="BJ35" s="3125"/>
      <c r="BK35" s="3125"/>
      <c r="BL35" s="3125"/>
      <c r="BM35" s="3126"/>
      <c r="BN35" s="3124"/>
      <c r="BO35" s="3125"/>
      <c r="BP35" s="3125"/>
      <c r="BQ35" s="3125"/>
      <c r="BR35" s="3125"/>
      <c r="BS35" s="3125"/>
      <c r="BT35" s="3125"/>
      <c r="BU35" s="3126"/>
      <c r="BV35" s="3130">
        <f>M35+U35+AD35-AV35+BE35-BN35</f>
        <v>0</v>
      </c>
      <c r="BW35" s="3131"/>
      <c r="BX35" s="3131"/>
      <c r="BY35" s="3131"/>
      <c r="BZ35" s="3131"/>
      <c r="CA35" s="3131"/>
      <c r="CB35" s="3131"/>
      <c r="CC35" s="3131"/>
      <c r="CD35" s="3132"/>
    </row>
    <row r="36" spans="1:82" ht="13.5" customHeight="1" thickTop="1" thickBot="1">
      <c r="A36" s="3164"/>
      <c r="B36" s="1785"/>
      <c r="C36" s="1088"/>
      <c r="D36" s="991"/>
      <c r="E36" s="992"/>
      <c r="F36" s="1089"/>
      <c r="G36" s="992"/>
      <c r="H36" s="992"/>
      <c r="I36" s="992"/>
      <c r="J36" s="992"/>
      <c r="K36" s="1087"/>
      <c r="L36" s="3316"/>
      <c r="M36" s="3302"/>
      <c r="N36" s="3141"/>
      <c r="O36" s="3141"/>
      <c r="P36" s="3141"/>
      <c r="Q36" s="3141"/>
      <c r="R36" s="3141"/>
      <c r="S36" s="3141"/>
      <c r="T36" s="3303"/>
      <c r="U36" s="3137"/>
      <c r="V36" s="3128"/>
      <c r="W36" s="3128"/>
      <c r="X36" s="3128"/>
      <c r="Y36" s="3128"/>
      <c r="Z36" s="3128"/>
      <c r="AA36" s="3128"/>
      <c r="AB36" s="3128"/>
      <c r="AC36" s="3305"/>
      <c r="AD36" s="3137"/>
      <c r="AE36" s="3128"/>
      <c r="AF36" s="3128"/>
      <c r="AG36" s="3128"/>
      <c r="AH36" s="3128"/>
      <c r="AI36" s="3128"/>
      <c r="AJ36" s="3128"/>
      <c r="AK36" s="3128"/>
      <c r="AL36" s="3305"/>
      <c r="AM36" s="3312"/>
      <c r="AN36" s="3313"/>
      <c r="AO36" s="3313"/>
      <c r="AP36" s="3313"/>
      <c r="AQ36" s="3313"/>
      <c r="AR36" s="3313"/>
      <c r="AS36" s="3313"/>
      <c r="AT36" s="3313"/>
      <c r="AU36" s="3314"/>
      <c r="AV36" s="3140"/>
      <c r="AW36" s="3141"/>
      <c r="AX36" s="3141"/>
      <c r="AY36" s="3141"/>
      <c r="AZ36" s="3141"/>
      <c r="BA36" s="3141"/>
      <c r="BB36" s="3141"/>
      <c r="BC36" s="3141"/>
      <c r="BD36" s="3303"/>
      <c r="BE36" s="3137"/>
      <c r="BF36" s="3128"/>
      <c r="BG36" s="3128"/>
      <c r="BH36" s="3128"/>
      <c r="BI36" s="3128"/>
      <c r="BJ36" s="3128"/>
      <c r="BK36" s="3128"/>
      <c r="BL36" s="3128"/>
      <c r="BM36" s="3129"/>
      <c r="BN36" s="3127"/>
      <c r="BO36" s="3128"/>
      <c r="BP36" s="3128"/>
      <c r="BQ36" s="3128"/>
      <c r="BR36" s="3128"/>
      <c r="BS36" s="3128"/>
      <c r="BT36" s="3128"/>
      <c r="BU36" s="3129"/>
      <c r="BV36" s="3133"/>
      <c r="BW36" s="3134"/>
      <c r="BX36" s="3134"/>
      <c r="BY36" s="3134"/>
      <c r="BZ36" s="3134"/>
      <c r="CA36" s="3134"/>
      <c r="CB36" s="3134"/>
      <c r="CC36" s="3134"/>
      <c r="CD36" s="3135"/>
    </row>
    <row r="37" spans="1:82" ht="13.5" customHeight="1" thickTop="1" thickBot="1">
      <c r="A37" s="3164"/>
      <c r="B37" s="1785"/>
      <c r="C37" s="1088"/>
      <c r="D37" s="984" t="s">
        <v>72</v>
      </c>
      <c r="E37" s="984" t="s">
        <v>149</v>
      </c>
      <c r="F37" s="1041"/>
      <c r="G37" s="1090"/>
      <c r="H37" s="1090"/>
      <c r="I37" s="992"/>
      <c r="J37" s="992"/>
      <c r="K37" s="1087"/>
      <c r="L37" s="3205" t="s">
        <v>106</v>
      </c>
      <c r="M37" s="3321"/>
      <c r="N37" s="3160"/>
      <c r="O37" s="3160"/>
      <c r="P37" s="3160"/>
      <c r="Q37" s="3160"/>
      <c r="R37" s="3160"/>
      <c r="S37" s="3160"/>
      <c r="T37" s="3322"/>
      <c r="U37" s="3402"/>
      <c r="V37" s="3403"/>
      <c r="W37" s="3403"/>
      <c r="X37" s="3403"/>
      <c r="Y37" s="3403"/>
      <c r="Z37" s="3403"/>
      <c r="AA37" s="3403"/>
      <c r="AB37" s="3403"/>
      <c r="AC37" s="3404"/>
      <c r="AD37" s="3402"/>
      <c r="AE37" s="3403"/>
      <c r="AF37" s="3403"/>
      <c r="AG37" s="3403"/>
      <c r="AH37" s="3403"/>
      <c r="AI37" s="3403"/>
      <c r="AJ37" s="3403"/>
      <c r="AK37" s="3403"/>
      <c r="AL37" s="3404"/>
      <c r="AM37" s="3159"/>
      <c r="AN37" s="3160"/>
      <c r="AO37" s="3160"/>
      <c r="AP37" s="3160"/>
      <c r="AQ37" s="3160"/>
      <c r="AR37" s="3160"/>
      <c r="AS37" s="3160"/>
      <c r="AT37" s="3160"/>
      <c r="AU37" s="3160"/>
      <c r="AV37" s="3159"/>
      <c r="AW37" s="3160"/>
      <c r="AX37" s="3160"/>
      <c r="AY37" s="3160"/>
      <c r="AZ37" s="3160"/>
      <c r="BA37" s="3160"/>
      <c r="BB37" s="3160"/>
      <c r="BC37" s="3160"/>
      <c r="BD37" s="3160"/>
      <c r="BE37" s="3159"/>
      <c r="BF37" s="3160"/>
      <c r="BG37" s="3160"/>
      <c r="BH37" s="3160"/>
      <c r="BI37" s="3160"/>
      <c r="BJ37" s="3160"/>
      <c r="BK37" s="3160"/>
      <c r="BL37" s="3160"/>
      <c r="BM37" s="3161"/>
      <c r="BN37" s="3317"/>
      <c r="BO37" s="3160"/>
      <c r="BP37" s="3160"/>
      <c r="BQ37" s="3160"/>
      <c r="BR37" s="3160"/>
      <c r="BS37" s="3160"/>
      <c r="BT37" s="3160"/>
      <c r="BU37" s="3160"/>
      <c r="BV37" s="3121"/>
      <c r="BW37" s="3122"/>
      <c r="BX37" s="3122"/>
      <c r="BY37" s="3122"/>
      <c r="BZ37" s="3122"/>
      <c r="CA37" s="3122"/>
      <c r="CB37" s="3122"/>
      <c r="CC37" s="3122"/>
      <c r="CD37" s="3123"/>
    </row>
    <row r="38" spans="1:82" ht="13.5" customHeight="1" thickTop="1" thickBot="1">
      <c r="A38" s="3164"/>
      <c r="B38" s="1785"/>
      <c r="C38" s="1088"/>
      <c r="D38" s="984"/>
      <c r="E38" s="1083" t="s">
        <v>150</v>
      </c>
      <c r="F38" s="1041"/>
      <c r="G38" s="1090"/>
      <c r="H38" s="1090"/>
      <c r="I38" s="992"/>
      <c r="J38" s="992"/>
      <c r="K38" s="1087"/>
      <c r="L38" s="3206"/>
      <c r="M38" s="3323"/>
      <c r="N38" s="3160"/>
      <c r="O38" s="3160"/>
      <c r="P38" s="3160"/>
      <c r="Q38" s="3160"/>
      <c r="R38" s="3160"/>
      <c r="S38" s="3160"/>
      <c r="T38" s="3322"/>
      <c r="U38" s="3405"/>
      <c r="V38" s="3406"/>
      <c r="W38" s="3406"/>
      <c r="X38" s="3406"/>
      <c r="Y38" s="3406"/>
      <c r="Z38" s="3406"/>
      <c r="AA38" s="3406"/>
      <c r="AB38" s="3406"/>
      <c r="AC38" s="3407"/>
      <c r="AD38" s="3405"/>
      <c r="AE38" s="3406"/>
      <c r="AF38" s="3406"/>
      <c r="AG38" s="3406"/>
      <c r="AH38" s="3406"/>
      <c r="AI38" s="3406"/>
      <c r="AJ38" s="3406"/>
      <c r="AK38" s="3406"/>
      <c r="AL38" s="3407"/>
      <c r="AM38" s="3159"/>
      <c r="AN38" s="3160"/>
      <c r="AO38" s="3160"/>
      <c r="AP38" s="3160"/>
      <c r="AQ38" s="3160"/>
      <c r="AR38" s="3160"/>
      <c r="AS38" s="3160"/>
      <c r="AT38" s="3160"/>
      <c r="AU38" s="3160"/>
      <c r="AV38" s="3159"/>
      <c r="AW38" s="3160"/>
      <c r="AX38" s="3160"/>
      <c r="AY38" s="3160"/>
      <c r="AZ38" s="3160"/>
      <c r="BA38" s="3160"/>
      <c r="BB38" s="3160"/>
      <c r="BC38" s="3160"/>
      <c r="BD38" s="3160"/>
      <c r="BE38" s="3159"/>
      <c r="BF38" s="3160"/>
      <c r="BG38" s="3160"/>
      <c r="BH38" s="3160"/>
      <c r="BI38" s="3160"/>
      <c r="BJ38" s="3160"/>
      <c r="BK38" s="3160"/>
      <c r="BL38" s="3160"/>
      <c r="BM38" s="3161"/>
      <c r="BN38" s="3317"/>
      <c r="BO38" s="3160"/>
      <c r="BP38" s="3160"/>
      <c r="BQ38" s="3160"/>
      <c r="BR38" s="3160"/>
      <c r="BS38" s="3160"/>
      <c r="BT38" s="3160"/>
      <c r="BU38" s="3160"/>
      <c r="BV38" s="3121"/>
      <c r="BW38" s="3122"/>
      <c r="BX38" s="3122"/>
      <c r="BY38" s="3122"/>
      <c r="BZ38" s="3122"/>
      <c r="CA38" s="3122"/>
      <c r="CB38" s="3122"/>
      <c r="CC38" s="3122"/>
      <c r="CD38" s="3123"/>
    </row>
    <row r="39" spans="1:82" ht="23.25" customHeight="1" thickTop="1" thickBot="1">
      <c r="A39" s="3164"/>
      <c r="B39" s="1785"/>
      <c r="C39" s="1088"/>
      <c r="D39" s="992"/>
      <c r="E39" s="3453"/>
      <c r="F39" s="3453"/>
      <c r="G39" s="3453"/>
      <c r="H39" s="3453"/>
      <c r="I39" s="3453"/>
      <c r="J39" s="992"/>
      <c r="K39" s="1087"/>
      <c r="L39" s="3206"/>
      <c r="M39" s="3278"/>
      <c r="N39" s="3279"/>
      <c r="O39" s="3279"/>
      <c r="P39" s="3279"/>
      <c r="Q39" s="3279"/>
      <c r="R39" s="3279"/>
      <c r="S39" s="3279"/>
      <c r="T39" s="3280"/>
      <c r="U39" s="3285"/>
      <c r="V39" s="3279"/>
      <c r="W39" s="3279"/>
      <c r="X39" s="3279"/>
      <c r="Y39" s="3279"/>
      <c r="Z39" s="3279"/>
      <c r="AA39" s="3279"/>
      <c r="AB39" s="3279"/>
      <c r="AC39" s="3280"/>
      <c r="AD39" s="3285"/>
      <c r="AE39" s="3279"/>
      <c r="AF39" s="3279"/>
      <c r="AG39" s="3279"/>
      <c r="AH39" s="3279"/>
      <c r="AI39" s="3279"/>
      <c r="AJ39" s="3279"/>
      <c r="AK39" s="3279"/>
      <c r="AL39" s="3280"/>
      <c r="AM39" s="3318"/>
      <c r="AN39" s="3319"/>
      <c r="AO39" s="3319"/>
      <c r="AP39" s="3319"/>
      <c r="AQ39" s="3319"/>
      <c r="AR39" s="3319"/>
      <c r="AS39" s="3319"/>
      <c r="AT39" s="3319"/>
      <c r="AU39" s="3320"/>
      <c r="AV39" s="3116"/>
      <c r="AW39" s="3117"/>
      <c r="AX39" s="3117"/>
      <c r="AY39" s="3117"/>
      <c r="AZ39" s="3117"/>
      <c r="BA39" s="3117"/>
      <c r="BB39" s="3117"/>
      <c r="BC39" s="3117"/>
      <c r="BD39" s="3281"/>
      <c r="BE39" s="3285"/>
      <c r="BF39" s="3279"/>
      <c r="BG39" s="3279"/>
      <c r="BH39" s="3279"/>
      <c r="BI39" s="3279"/>
      <c r="BJ39" s="3279"/>
      <c r="BK39" s="3279"/>
      <c r="BL39" s="3279"/>
      <c r="BM39" s="3286"/>
      <c r="BN39" s="3311"/>
      <c r="BO39" s="3279"/>
      <c r="BP39" s="3279"/>
      <c r="BQ39" s="3279"/>
      <c r="BR39" s="3279"/>
      <c r="BS39" s="3279"/>
      <c r="BT39" s="3279"/>
      <c r="BU39" s="3286"/>
      <c r="BV39" s="3156">
        <f>M39+U39+AD39-AV39+BE39-BN39</f>
        <v>0</v>
      </c>
      <c r="BW39" s="3157"/>
      <c r="BX39" s="3157"/>
      <c r="BY39" s="3157"/>
      <c r="BZ39" s="3157"/>
      <c r="CA39" s="3157"/>
      <c r="CB39" s="3157"/>
      <c r="CC39" s="3157"/>
      <c r="CD39" s="3158"/>
    </row>
    <row r="40" spans="1:82" ht="2.25" customHeight="1" thickTop="1" thickBot="1">
      <c r="A40" s="3164"/>
      <c r="B40" s="1787"/>
      <c r="C40" s="1095"/>
      <c r="D40" s="984"/>
      <c r="E40" s="1041"/>
      <c r="F40" s="1089"/>
      <c r="G40" s="992"/>
      <c r="H40" s="992"/>
      <c r="I40" s="992"/>
      <c r="J40" s="992"/>
      <c r="K40" s="1087"/>
      <c r="L40" s="3205" t="s">
        <v>107</v>
      </c>
      <c r="M40" s="3323"/>
      <c r="N40" s="3160"/>
      <c r="O40" s="3160"/>
      <c r="P40" s="3160"/>
      <c r="Q40" s="3160"/>
      <c r="R40" s="3160"/>
      <c r="S40" s="3160"/>
      <c r="T40" s="3322"/>
      <c r="U40" s="3159"/>
      <c r="V40" s="3160"/>
      <c r="W40" s="3160"/>
      <c r="X40" s="3160"/>
      <c r="Y40" s="3160"/>
      <c r="Z40" s="3160"/>
      <c r="AA40" s="3160"/>
      <c r="AB40" s="3160"/>
      <c r="AC40" s="3160"/>
      <c r="AD40" s="3420"/>
      <c r="AE40" s="3421"/>
      <c r="AF40" s="3421"/>
      <c r="AG40" s="3421"/>
      <c r="AH40" s="3421"/>
      <c r="AI40" s="3421"/>
      <c r="AJ40" s="3421"/>
      <c r="AK40" s="3421"/>
      <c r="AL40" s="3421"/>
      <c r="AM40" s="3420"/>
      <c r="AN40" s="3421"/>
      <c r="AO40" s="3421"/>
      <c r="AP40" s="3421"/>
      <c r="AQ40" s="3421"/>
      <c r="AR40" s="3421"/>
      <c r="AS40" s="3421"/>
      <c r="AT40" s="3421"/>
      <c r="AU40" s="3421"/>
      <c r="AV40" s="3159"/>
      <c r="AW40" s="3160"/>
      <c r="AX40" s="3160"/>
      <c r="AY40" s="3160"/>
      <c r="AZ40" s="3160"/>
      <c r="BA40" s="3160"/>
      <c r="BB40" s="3160"/>
      <c r="BC40" s="3160"/>
      <c r="BD40" s="3160"/>
      <c r="BE40" s="3159"/>
      <c r="BF40" s="3160"/>
      <c r="BG40" s="3160"/>
      <c r="BH40" s="3160"/>
      <c r="BI40" s="3160"/>
      <c r="BJ40" s="3160"/>
      <c r="BK40" s="3160"/>
      <c r="BL40" s="3160"/>
      <c r="BM40" s="3161"/>
      <c r="BN40" s="3317"/>
      <c r="BO40" s="3160"/>
      <c r="BP40" s="3160"/>
      <c r="BQ40" s="3160"/>
      <c r="BR40" s="3160"/>
      <c r="BS40" s="3160"/>
      <c r="BT40" s="3160"/>
      <c r="BU40" s="3160"/>
      <c r="BV40" s="3121"/>
      <c r="BW40" s="3122"/>
      <c r="BX40" s="3122"/>
      <c r="BY40" s="3122"/>
      <c r="BZ40" s="3122"/>
      <c r="CA40" s="3122"/>
      <c r="CB40" s="3122"/>
      <c r="CC40" s="3122"/>
      <c r="CD40" s="3123"/>
    </row>
    <row r="41" spans="1:82" ht="12.75" customHeight="1" thickTop="1" thickBot="1">
      <c r="A41" s="3164"/>
      <c r="B41" s="1787"/>
      <c r="C41" s="1095" t="s">
        <v>151</v>
      </c>
      <c r="D41" s="984" t="s">
        <v>152</v>
      </c>
      <c r="E41" s="1041"/>
      <c r="F41" s="1089"/>
      <c r="G41" s="992"/>
      <c r="H41" s="992"/>
      <c r="I41" s="992"/>
      <c r="J41" s="992"/>
      <c r="K41" s="1087"/>
      <c r="L41" s="3205"/>
      <c r="M41" s="3323"/>
      <c r="N41" s="3160"/>
      <c r="O41" s="3160"/>
      <c r="P41" s="3160"/>
      <c r="Q41" s="3160"/>
      <c r="R41" s="3160"/>
      <c r="S41" s="3160"/>
      <c r="T41" s="3322"/>
      <c r="U41" s="3159"/>
      <c r="V41" s="3160"/>
      <c r="W41" s="3160"/>
      <c r="X41" s="3160"/>
      <c r="Y41" s="3160"/>
      <c r="Z41" s="3160"/>
      <c r="AA41" s="3160"/>
      <c r="AB41" s="3160"/>
      <c r="AC41" s="3160"/>
      <c r="AD41" s="3420"/>
      <c r="AE41" s="3421"/>
      <c r="AF41" s="3421"/>
      <c r="AG41" s="3421"/>
      <c r="AH41" s="3421"/>
      <c r="AI41" s="3421"/>
      <c r="AJ41" s="3421"/>
      <c r="AK41" s="3421"/>
      <c r="AL41" s="3421"/>
      <c r="AM41" s="3420"/>
      <c r="AN41" s="3421"/>
      <c r="AO41" s="3421"/>
      <c r="AP41" s="3421"/>
      <c r="AQ41" s="3421"/>
      <c r="AR41" s="3421"/>
      <c r="AS41" s="3421"/>
      <c r="AT41" s="3421"/>
      <c r="AU41" s="3421"/>
      <c r="AV41" s="3159"/>
      <c r="AW41" s="3160"/>
      <c r="AX41" s="3160"/>
      <c r="AY41" s="3160"/>
      <c r="AZ41" s="3160"/>
      <c r="BA41" s="3160"/>
      <c r="BB41" s="3160"/>
      <c r="BC41" s="3160"/>
      <c r="BD41" s="3160"/>
      <c r="BE41" s="3159"/>
      <c r="BF41" s="3160"/>
      <c r="BG41" s="3160"/>
      <c r="BH41" s="3160"/>
      <c r="BI41" s="3160"/>
      <c r="BJ41" s="3160"/>
      <c r="BK41" s="3160"/>
      <c r="BL41" s="3160"/>
      <c r="BM41" s="3161"/>
      <c r="BN41" s="3317"/>
      <c r="BO41" s="3160"/>
      <c r="BP41" s="3160"/>
      <c r="BQ41" s="3160"/>
      <c r="BR41" s="3160"/>
      <c r="BS41" s="3160"/>
      <c r="BT41" s="3160"/>
      <c r="BU41" s="3160"/>
      <c r="BV41" s="3121"/>
      <c r="BW41" s="3122"/>
      <c r="BX41" s="3122"/>
      <c r="BY41" s="3122"/>
      <c r="BZ41" s="3122"/>
      <c r="CA41" s="3122"/>
      <c r="CB41" s="3122"/>
      <c r="CC41" s="3122"/>
      <c r="CD41" s="3123"/>
    </row>
    <row r="42" spans="1:82" ht="12.75" customHeight="1" thickTop="1" thickBot="1">
      <c r="A42" s="3164"/>
      <c r="B42" s="1785"/>
      <c r="C42" s="1094"/>
      <c r="D42" s="1083" t="s">
        <v>153</v>
      </c>
      <c r="E42" s="1041"/>
      <c r="F42" s="992"/>
      <c r="G42" s="992"/>
      <c r="H42" s="992"/>
      <c r="I42" s="992"/>
      <c r="J42" s="992"/>
      <c r="K42" s="1087"/>
      <c r="L42" s="3206"/>
      <c r="M42" s="3323"/>
      <c r="N42" s="3160"/>
      <c r="O42" s="3160"/>
      <c r="P42" s="3160"/>
      <c r="Q42" s="3160"/>
      <c r="R42" s="3160"/>
      <c r="S42" s="3160"/>
      <c r="T42" s="3322"/>
      <c r="U42" s="3159"/>
      <c r="V42" s="3160"/>
      <c r="W42" s="3160"/>
      <c r="X42" s="3160"/>
      <c r="Y42" s="3160"/>
      <c r="Z42" s="3160"/>
      <c r="AA42" s="3160"/>
      <c r="AB42" s="3160"/>
      <c r="AC42" s="3160"/>
      <c r="AD42" s="3420"/>
      <c r="AE42" s="3421"/>
      <c r="AF42" s="3421"/>
      <c r="AG42" s="3421"/>
      <c r="AH42" s="3421"/>
      <c r="AI42" s="3421"/>
      <c r="AJ42" s="3421"/>
      <c r="AK42" s="3421"/>
      <c r="AL42" s="3421"/>
      <c r="AM42" s="3420"/>
      <c r="AN42" s="3421"/>
      <c r="AO42" s="3421"/>
      <c r="AP42" s="3421"/>
      <c r="AQ42" s="3421"/>
      <c r="AR42" s="3421"/>
      <c r="AS42" s="3421"/>
      <c r="AT42" s="3421"/>
      <c r="AU42" s="3421"/>
      <c r="AV42" s="3159"/>
      <c r="AW42" s="3160"/>
      <c r="AX42" s="3160"/>
      <c r="AY42" s="3160"/>
      <c r="AZ42" s="3160"/>
      <c r="BA42" s="3160"/>
      <c r="BB42" s="3160"/>
      <c r="BC42" s="3160"/>
      <c r="BD42" s="3160"/>
      <c r="BE42" s="3159"/>
      <c r="BF42" s="3160"/>
      <c r="BG42" s="3160"/>
      <c r="BH42" s="3160"/>
      <c r="BI42" s="3160"/>
      <c r="BJ42" s="3160"/>
      <c r="BK42" s="3160"/>
      <c r="BL42" s="3160"/>
      <c r="BM42" s="3161"/>
      <c r="BN42" s="3317"/>
      <c r="BO42" s="3160"/>
      <c r="BP42" s="3160"/>
      <c r="BQ42" s="3160"/>
      <c r="BR42" s="3160"/>
      <c r="BS42" s="3160"/>
      <c r="BT42" s="3160"/>
      <c r="BU42" s="3160"/>
      <c r="BV42" s="3121"/>
      <c r="BW42" s="3122"/>
      <c r="BX42" s="3122"/>
      <c r="BY42" s="3122"/>
      <c r="BZ42" s="3122"/>
      <c r="CA42" s="3122"/>
      <c r="CB42" s="3122"/>
      <c r="CC42" s="3122"/>
      <c r="CD42" s="3123"/>
    </row>
    <row r="43" spans="1:82" ht="12.75" customHeight="1" thickTop="1">
      <c r="A43" s="3164"/>
      <c r="B43" s="1785"/>
      <c r="C43" s="1094"/>
      <c r="D43" s="1085" t="s">
        <v>39</v>
      </c>
      <c r="E43" s="1085" t="s">
        <v>154</v>
      </c>
      <c r="F43" s="1041"/>
      <c r="G43" s="992"/>
      <c r="H43" s="992"/>
      <c r="I43" s="992"/>
      <c r="J43" s="992"/>
      <c r="K43" s="1087"/>
      <c r="L43" s="3206"/>
      <c r="M43" s="3300"/>
      <c r="N43" s="3139"/>
      <c r="O43" s="3139"/>
      <c r="P43" s="3139"/>
      <c r="Q43" s="3139"/>
      <c r="R43" s="3139"/>
      <c r="S43" s="3139"/>
      <c r="T43" s="3301"/>
      <c r="U43" s="3138"/>
      <c r="V43" s="3139"/>
      <c r="W43" s="3139"/>
      <c r="X43" s="3139"/>
      <c r="Y43" s="3139"/>
      <c r="Z43" s="3139"/>
      <c r="AA43" s="3139"/>
      <c r="AB43" s="3139"/>
      <c r="AC43" s="3301"/>
      <c r="AD43" s="3136"/>
      <c r="AE43" s="3125"/>
      <c r="AF43" s="3125"/>
      <c r="AG43" s="3125"/>
      <c r="AH43" s="3125"/>
      <c r="AI43" s="3125"/>
      <c r="AJ43" s="3125"/>
      <c r="AK43" s="3125"/>
      <c r="AL43" s="3304"/>
      <c r="AM43" s="3136"/>
      <c r="AN43" s="3125"/>
      <c r="AO43" s="3125"/>
      <c r="AP43" s="3125"/>
      <c r="AQ43" s="3125"/>
      <c r="AR43" s="3125"/>
      <c r="AS43" s="3125"/>
      <c r="AT43" s="3125"/>
      <c r="AU43" s="2031"/>
      <c r="AV43" s="3138"/>
      <c r="AW43" s="3139"/>
      <c r="AX43" s="3139"/>
      <c r="AY43" s="3139"/>
      <c r="AZ43" s="3139"/>
      <c r="BA43" s="3139"/>
      <c r="BB43" s="3139"/>
      <c r="BC43" s="3139"/>
      <c r="BD43" s="3301"/>
      <c r="BE43" s="3136"/>
      <c r="BF43" s="3125"/>
      <c r="BG43" s="3125"/>
      <c r="BH43" s="3125"/>
      <c r="BI43" s="3125"/>
      <c r="BJ43" s="3125"/>
      <c r="BK43" s="3125"/>
      <c r="BL43" s="3125"/>
      <c r="BM43" s="3126"/>
      <c r="BN43" s="3124"/>
      <c r="BO43" s="3125"/>
      <c r="BP43" s="3125"/>
      <c r="BQ43" s="3125"/>
      <c r="BR43" s="3125"/>
      <c r="BS43" s="3125"/>
      <c r="BT43" s="3125"/>
      <c r="BU43" s="3126"/>
      <c r="BV43" s="3130">
        <f>M43+U43+AD43+AM43-AV43+BE43-BN43</f>
        <v>0</v>
      </c>
      <c r="BW43" s="3131"/>
      <c r="BX43" s="3131"/>
      <c r="BY43" s="3131"/>
      <c r="BZ43" s="3131"/>
      <c r="CA43" s="3131"/>
      <c r="CB43" s="3131"/>
      <c r="CC43" s="3131"/>
      <c r="CD43" s="3132"/>
    </row>
    <row r="44" spans="1:82" ht="12.75" customHeight="1" thickBot="1">
      <c r="A44" s="3164"/>
      <c r="B44" s="1785"/>
      <c r="C44" s="1094"/>
      <c r="D44" s="991"/>
      <c r="E44" s="1089" t="s">
        <v>155</v>
      </c>
      <c r="F44" s="1041"/>
      <c r="G44" s="992"/>
      <c r="H44" s="992"/>
      <c r="I44" s="992"/>
      <c r="J44" s="992"/>
      <c r="K44" s="1087"/>
      <c r="L44" s="3206"/>
      <c r="M44" s="3302"/>
      <c r="N44" s="3141"/>
      <c r="O44" s="3141"/>
      <c r="P44" s="3141"/>
      <c r="Q44" s="3141"/>
      <c r="R44" s="3141"/>
      <c r="S44" s="3141"/>
      <c r="T44" s="3303"/>
      <c r="U44" s="3140"/>
      <c r="V44" s="3141"/>
      <c r="W44" s="3141"/>
      <c r="X44" s="3141"/>
      <c r="Y44" s="3141"/>
      <c r="Z44" s="3141"/>
      <c r="AA44" s="3141"/>
      <c r="AB44" s="3141"/>
      <c r="AC44" s="3303"/>
      <c r="AD44" s="3137"/>
      <c r="AE44" s="3128"/>
      <c r="AF44" s="3128"/>
      <c r="AG44" s="3128"/>
      <c r="AH44" s="3128"/>
      <c r="AI44" s="3128"/>
      <c r="AJ44" s="3128"/>
      <c r="AK44" s="3128"/>
      <c r="AL44" s="3305"/>
      <c r="AM44" s="3137"/>
      <c r="AN44" s="3128"/>
      <c r="AO44" s="3128"/>
      <c r="AP44" s="3128"/>
      <c r="AQ44" s="3128"/>
      <c r="AR44" s="3128"/>
      <c r="AS44" s="3128"/>
      <c r="AT44" s="3128"/>
      <c r="AU44" s="2032"/>
      <c r="AV44" s="3140"/>
      <c r="AW44" s="3141"/>
      <c r="AX44" s="3141"/>
      <c r="AY44" s="3141"/>
      <c r="AZ44" s="3141"/>
      <c r="BA44" s="3141"/>
      <c r="BB44" s="3141"/>
      <c r="BC44" s="3141"/>
      <c r="BD44" s="3303"/>
      <c r="BE44" s="3137"/>
      <c r="BF44" s="3128"/>
      <c r="BG44" s="3128"/>
      <c r="BH44" s="3128"/>
      <c r="BI44" s="3128"/>
      <c r="BJ44" s="3128"/>
      <c r="BK44" s="3128"/>
      <c r="BL44" s="3128"/>
      <c r="BM44" s="3129"/>
      <c r="BN44" s="3127"/>
      <c r="BO44" s="3128"/>
      <c r="BP44" s="3128"/>
      <c r="BQ44" s="3128"/>
      <c r="BR44" s="3128"/>
      <c r="BS44" s="3128"/>
      <c r="BT44" s="3128"/>
      <c r="BU44" s="3129"/>
      <c r="BV44" s="3133"/>
      <c r="BW44" s="3134"/>
      <c r="BX44" s="3134"/>
      <c r="BY44" s="3134"/>
      <c r="BZ44" s="3134"/>
      <c r="CA44" s="3134"/>
      <c r="CB44" s="3134"/>
      <c r="CC44" s="3134"/>
      <c r="CD44" s="3135"/>
    </row>
    <row r="45" spans="1:82" ht="12.75" customHeight="1" thickTop="1" thickBot="1">
      <c r="A45" s="3164"/>
      <c r="B45" s="1785"/>
      <c r="C45" s="1094"/>
      <c r="D45" s="991"/>
      <c r="E45" s="992"/>
      <c r="F45" s="1089"/>
      <c r="G45" s="992"/>
      <c r="H45" s="992"/>
      <c r="I45" s="992"/>
      <c r="J45" s="992"/>
      <c r="K45" s="1087"/>
      <c r="L45" s="3328" t="s">
        <v>279</v>
      </c>
      <c r="M45" s="3331"/>
      <c r="N45" s="3332"/>
      <c r="O45" s="3332"/>
      <c r="P45" s="3332"/>
      <c r="Q45" s="3332"/>
      <c r="R45" s="3332"/>
      <c r="S45" s="3332"/>
      <c r="T45" s="3333"/>
      <c r="U45" s="3334"/>
      <c r="V45" s="3332"/>
      <c r="W45" s="3332"/>
      <c r="X45" s="3332"/>
      <c r="Y45" s="3332"/>
      <c r="Z45" s="3332"/>
      <c r="AA45" s="3332"/>
      <c r="AB45" s="3332"/>
      <c r="AC45" s="3332"/>
      <c r="AD45" s="3309"/>
      <c r="AE45" s="3310"/>
      <c r="AF45" s="3310"/>
      <c r="AG45" s="3310"/>
      <c r="AH45" s="3310"/>
      <c r="AI45" s="3310"/>
      <c r="AJ45" s="3310"/>
      <c r="AK45" s="3310"/>
      <c r="AL45" s="3310"/>
      <c r="AM45" s="3309"/>
      <c r="AN45" s="3310"/>
      <c r="AO45" s="3310"/>
      <c r="AP45" s="3310"/>
      <c r="AQ45" s="3310"/>
      <c r="AR45" s="3310"/>
      <c r="AS45" s="3310"/>
      <c r="AT45" s="3310"/>
      <c r="AU45" s="3310"/>
      <c r="AV45" s="3334"/>
      <c r="AW45" s="3332"/>
      <c r="AX45" s="3332"/>
      <c r="AY45" s="3332"/>
      <c r="AZ45" s="3332"/>
      <c r="BA45" s="3332"/>
      <c r="BB45" s="3332"/>
      <c r="BC45" s="3332"/>
      <c r="BD45" s="3332"/>
      <c r="BE45" s="3309"/>
      <c r="BF45" s="3310"/>
      <c r="BG45" s="3310"/>
      <c r="BH45" s="3310"/>
      <c r="BI45" s="3310"/>
      <c r="BJ45" s="3310"/>
      <c r="BK45" s="3310"/>
      <c r="BL45" s="3310"/>
      <c r="BM45" s="3335"/>
      <c r="BN45" s="3342"/>
      <c r="BO45" s="3310"/>
      <c r="BP45" s="3310"/>
      <c r="BQ45" s="3310"/>
      <c r="BR45" s="3310"/>
      <c r="BS45" s="3310"/>
      <c r="BT45" s="3310"/>
      <c r="BU45" s="3310"/>
      <c r="BV45" s="3343"/>
      <c r="BW45" s="3344"/>
      <c r="BX45" s="3344"/>
      <c r="BY45" s="3344"/>
      <c r="BZ45" s="3344"/>
      <c r="CA45" s="3344"/>
      <c r="CB45" s="3344"/>
      <c r="CC45" s="3344"/>
      <c r="CD45" s="3345"/>
    </row>
    <row r="46" spans="1:82" ht="12.75" customHeight="1" thickTop="1" thickBot="1">
      <c r="A46" s="3164"/>
      <c r="B46" s="1785"/>
      <c r="C46" s="1094"/>
      <c r="D46" s="984" t="s">
        <v>62</v>
      </c>
      <c r="E46" s="1076" t="s">
        <v>156</v>
      </c>
      <c r="F46" s="1041"/>
      <c r="G46" s="1041"/>
      <c r="H46" s="1041"/>
      <c r="I46" s="1041"/>
      <c r="J46" s="992"/>
      <c r="K46" s="1087"/>
      <c r="L46" s="3329"/>
      <c r="M46" s="3331"/>
      <c r="N46" s="3332"/>
      <c r="O46" s="3332"/>
      <c r="P46" s="3332"/>
      <c r="Q46" s="3332"/>
      <c r="R46" s="3332"/>
      <c r="S46" s="3332"/>
      <c r="T46" s="3333"/>
      <c r="U46" s="3334"/>
      <c r="V46" s="3332"/>
      <c r="W46" s="3332"/>
      <c r="X46" s="3332"/>
      <c r="Y46" s="3332"/>
      <c r="Z46" s="3332"/>
      <c r="AA46" s="3332"/>
      <c r="AB46" s="3332"/>
      <c r="AC46" s="3332"/>
      <c r="AD46" s="3309"/>
      <c r="AE46" s="3310"/>
      <c r="AF46" s="3310"/>
      <c r="AG46" s="3310"/>
      <c r="AH46" s="3310"/>
      <c r="AI46" s="3310"/>
      <c r="AJ46" s="3310"/>
      <c r="AK46" s="3310"/>
      <c r="AL46" s="3310"/>
      <c r="AM46" s="3309"/>
      <c r="AN46" s="3310"/>
      <c r="AO46" s="3310"/>
      <c r="AP46" s="3310"/>
      <c r="AQ46" s="3310"/>
      <c r="AR46" s="3310"/>
      <c r="AS46" s="3310"/>
      <c r="AT46" s="3310"/>
      <c r="AU46" s="3310"/>
      <c r="AV46" s="3334"/>
      <c r="AW46" s="3332"/>
      <c r="AX46" s="3332"/>
      <c r="AY46" s="3332"/>
      <c r="AZ46" s="3332"/>
      <c r="BA46" s="3332"/>
      <c r="BB46" s="3332"/>
      <c r="BC46" s="3332"/>
      <c r="BD46" s="3332"/>
      <c r="BE46" s="3309"/>
      <c r="BF46" s="3310"/>
      <c r="BG46" s="3310"/>
      <c r="BH46" s="3310"/>
      <c r="BI46" s="3310"/>
      <c r="BJ46" s="3310"/>
      <c r="BK46" s="3310"/>
      <c r="BL46" s="3310"/>
      <c r="BM46" s="3335"/>
      <c r="BN46" s="3342"/>
      <c r="BO46" s="3310"/>
      <c r="BP46" s="3310"/>
      <c r="BQ46" s="3310"/>
      <c r="BR46" s="3310"/>
      <c r="BS46" s="3310"/>
      <c r="BT46" s="3310"/>
      <c r="BU46" s="3310"/>
      <c r="BV46" s="3343"/>
      <c r="BW46" s="3344"/>
      <c r="BX46" s="3344"/>
      <c r="BY46" s="3344"/>
      <c r="BZ46" s="3344"/>
      <c r="CA46" s="3344"/>
      <c r="CB46" s="3344"/>
      <c r="CC46" s="3344"/>
      <c r="CD46" s="3345"/>
    </row>
    <row r="47" spans="1:82" ht="23.25" customHeight="1" thickTop="1" thickBot="1">
      <c r="A47" s="3164"/>
      <c r="B47" s="1785"/>
      <c r="C47" s="1094"/>
      <c r="D47" s="991"/>
      <c r="E47" s="2754" t="s">
        <v>157</v>
      </c>
      <c r="F47" s="2754"/>
      <c r="G47" s="2754"/>
      <c r="H47" s="2754"/>
      <c r="I47" s="2754"/>
      <c r="J47" s="1041"/>
      <c r="K47" s="1087"/>
      <c r="L47" s="3330"/>
      <c r="M47" s="3324"/>
      <c r="N47" s="3117"/>
      <c r="O47" s="3117"/>
      <c r="P47" s="3117"/>
      <c r="Q47" s="3117"/>
      <c r="R47" s="3117"/>
      <c r="S47" s="3117"/>
      <c r="T47" s="3281"/>
      <c r="U47" s="3285"/>
      <c r="V47" s="3279"/>
      <c r="W47" s="3279"/>
      <c r="X47" s="3279"/>
      <c r="Y47" s="3279"/>
      <c r="Z47" s="3279"/>
      <c r="AA47" s="3279"/>
      <c r="AB47" s="3279"/>
      <c r="AC47" s="3280"/>
      <c r="AD47" s="3325"/>
      <c r="AE47" s="3326"/>
      <c r="AF47" s="3326"/>
      <c r="AG47" s="3326"/>
      <c r="AH47" s="3326"/>
      <c r="AI47" s="3326"/>
      <c r="AJ47" s="3326"/>
      <c r="AK47" s="3326"/>
      <c r="AL47" s="3327"/>
      <c r="AM47" s="3116"/>
      <c r="AN47" s="3117"/>
      <c r="AO47" s="3117"/>
      <c r="AP47" s="3117"/>
      <c r="AQ47" s="3117"/>
      <c r="AR47" s="3117"/>
      <c r="AS47" s="3117"/>
      <c r="AT47" s="3117"/>
      <c r="AU47" s="2028"/>
      <c r="AV47" s="3116"/>
      <c r="AW47" s="3117"/>
      <c r="AX47" s="3117"/>
      <c r="AY47" s="3117"/>
      <c r="AZ47" s="3117"/>
      <c r="BA47" s="3117"/>
      <c r="BB47" s="3117"/>
      <c r="BC47" s="3117"/>
      <c r="BD47" s="3281"/>
      <c r="BE47" s="3285"/>
      <c r="BF47" s="3279"/>
      <c r="BG47" s="3279"/>
      <c r="BH47" s="3279"/>
      <c r="BI47" s="3279"/>
      <c r="BJ47" s="3279"/>
      <c r="BK47" s="3279"/>
      <c r="BL47" s="3279"/>
      <c r="BM47" s="3286"/>
      <c r="BN47" s="3311"/>
      <c r="BO47" s="3279"/>
      <c r="BP47" s="3279"/>
      <c r="BQ47" s="3279"/>
      <c r="BR47" s="3279"/>
      <c r="BS47" s="3279"/>
      <c r="BT47" s="3279"/>
      <c r="BU47" s="3286"/>
      <c r="BV47" s="3156">
        <f>M47+U47+AM47-AV47+BE47-BN47</f>
        <v>0</v>
      </c>
      <c r="BW47" s="3157"/>
      <c r="BX47" s="3157"/>
      <c r="BY47" s="3157"/>
      <c r="BZ47" s="3157"/>
      <c r="CA47" s="3157"/>
      <c r="CB47" s="3157"/>
      <c r="CC47" s="3157"/>
      <c r="CD47" s="3158"/>
    </row>
    <row r="48" spans="1:82" ht="23.25" customHeight="1" thickTop="1" thickBot="1">
      <c r="A48" s="3164"/>
      <c r="B48" s="1785"/>
      <c r="C48" s="1094"/>
      <c r="D48" s="991" t="s">
        <v>72</v>
      </c>
      <c r="E48" s="1096" t="s">
        <v>158</v>
      </c>
      <c r="F48" s="1041"/>
      <c r="G48" s="1097"/>
      <c r="H48" s="1097"/>
      <c r="I48" s="1097"/>
      <c r="J48" s="1097"/>
      <c r="K48" s="1087"/>
      <c r="L48" s="3205" t="s">
        <v>247</v>
      </c>
      <c r="M48" s="3340"/>
      <c r="N48" s="3310"/>
      <c r="O48" s="3310"/>
      <c r="P48" s="3310"/>
      <c r="Q48" s="3310"/>
      <c r="R48" s="3310"/>
      <c r="S48" s="3310"/>
      <c r="T48" s="3341"/>
      <c r="U48" s="3309"/>
      <c r="V48" s="3310"/>
      <c r="W48" s="3310"/>
      <c r="X48" s="3310"/>
      <c r="Y48" s="3310"/>
      <c r="Z48" s="3310"/>
      <c r="AA48" s="3310"/>
      <c r="AB48" s="3310"/>
      <c r="AC48" s="3310"/>
      <c r="AD48" s="3309"/>
      <c r="AE48" s="3310"/>
      <c r="AF48" s="3310"/>
      <c r="AG48" s="3310"/>
      <c r="AH48" s="3310"/>
      <c r="AI48" s="3310"/>
      <c r="AJ48" s="3310"/>
      <c r="AK48" s="3310"/>
      <c r="AL48" s="3310"/>
      <c r="AM48" s="3334"/>
      <c r="AN48" s="3332"/>
      <c r="AO48" s="3332"/>
      <c r="AP48" s="3332"/>
      <c r="AQ48" s="3332"/>
      <c r="AR48" s="3332"/>
      <c r="AS48" s="3332"/>
      <c r="AT48" s="3332"/>
      <c r="AU48" s="3332"/>
      <c r="AV48" s="3334"/>
      <c r="AW48" s="3332"/>
      <c r="AX48" s="3332"/>
      <c r="AY48" s="3332"/>
      <c r="AZ48" s="3332"/>
      <c r="BA48" s="3332"/>
      <c r="BB48" s="3332"/>
      <c r="BC48" s="3332"/>
      <c r="BD48" s="3332"/>
      <c r="BE48" s="3309"/>
      <c r="BF48" s="3310"/>
      <c r="BG48" s="3310"/>
      <c r="BH48" s="3310"/>
      <c r="BI48" s="3310"/>
      <c r="BJ48" s="3310"/>
      <c r="BK48" s="3310"/>
      <c r="BL48" s="3310"/>
      <c r="BM48" s="3335"/>
      <c r="BN48" s="3342"/>
      <c r="BO48" s="3310"/>
      <c r="BP48" s="3310"/>
      <c r="BQ48" s="3310"/>
      <c r="BR48" s="3310"/>
      <c r="BS48" s="3310"/>
      <c r="BT48" s="3310"/>
      <c r="BU48" s="3310"/>
      <c r="BV48" s="3343"/>
      <c r="BW48" s="3344"/>
      <c r="BX48" s="3344"/>
      <c r="BY48" s="3344"/>
      <c r="BZ48" s="3344"/>
      <c r="CA48" s="3344"/>
      <c r="CB48" s="3344"/>
      <c r="CC48" s="3344"/>
      <c r="CD48" s="3345"/>
    </row>
    <row r="49" spans="1:82" ht="23.25" customHeight="1" thickTop="1" thickBot="1">
      <c r="A49" s="3164"/>
      <c r="B49" s="1785"/>
      <c r="C49" s="1094"/>
      <c r="D49" s="992"/>
      <c r="E49" s="1098" t="s">
        <v>159</v>
      </c>
      <c r="F49" s="1041"/>
      <c r="G49" s="1097"/>
      <c r="H49" s="1097"/>
      <c r="I49" s="1097"/>
      <c r="J49" s="1097"/>
      <c r="K49" s="1087"/>
      <c r="L49" s="3206"/>
      <c r="M49" s="3278"/>
      <c r="N49" s="3279"/>
      <c r="O49" s="3279"/>
      <c r="P49" s="3279"/>
      <c r="Q49" s="3279"/>
      <c r="R49" s="3279"/>
      <c r="S49" s="3279"/>
      <c r="T49" s="3280"/>
      <c r="U49" s="3285"/>
      <c r="V49" s="3279"/>
      <c r="W49" s="3279"/>
      <c r="X49" s="3279"/>
      <c r="Y49" s="3279"/>
      <c r="Z49" s="3279"/>
      <c r="AA49" s="3279"/>
      <c r="AB49" s="3279"/>
      <c r="AC49" s="3280"/>
      <c r="AD49" s="3336"/>
      <c r="AE49" s="3337"/>
      <c r="AF49" s="3337"/>
      <c r="AG49" s="3337"/>
      <c r="AH49" s="3337"/>
      <c r="AI49" s="3337"/>
      <c r="AJ49" s="3337"/>
      <c r="AK49" s="3337"/>
      <c r="AL49" s="3338"/>
      <c r="AM49" s="3116"/>
      <c r="AN49" s="3117"/>
      <c r="AO49" s="3117"/>
      <c r="AP49" s="3117"/>
      <c r="AQ49" s="3117"/>
      <c r="AR49" s="3117"/>
      <c r="AS49" s="3117"/>
      <c r="AT49" s="3117"/>
      <c r="AU49" s="2028"/>
      <c r="AV49" s="3116"/>
      <c r="AW49" s="3117"/>
      <c r="AX49" s="3117"/>
      <c r="AY49" s="3117"/>
      <c r="AZ49" s="3117"/>
      <c r="BA49" s="3117"/>
      <c r="BB49" s="3117"/>
      <c r="BC49" s="3117"/>
      <c r="BD49" s="3281"/>
      <c r="BE49" s="3116"/>
      <c r="BF49" s="3117"/>
      <c r="BG49" s="3117"/>
      <c r="BH49" s="3117"/>
      <c r="BI49" s="3117"/>
      <c r="BJ49" s="3117"/>
      <c r="BK49" s="3117"/>
      <c r="BL49" s="3117"/>
      <c r="BM49" s="3339"/>
      <c r="BN49" s="3311"/>
      <c r="BO49" s="3279"/>
      <c r="BP49" s="3279"/>
      <c r="BQ49" s="3279"/>
      <c r="BR49" s="3279"/>
      <c r="BS49" s="3279"/>
      <c r="BT49" s="3279"/>
      <c r="BU49" s="3286"/>
      <c r="BV49" s="3156">
        <f>M49+U49+AD49+AM49-AV49+BE49-BN49</f>
        <v>0</v>
      </c>
      <c r="BW49" s="3157"/>
      <c r="BX49" s="3157"/>
      <c r="BY49" s="3157"/>
      <c r="BZ49" s="3157"/>
      <c r="CA49" s="3157"/>
      <c r="CB49" s="3157"/>
      <c r="CC49" s="3157"/>
      <c r="CD49" s="3158"/>
    </row>
    <row r="50" spans="1:82" ht="12.75" customHeight="1" thickTop="1">
      <c r="A50" s="3164"/>
      <c r="B50" s="1785"/>
      <c r="C50" s="1094"/>
      <c r="D50" s="991"/>
      <c r="E50" s="1096"/>
      <c r="F50" s="1041"/>
      <c r="G50" s="1097"/>
      <c r="H50" s="1097"/>
      <c r="I50" s="1097"/>
      <c r="J50" s="1097"/>
      <c r="K50" s="1087"/>
      <c r="L50" s="3346" t="s">
        <v>348</v>
      </c>
      <c r="M50" s="3358"/>
      <c r="N50" s="3359"/>
      <c r="O50" s="3359"/>
      <c r="P50" s="3359"/>
      <c r="Q50" s="3359"/>
      <c r="R50" s="3359"/>
      <c r="S50" s="3359"/>
      <c r="T50" s="3360"/>
      <c r="U50" s="3364"/>
      <c r="V50" s="3359"/>
      <c r="W50" s="3359"/>
      <c r="X50" s="3359"/>
      <c r="Y50" s="3359"/>
      <c r="Z50" s="3359"/>
      <c r="AA50" s="3359"/>
      <c r="AB50" s="3359"/>
      <c r="AC50" s="3360"/>
      <c r="AD50" s="3364"/>
      <c r="AE50" s="3359"/>
      <c r="AF50" s="3359"/>
      <c r="AG50" s="3359"/>
      <c r="AH50" s="3359"/>
      <c r="AI50" s="3359"/>
      <c r="AJ50" s="3359"/>
      <c r="AK50" s="3359"/>
      <c r="AL50" s="3360"/>
      <c r="AM50" s="3366"/>
      <c r="AN50" s="3367"/>
      <c r="AO50" s="3367"/>
      <c r="AP50" s="3367"/>
      <c r="AQ50" s="3367"/>
      <c r="AR50" s="3367"/>
      <c r="AS50" s="3367"/>
      <c r="AT50" s="3367"/>
      <c r="AU50" s="3368"/>
      <c r="AV50" s="3366"/>
      <c r="AW50" s="3367"/>
      <c r="AX50" s="3367"/>
      <c r="AY50" s="3367"/>
      <c r="AZ50" s="3367"/>
      <c r="BA50" s="3367"/>
      <c r="BB50" s="3367"/>
      <c r="BC50" s="3367"/>
      <c r="BD50" s="3368"/>
      <c r="BE50" s="3364"/>
      <c r="BF50" s="3359"/>
      <c r="BG50" s="3359"/>
      <c r="BH50" s="3359"/>
      <c r="BI50" s="3359"/>
      <c r="BJ50" s="3359"/>
      <c r="BK50" s="3359"/>
      <c r="BL50" s="3359"/>
      <c r="BM50" s="3372"/>
      <c r="BN50" s="3374"/>
      <c r="BO50" s="3359"/>
      <c r="BP50" s="3359"/>
      <c r="BQ50" s="3359"/>
      <c r="BR50" s="3359"/>
      <c r="BS50" s="3359"/>
      <c r="BT50" s="3359"/>
      <c r="BU50" s="3372"/>
      <c r="BV50" s="3411"/>
      <c r="BW50" s="3412"/>
      <c r="BX50" s="3412"/>
      <c r="BY50" s="3412"/>
      <c r="BZ50" s="3412"/>
      <c r="CA50" s="3412"/>
      <c r="CB50" s="3412"/>
      <c r="CC50" s="3412"/>
      <c r="CD50" s="3413"/>
    </row>
    <row r="51" spans="1:82" ht="12.75" customHeight="1" thickBot="1">
      <c r="A51" s="3164"/>
      <c r="B51" s="1785"/>
      <c r="C51" s="1082" t="s">
        <v>160</v>
      </c>
      <c r="D51" s="991" t="s">
        <v>161</v>
      </c>
      <c r="E51" s="1096"/>
      <c r="F51" s="1041"/>
      <c r="G51" s="1097"/>
      <c r="H51" s="1097"/>
      <c r="I51" s="1097"/>
      <c r="J51" s="1097"/>
      <c r="K51" s="1087"/>
      <c r="L51" s="3347"/>
      <c r="M51" s="3361"/>
      <c r="N51" s="3362"/>
      <c r="O51" s="3362"/>
      <c r="P51" s="3362"/>
      <c r="Q51" s="3362"/>
      <c r="R51" s="3362"/>
      <c r="S51" s="3362"/>
      <c r="T51" s="3363"/>
      <c r="U51" s="3365"/>
      <c r="V51" s="3362"/>
      <c r="W51" s="3362"/>
      <c r="X51" s="3362"/>
      <c r="Y51" s="3362"/>
      <c r="Z51" s="3362"/>
      <c r="AA51" s="3362"/>
      <c r="AB51" s="3362"/>
      <c r="AC51" s="3363"/>
      <c r="AD51" s="3365"/>
      <c r="AE51" s="3362"/>
      <c r="AF51" s="3362"/>
      <c r="AG51" s="3362"/>
      <c r="AH51" s="3362"/>
      <c r="AI51" s="3362"/>
      <c r="AJ51" s="3362"/>
      <c r="AK51" s="3362"/>
      <c r="AL51" s="3363"/>
      <c r="AM51" s="3369"/>
      <c r="AN51" s="3370"/>
      <c r="AO51" s="3370"/>
      <c r="AP51" s="3370"/>
      <c r="AQ51" s="3370"/>
      <c r="AR51" s="3370"/>
      <c r="AS51" s="3370"/>
      <c r="AT51" s="3370"/>
      <c r="AU51" s="3371"/>
      <c r="AV51" s="3369"/>
      <c r="AW51" s="3370"/>
      <c r="AX51" s="3370"/>
      <c r="AY51" s="3370"/>
      <c r="AZ51" s="3370"/>
      <c r="BA51" s="3370"/>
      <c r="BB51" s="3370"/>
      <c r="BC51" s="3370"/>
      <c r="BD51" s="3371"/>
      <c r="BE51" s="3365"/>
      <c r="BF51" s="3362"/>
      <c r="BG51" s="3362"/>
      <c r="BH51" s="3362"/>
      <c r="BI51" s="3362"/>
      <c r="BJ51" s="3362"/>
      <c r="BK51" s="3362"/>
      <c r="BL51" s="3362"/>
      <c r="BM51" s="3373"/>
      <c r="BN51" s="3375"/>
      <c r="BO51" s="3362"/>
      <c r="BP51" s="3362"/>
      <c r="BQ51" s="3362"/>
      <c r="BR51" s="3362"/>
      <c r="BS51" s="3362"/>
      <c r="BT51" s="3362"/>
      <c r="BU51" s="3373"/>
      <c r="BV51" s="3414"/>
      <c r="BW51" s="3415"/>
      <c r="BX51" s="3415"/>
      <c r="BY51" s="3415"/>
      <c r="BZ51" s="3415"/>
      <c r="CA51" s="3415"/>
      <c r="CB51" s="3415"/>
      <c r="CC51" s="3415"/>
      <c r="CD51" s="3416"/>
    </row>
    <row r="52" spans="1:82" ht="12.75" customHeight="1" thickTop="1">
      <c r="A52" s="3164"/>
      <c r="B52" s="1785"/>
      <c r="C52" s="1094"/>
      <c r="D52" s="1083" t="s">
        <v>162</v>
      </c>
      <c r="E52" s="991"/>
      <c r="F52" s="1041"/>
      <c r="G52" s="1097"/>
      <c r="H52" s="1097"/>
      <c r="I52" s="1097"/>
      <c r="J52" s="1097"/>
      <c r="K52" s="1087"/>
      <c r="L52" s="3347"/>
      <c r="M52" s="3348"/>
      <c r="N52" s="3125"/>
      <c r="O52" s="3125"/>
      <c r="P52" s="3125"/>
      <c r="Q52" s="3125"/>
      <c r="R52" s="3125"/>
      <c r="S52" s="3125"/>
      <c r="T52" s="3304"/>
      <c r="U52" s="3136"/>
      <c r="V52" s="3125"/>
      <c r="W52" s="3125"/>
      <c r="X52" s="3125"/>
      <c r="Y52" s="3125"/>
      <c r="Z52" s="3125"/>
      <c r="AA52" s="3125"/>
      <c r="AB52" s="3125"/>
      <c r="AC52" s="3304"/>
      <c r="AD52" s="3350"/>
      <c r="AE52" s="3351"/>
      <c r="AF52" s="3351"/>
      <c r="AG52" s="3351"/>
      <c r="AH52" s="3351"/>
      <c r="AI52" s="3351"/>
      <c r="AJ52" s="3351"/>
      <c r="AK52" s="3351"/>
      <c r="AL52" s="3352"/>
      <c r="AM52" s="3138"/>
      <c r="AN52" s="3139"/>
      <c r="AO52" s="3139"/>
      <c r="AP52" s="3139"/>
      <c r="AQ52" s="3139"/>
      <c r="AR52" s="3139"/>
      <c r="AS52" s="3139"/>
      <c r="AT52" s="3139"/>
      <c r="AU52" s="2029"/>
      <c r="AV52" s="3138"/>
      <c r="AW52" s="3139"/>
      <c r="AX52" s="3139"/>
      <c r="AY52" s="3139"/>
      <c r="AZ52" s="3139"/>
      <c r="BA52" s="3139"/>
      <c r="BB52" s="3139"/>
      <c r="BC52" s="3139"/>
      <c r="BD52" s="3301"/>
      <c r="BE52" s="3138"/>
      <c r="BF52" s="3139"/>
      <c r="BG52" s="3139"/>
      <c r="BH52" s="3139"/>
      <c r="BI52" s="3139"/>
      <c r="BJ52" s="3139"/>
      <c r="BK52" s="3139"/>
      <c r="BL52" s="3139"/>
      <c r="BM52" s="3356"/>
      <c r="BN52" s="3124"/>
      <c r="BO52" s="3125"/>
      <c r="BP52" s="3125"/>
      <c r="BQ52" s="3125"/>
      <c r="BR52" s="3125"/>
      <c r="BS52" s="3125"/>
      <c r="BT52" s="3125"/>
      <c r="BU52" s="3126"/>
      <c r="BV52" s="3130">
        <f>M52+U52+AD52+AM52-AV52+BE52-BN52</f>
        <v>0</v>
      </c>
      <c r="BW52" s="3131"/>
      <c r="BX52" s="3131"/>
      <c r="BY52" s="3131"/>
      <c r="BZ52" s="3131"/>
      <c r="CA52" s="3131"/>
      <c r="CB52" s="3131"/>
      <c r="CC52" s="3131"/>
      <c r="CD52" s="3132"/>
    </row>
    <row r="53" spans="1:82" ht="12.75" customHeight="1" thickBot="1">
      <c r="A53" s="3164"/>
      <c r="B53" s="1785"/>
      <c r="C53" s="1094"/>
      <c r="D53" s="984"/>
      <c r="E53" s="1083"/>
      <c r="F53" s="1041"/>
      <c r="G53" s="1097"/>
      <c r="H53" s="1097"/>
      <c r="I53" s="1097"/>
      <c r="J53" s="1097"/>
      <c r="K53" s="1087"/>
      <c r="L53" s="3347"/>
      <c r="M53" s="3349"/>
      <c r="N53" s="3128"/>
      <c r="O53" s="3128"/>
      <c r="P53" s="3128"/>
      <c r="Q53" s="3128"/>
      <c r="R53" s="3128"/>
      <c r="S53" s="3128"/>
      <c r="T53" s="3305"/>
      <c r="U53" s="3137"/>
      <c r="V53" s="3128"/>
      <c r="W53" s="3128"/>
      <c r="X53" s="3128"/>
      <c r="Y53" s="3128"/>
      <c r="Z53" s="3128"/>
      <c r="AA53" s="3128"/>
      <c r="AB53" s="3128"/>
      <c r="AC53" s="3305"/>
      <c r="AD53" s="3353"/>
      <c r="AE53" s="3354"/>
      <c r="AF53" s="3354"/>
      <c r="AG53" s="3354"/>
      <c r="AH53" s="3354"/>
      <c r="AI53" s="3354"/>
      <c r="AJ53" s="3354"/>
      <c r="AK53" s="3354"/>
      <c r="AL53" s="3355"/>
      <c r="AM53" s="3140"/>
      <c r="AN53" s="3141"/>
      <c r="AO53" s="3141"/>
      <c r="AP53" s="3141"/>
      <c r="AQ53" s="3141"/>
      <c r="AR53" s="3141"/>
      <c r="AS53" s="3141"/>
      <c r="AT53" s="3141"/>
      <c r="AU53" s="2030"/>
      <c r="AV53" s="3140"/>
      <c r="AW53" s="3141"/>
      <c r="AX53" s="3141"/>
      <c r="AY53" s="3141"/>
      <c r="AZ53" s="3141"/>
      <c r="BA53" s="3141"/>
      <c r="BB53" s="3141"/>
      <c r="BC53" s="3141"/>
      <c r="BD53" s="3303"/>
      <c r="BE53" s="3140"/>
      <c r="BF53" s="3141"/>
      <c r="BG53" s="3141"/>
      <c r="BH53" s="3141"/>
      <c r="BI53" s="3141"/>
      <c r="BJ53" s="3141"/>
      <c r="BK53" s="3141"/>
      <c r="BL53" s="3141"/>
      <c r="BM53" s="3357"/>
      <c r="BN53" s="3127"/>
      <c r="BO53" s="3128"/>
      <c r="BP53" s="3128"/>
      <c r="BQ53" s="3128"/>
      <c r="BR53" s="3128"/>
      <c r="BS53" s="3128"/>
      <c r="BT53" s="3128"/>
      <c r="BU53" s="3129"/>
      <c r="BV53" s="3133"/>
      <c r="BW53" s="3134"/>
      <c r="BX53" s="3134"/>
      <c r="BY53" s="3134"/>
      <c r="BZ53" s="3134"/>
      <c r="CA53" s="3134"/>
      <c r="CB53" s="3134"/>
      <c r="CC53" s="3134"/>
      <c r="CD53" s="3135"/>
    </row>
    <row r="54" spans="1:82" ht="12.75" customHeight="1" thickTop="1" thickBot="1">
      <c r="A54" s="3164"/>
      <c r="B54" s="1785"/>
      <c r="C54" s="1082"/>
      <c r="D54" s="991"/>
      <c r="E54" s="1041"/>
      <c r="F54" s="992"/>
      <c r="G54" s="992"/>
      <c r="H54" s="992"/>
      <c r="I54" s="992"/>
      <c r="J54" s="992"/>
      <c r="K54" s="1087"/>
      <c r="L54" s="3205" t="s">
        <v>96</v>
      </c>
      <c r="M54" s="3323"/>
      <c r="N54" s="3160"/>
      <c r="O54" s="3160"/>
      <c r="P54" s="3160"/>
      <c r="Q54" s="3160"/>
      <c r="R54" s="3160"/>
      <c r="S54" s="3160"/>
      <c r="T54" s="3322"/>
      <c r="U54" s="3159"/>
      <c r="V54" s="3160"/>
      <c r="W54" s="3160"/>
      <c r="X54" s="3160"/>
      <c r="Y54" s="3160"/>
      <c r="Z54" s="3160"/>
      <c r="AA54" s="3160"/>
      <c r="AB54" s="3160"/>
      <c r="AC54" s="3160"/>
      <c r="AD54" s="3159"/>
      <c r="AE54" s="3160"/>
      <c r="AF54" s="3160"/>
      <c r="AG54" s="3160"/>
      <c r="AH54" s="3160"/>
      <c r="AI54" s="3160"/>
      <c r="AJ54" s="3160"/>
      <c r="AK54" s="3160"/>
      <c r="AL54" s="3160"/>
      <c r="AM54" s="3159"/>
      <c r="AN54" s="3160"/>
      <c r="AO54" s="3160"/>
      <c r="AP54" s="3160"/>
      <c r="AQ54" s="3160"/>
      <c r="AR54" s="3160"/>
      <c r="AS54" s="3160"/>
      <c r="AT54" s="3160"/>
      <c r="AU54" s="3160"/>
      <c r="AV54" s="3159"/>
      <c r="AW54" s="3160"/>
      <c r="AX54" s="3160"/>
      <c r="AY54" s="3160"/>
      <c r="AZ54" s="3160"/>
      <c r="BA54" s="3160"/>
      <c r="BB54" s="3160"/>
      <c r="BC54" s="3160"/>
      <c r="BD54" s="3160"/>
      <c r="BE54" s="3159"/>
      <c r="BF54" s="3160"/>
      <c r="BG54" s="3160"/>
      <c r="BH54" s="3160"/>
      <c r="BI54" s="3160"/>
      <c r="BJ54" s="3160"/>
      <c r="BK54" s="3160"/>
      <c r="BL54" s="3160"/>
      <c r="BM54" s="3161"/>
      <c r="BN54" s="3317"/>
      <c r="BO54" s="3160"/>
      <c r="BP54" s="3160"/>
      <c r="BQ54" s="3160"/>
      <c r="BR54" s="3160"/>
      <c r="BS54" s="3160"/>
      <c r="BT54" s="3160"/>
      <c r="BU54" s="3160"/>
      <c r="BV54" s="3121"/>
      <c r="BW54" s="3122"/>
      <c r="BX54" s="3122"/>
      <c r="BY54" s="3122"/>
      <c r="BZ54" s="3122"/>
      <c r="CA54" s="3122"/>
      <c r="CB54" s="3122"/>
      <c r="CC54" s="3122"/>
      <c r="CD54" s="3123"/>
    </row>
    <row r="55" spans="1:82" ht="12.75" customHeight="1" thickTop="1" thickBot="1">
      <c r="A55" s="3164"/>
      <c r="B55" s="1785"/>
      <c r="C55" s="1082" t="s">
        <v>163</v>
      </c>
      <c r="D55" s="991" t="s">
        <v>164</v>
      </c>
      <c r="E55" s="1041"/>
      <c r="F55" s="992"/>
      <c r="G55" s="992"/>
      <c r="H55" s="992"/>
      <c r="I55" s="992"/>
      <c r="J55" s="992"/>
      <c r="K55" s="1087"/>
      <c r="L55" s="3206"/>
      <c r="M55" s="3323"/>
      <c r="N55" s="3160"/>
      <c r="O55" s="3160"/>
      <c r="P55" s="3160"/>
      <c r="Q55" s="3160"/>
      <c r="R55" s="3160"/>
      <c r="S55" s="3160"/>
      <c r="T55" s="3322"/>
      <c r="U55" s="3159"/>
      <c r="V55" s="3160"/>
      <c r="W55" s="3160"/>
      <c r="X55" s="3160"/>
      <c r="Y55" s="3160"/>
      <c r="Z55" s="3160"/>
      <c r="AA55" s="3160"/>
      <c r="AB55" s="3160"/>
      <c r="AC55" s="3160"/>
      <c r="AD55" s="3159"/>
      <c r="AE55" s="3160"/>
      <c r="AF55" s="3160"/>
      <c r="AG55" s="3160"/>
      <c r="AH55" s="3160"/>
      <c r="AI55" s="3160"/>
      <c r="AJ55" s="3160"/>
      <c r="AK55" s="3160"/>
      <c r="AL55" s="3160"/>
      <c r="AM55" s="3159"/>
      <c r="AN55" s="3160"/>
      <c r="AO55" s="3160"/>
      <c r="AP55" s="3160"/>
      <c r="AQ55" s="3160"/>
      <c r="AR55" s="3160"/>
      <c r="AS55" s="3160"/>
      <c r="AT55" s="3160"/>
      <c r="AU55" s="3160"/>
      <c r="AV55" s="3159"/>
      <c r="AW55" s="3160"/>
      <c r="AX55" s="3160"/>
      <c r="AY55" s="3160"/>
      <c r="AZ55" s="3160"/>
      <c r="BA55" s="3160"/>
      <c r="BB55" s="3160"/>
      <c r="BC55" s="3160"/>
      <c r="BD55" s="3160"/>
      <c r="BE55" s="3159"/>
      <c r="BF55" s="3160"/>
      <c r="BG55" s="3160"/>
      <c r="BH55" s="3160"/>
      <c r="BI55" s="3160"/>
      <c r="BJ55" s="3160"/>
      <c r="BK55" s="3160"/>
      <c r="BL55" s="3160"/>
      <c r="BM55" s="3161"/>
      <c r="BN55" s="3317"/>
      <c r="BO55" s="3160"/>
      <c r="BP55" s="3160"/>
      <c r="BQ55" s="3160"/>
      <c r="BR55" s="3160"/>
      <c r="BS55" s="3160"/>
      <c r="BT55" s="3160"/>
      <c r="BU55" s="3160"/>
      <c r="BV55" s="3121"/>
      <c r="BW55" s="3122"/>
      <c r="BX55" s="3122"/>
      <c r="BY55" s="3122"/>
      <c r="BZ55" s="3122"/>
      <c r="CA55" s="3122"/>
      <c r="CB55" s="3122"/>
      <c r="CC55" s="3122"/>
      <c r="CD55" s="3123"/>
    </row>
    <row r="56" spans="1:82" ht="23.25" customHeight="1" thickTop="1" thickBot="1">
      <c r="A56" s="3164"/>
      <c r="B56" s="1785"/>
      <c r="C56" s="1082"/>
      <c r="D56" s="1083" t="s">
        <v>489</v>
      </c>
      <c r="E56" s="1041"/>
      <c r="F56" s="992"/>
      <c r="G56" s="992"/>
      <c r="H56" s="992"/>
      <c r="I56" s="992"/>
      <c r="J56" s="992"/>
      <c r="K56" s="1087"/>
      <c r="L56" s="3206"/>
      <c r="M56" s="3278"/>
      <c r="N56" s="3279"/>
      <c r="O56" s="3279"/>
      <c r="P56" s="3279"/>
      <c r="Q56" s="3279"/>
      <c r="R56" s="3279"/>
      <c r="S56" s="3279"/>
      <c r="T56" s="3280"/>
      <c r="U56" s="3285"/>
      <c r="V56" s="3279"/>
      <c r="W56" s="3279"/>
      <c r="X56" s="3279"/>
      <c r="Y56" s="3279"/>
      <c r="Z56" s="3279"/>
      <c r="AA56" s="3279"/>
      <c r="AB56" s="3279"/>
      <c r="AC56" s="3280"/>
      <c r="AD56" s="3285"/>
      <c r="AE56" s="3279"/>
      <c r="AF56" s="3279"/>
      <c r="AG56" s="3279"/>
      <c r="AH56" s="3279"/>
      <c r="AI56" s="3279"/>
      <c r="AJ56" s="3279"/>
      <c r="AK56" s="3279"/>
      <c r="AL56" s="3280"/>
      <c r="AM56" s="3116"/>
      <c r="AN56" s="3117"/>
      <c r="AO56" s="3117"/>
      <c r="AP56" s="3117"/>
      <c r="AQ56" s="3117"/>
      <c r="AR56" s="3117"/>
      <c r="AS56" s="3117"/>
      <c r="AT56" s="3117"/>
      <c r="AU56" s="2028"/>
      <c r="AV56" s="3116"/>
      <c r="AW56" s="3117"/>
      <c r="AX56" s="3117"/>
      <c r="AY56" s="3117"/>
      <c r="AZ56" s="3117"/>
      <c r="BA56" s="3117"/>
      <c r="BB56" s="3117"/>
      <c r="BC56" s="3117"/>
      <c r="BD56" s="3281"/>
      <c r="BE56" s="3285"/>
      <c r="BF56" s="3279"/>
      <c r="BG56" s="3279"/>
      <c r="BH56" s="3279"/>
      <c r="BI56" s="3279"/>
      <c r="BJ56" s="3279"/>
      <c r="BK56" s="3279"/>
      <c r="BL56" s="3279"/>
      <c r="BM56" s="3286"/>
      <c r="BN56" s="3311"/>
      <c r="BO56" s="3279"/>
      <c r="BP56" s="3279"/>
      <c r="BQ56" s="3279"/>
      <c r="BR56" s="3279"/>
      <c r="BS56" s="3279"/>
      <c r="BT56" s="3279"/>
      <c r="BU56" s="3286"/>
      <c r="BV56" s="3156">
        <f>M56+U56+AD56+AM56-AV56+BE56-BN56</f>
        <v>0</v>
      </c>
      <c r="BW56" s="3157"/>
      <c r="BX56" s="3157"/>
      <c r="BY56" s="3157"/>
      <c r="BZ56" s="3157"/>
      <c r="CA56" s="3157"/>
      <c r="CB56" s="3157"/>
      <c r="CC56" s="3157"/>
      <c r="CD56" s="3158"/>
    </row>
    <row r="57" spans="1:82" ht="12.75" customHeight="1" thickTop="1" thickBot="1">
      <c r="A57" s="3164"/>
      <c r="B57" s="1785"/>
      <c r="C57" s="1099">
        <v>4.2</v>
      </c>
      <c r="D57" s="1078" t="s">
        <v>165</v>
      </c>
      <c r="E57" s="992"/>
      <c r="F57" s="992"/>
      <c r="G57" s="992"/>
      <c r="H57" s="992"/>
      <c r="I57" s="992"/>
      <c r="J57" s="992"/>
      <c r="K57" s="1087"/>
      <c r="L57" s="3376" t="s">
        <v>98</v>
      </c>
      <c r="M57" s="3378"/>
      <c r="N57" s="3114"/>
      <c r="O57" s="3114"/>
      <c r="P57" s="3114"/>
      <c r="Q57" s="3114"/>
      <c r="R57" s="3114"/>
      <c r="S57" s="3114"/>
      <c r="T57" s="3379"/>
      <c r="U57" s="3159"/>
      <c r="V57" s="3191"/>
      <c r="W57" s="3191"/>
      <c r="X57" s="3191"/>
      <c r="Y57" s="3191"/>
      <c r="Z57" s="3191"/>
      <c r="AA57" s="3191"/>
      <c r="AB57" s="3191"/>
      <c r="AC57" s="3191"/>
      <c r="AD57" s="3159"/>
      <c r="AE57" s="3191"/>
      <c r="AF57" s="3191"/>
      <c r="AG57" s="3191"/>
      <c r="AH57" s="3191"/>
      <c r="AI57" s="3191"/>
      <c r="AJ57" s="3191"/>
      <c r="AK57" s="3191"/>
      <c r="AL57" s="3191"/>
      <c r="AM57" s="3202"/>
      <c r="AN57" s="3380"/>
      <c r="AO57" s="3380"/>
      <c r="AP57" s="3380"/>
      <c r="AQ57" s="3380"/>
      <c r="AR57" s="3380"/>
      <c r="AS57" s="3380"/>
      <c r="AT57" s="3380"/>
      <c r="AU57" s="3381"/>
      <c r="AV57" s="3113"/>
      <c r="AW57" s="3114"/>
      <c r="AX57" s="3114"/>
      <c r="AY57" s="3114"/>
      <c r="AZ57" s="3114"/>
      <c r="BA57" s="3114"/>
      <c r="BB57" s="3114"/>
      <c r="BC57" s="3114"/>
      <c r="BD57" s="3191"/>
      <c r="BE57" s="3113"/>
      <c r="BF57" s="3114"/>
      <c r="BG57" s="3114"/>
      <c r="BH57" s="3114"/>
      <c r="BI57" s="3114"/>
      <c r="BJ57" s="3114"/>
      <c r="BK57" s="3114"/>
      <c r="BL57" s="3114"/>
      <c r="BM57" s="3115"/>
      <c r="BN57" s="3308"/>
      <c r="BO57" s="3114"/>
      <c r="BP57" s="3114"/>
      <c r="BQ57" s="3114"/>
      <c r="BR57" s="3114"/>
      <c r="BS57" s="3114"/>
      <c r="BT57" s="3114"/>
      <c r="BU57" s="3191"/>
      <c r="BV57" s="3151"/>
      <c r="BW57" s="3152"/>
      <c r="BX57" s="3152"/>
      <c r="BY57" s="3152"/>
      <c r="BZ57" s="3152"/>
      <c r="CA57" s="3152"/>
      <c r="CB57" s="3152"/>
      <c r="CC57" s="3152"/>
      <c r="CD57" s="3153"/>
    </row>
    <row r="58" spans="1:82" ht="12.75" customHeight="1" thickTop="1" thickBot="1">
      <c r="A58" s="3164"/>
      <c r="B58" s="1785"/>
      <c r="C58" s="1084"/>
      <c r="D58" s="1100" t="s">
        <v>166</v>
      </c>
      <c r="E58" s="1089"/>
      <c r="F58" s="992"/>
      <c r="G58" s="992"/>
      <c r="H58" s="992"/>
      <c r="I58" s="992"/>
      <c r="J58" s="992"/>
      <c r="K58" s="1087"/>
      <c r="L58" s="3377"/>
      <c r="M58" s="3378"/>
      <c r="N58" s="3114"/>
      <c r="O58" s="3114"/>
      <c r="P58" s="3114"/>
      <c r="Q58" s="3114"/>
      <c r="R58" s="3114"/>
      <c r="S58" s="3114"/>
      <c r="T58" s="3379"/>
      <c r="U58" s="3159"/>
      <c r="V58" s="3191"/>
      <c r="W58" s="3191"/>
      <c r="X58" s="3191"/>
      <c r="Y58" s="3191"/>
      <c r="Z58" s="3191"/>
      <c r="AA58" s="3191"/>
      <c r="AB58" s="3191"/>
      <c r="AC58" s="3191"/>
      <c r="AD58" s="3159"/>
      <c r="AE58" s="3191"/>
      <c r="AF58" s="3191"/>
      <c r="AG58" s="3191"/>
      <c r="AH58" s="3191"/>
      <c r="AI58" s="3191"/>
      <c r="AJ58" s="3191"/>
      <c r="AK58" s="3191"/>
      <c r="AL58" s="3191"/>
      <c r="AM58" s="3202"/>
      <c r="AN58" s="3380"/>
      <c r="AO58" s="3380"/>
      <c r="AP58" s="3380"/>
      <c r="AQ58" s="3380"/>
      <c r="AR58" s="3380"/>
      <c r="AS58" s="3380"/>
      <c r="AT58" s="3380"/>
      <c r="AU58" s="3381"/>
      <c r="AV58" s="3113"/>
      <c r="AW58" s="3114"/>
      <c r="AX58" s="3114"/>
      <c r="AY58" s="3114"/>
      <c r="AZ58" s="3114"/>
      <c r="BA58" s="3114"/>
      <c r="BB58" s="3114"/>
      <c r="BC58" s="3114"/>
      <c r="BD58" s="3191"/>
      <c r="BE58" s="3113"/>
      <c r="BF58" s="3114"/>
      <c r="BG58" s="3114"/>
      <c r="BH58" s="3114"/>
      <c r="BI58" s="3114"/>
      <c r="BJ58" s="3114"/>
      <c r="BK58" s="3114"/>
      <c r="BL58" s="3114"/>
      <c r="BM58" s="3115"/>
      <c r="BN58" s="3308"/>
      <c r="BO58" s="3114"/>
      <c r="BP58" s="3114"/>
      <c r="BQ58" s="3114"/>
      <c r="BR58" s="3114"/>
      <c r="BS58" s="3114"/>
      <c r="BT58" s="3114"/>
      <c r="BU58" s="3191"/>
      <c r="BV58" s="3151"/>
      <c r="BW58" s="3152"/>
      <c r="BX58" s="3152"/>
      <c r="BY58" s="3152"/>
      <c r="BZ58" s="3152"/>
      <c r="CA58" s="3152"/>
      <c r="CB58" s="3152"/>
      <c r="CC58" s="3152"/>
      <c r="CD58" s="3153"/>
    </row>
    <row r="59" spans="1:82" s="240" customFormat="1" ht="12.75" customHeight="1" thickTop="1" thickBot="1">
      <c r="A59" s="3164"/>
      <c r="B59" s="1788"/>
      <c r="C59" s="1082" t="s">
        <v>167</v>
      </c>
      <c r="D59" s="1096" t="s">
        <v>168</v>
      </c>
      <c r="E59" s="1101"/>
      <c r="F59" s="1089"/>
      <c r="G59" s="992"/>
      <c r="H59" s="992"/>
      <c r="I59" s="992"/>
      <c r="J59" s="1102"/>
      <c r="K59" s="1103"/>
      <c r="L59" s="3377"/>
      <c r="M59" s="3300"/>
      <c r="N59" s="3139"/>
      <c r="O59" s="3139"/>
      <c r="P59" s="3139"/>
      <c r="Q59" s="3139"/>
      <c r="R59" s="3139"/>
      <c r="S59" s="3139"/>
      <c r="T59" s="3301"/>
      <c r="U59" s="3138"/>
      <c r="V59" s="3139"/>
      <c r="W59" s="3139"/>
      <c r="X59" s="3139"/>
      <c r="Y59" s="3139"/>
      <c r="Z59" s="3139"/>
      <c r="AA59" s="3139"/>
      <c r="AB59" s="3139"/>
      <c r="AC59" s="3301"/>
      <c r="AD59" s="3318"/>
      <c r="AE59" s="3319"/>
      <c r="AF59" s="3319"/>
      <c r="AG59" s="3319"/>
      <c r="AH59" s="3319"/>
      <c r="AI59" s="3319"/>
      <c r="AJ59" s="3319"/>
      <c r="AK59" s="3319"/>
      <c r="AL59" s="3320"/>
      <c r="AM59" s="3136"/>
      <c r="AN59" s="3125"/>
      <c r="AO59" s="3125"/>
      <c r="AP59" s="3125"/>
      <c r="AQ59" s="3125"/>
      <c r="AR59" s="3125"/>
      <c r="AS59" s="3125"/>
      <c r="AT59" s="3125"/>
      <c r="AU59" s="2031"/>
      <c r="AV59" s="3138"/>
      <c r="AW59" s="3139"/>
      <c r="AX59" s="3139"/>
      <c r="AY59" s="3139"/>
      <c r="AZ59" s="3139"/>
      <c r="BA59" s="3139"/>
      <c r="BB59" s="3139"/>
      <c r="BC59" s="3139"/>
      <c r="BD59" s="3301"/>
      <c r="BE59" s="3136"/>
      <c r="BF59" s="3125"/>
      <c r="BG59" s="3125"/>
      <c r="BH59" s="3125"/>
      <c r="BI59" s="3125"/>
      <c r="BJ59" s="3125"/>
      <c r="BK59" s="3125"/>
      <c r="BL59" s="3125"/>
      <c r="BM59" s="3126"/>
      <c r="BN59" s="3124"/>
      <c r="BO59" s="3125"/>
      <c r="BP59" s="3125"/>
      <c r="BQ59" s="3125"/>
      <c r="BR59" s="3125"/>
      <c r="BS59" s="3125"/>
      <c r="BT59" s="3125"/>
      <c r="BU59" s="3126"/>
      <c r="BV59" s="3130">
        <f>M59+U59+AM59-AV59+BE59-BN59</f>
        <v>0</v>
      </c>
      <c r="BW59" s="3131"/>
      <c r="BX59" s="3131"/>
      <c r="BY59" s="3131"/>
      <c r="BZ59" s="3131"/>
      <c r="CA59" s="3131"/>
      <c r="CB59" s="3131"/>
      <c r="CC59" s="3131"/>
      <c r="CD59" s="3132"/>
    </row>
    <row r="60" spans="1:82" s="240" customFormat="1" ht="12.75" customHeight="1" thickTop="1" thickBot="1">
      <c r="A60" s="3164"/>
      <c r="B60" s="1788"/>
      <c r="C60" s="1084"/>
      <c r="D60" s="1080" t="s">
        <v>169</v>
      </c>
      <c r="E60" s="1101"/>
      <c r="F60" s="1096"/>
      <c r="G60" s="1096"/>
      <c r="H60" s="1096"/>
      <c r="I60" s="1096"/>
      <c r="J60" s="1102"/>
      <c r="K60" s="1103"/>
      <c r="L60" s="3377"/>
      <c r="M60" s="3302"/>
      <c r="N60" s="3141"/>
      <c r="O60" s="3141"/>
      <c r="P60" s="3141"/>
      <c r="Q60" s="3141"/>
      <c r="R60" s="3141"/>
      <c r="S60" s="3141"/>
      <c r="T60" s="3303"/>
      <c r="U60" s="3140"/>
      <c r="V60" s="3141"/>
      <c r="W60" s="3141"/>
      <c r="X60" s="3141"/>
      <c r="Y60" s="3141"/>
      <c r="Z60" s="3141"/>
      <c r="AA60" s="3141"/>
      <c r="AB60" s="3141"/>
      <c r="AC60" s="3303"/>
      <c r="AD60" s="3318"/>
      <c r="AE60" s="3319"/>
      <c r="AF60" s="3319"/>
      <c r="AG60" s="3319"/>
      <c r="AH60" s="3319"/>
      <c r="AI60" s="3319"/>
      <c r="AJ60" s="3319"/>
      <c r="AK60" s="3319"/>
      <c r="AL60" s="3320"/>
      <c r="AM60" s="3137"/>
      <c r="AN60" s="3128"/>
      <c r="AO60" s="3128"/>
      <c r="AP60" s="3128"/>
      <c r="AQ60" s="3128"/>
      <c r="AR60" s="3128"/>
      <c r="AS60" s="3128"/>
      <c r="AT60" s="3128"/>
      <c r="AU60" s="2032"/>
      <c r="AV60" s="3140"/>
      <c r="AW60" s="3141"/>
      <c r="AX60" s="3141"/>
      <c r="AY60" s="3141"/>
      <c r="AZ60" s="3141"/>
      <c r="BA60" s="3141"/>
      <c r="BB60" s="3141"/>
      <c r="BC60" s="3141"/>
      <c r="BD60" s="3303"/>
      <c r="BE60" s="3137"/>
      <c r="BF60" s="3128"/>
      <c r="BG60" s="3128"/>
      <c r="BH60" s="3128"/>
      <c r="BI60" s="3128"/>
      <c r="BJ60" s="3128"/>
      <c r="BK60" s="3128"/>
      <c r="BL60" s="3128"/>
      <c r="BM60" s="3129"/>
      <c r="BN60" s="3127"/>
      <c r="BO60" s="3128"/>
      <c r="BP60" s="3128"/>
      <c r="BQ60" s="3128"/>
      <c r="BR60" s="3128"/>
      <c r="BS60" s="3128"/>
      <c r="BT60" s="3128"/>
      <c r="BU60" s="3129"/>
      <c r="BV60" s="3133"/>
      <c r="BW60" s="3134"/>
      <c r="BX60" s="3134"/>
      <c r="BY60" s="3134"/>
      <c r="BZ60" s="3134"/>
      <c r="CA60" s="3134"/>
      <c r="CB60" s="3134"/>
      <c r="CC60" s="3134"/>
      <c r="CD60" s="3135"/>
    </row>
    <row r="61" spans="1:82" ht="23.25" customHeight="1" thickTop="1" thickBot="1">
      <c r="A61" s="3164"/>
      <c r="B61" s="1785"/>
      <c r="C61" s="1082" t="s">
        <v>170</v>
      </c>
      <c r="D61" s="991" t="s">
        <v>171</v>
      </c>
      <c r="E61" s="1041"/>
      <c r="F61" s="1078"/>
      <c r="G61" s="1078"/>
      <c r="H61" s="1078"/>
      <c r="I61" s="1078"/>
      <c r="J61" s="992"/>
      <c r="K61" s="1087"/>
      <c r="L61" s="3376" t="s">
        <v>95</v>
      </c>
      <c r="M61" s="3378"/>
      <c r="N61" s="3114"/>
      <c r="O61" s="3114"/>
      <c r="P61" s="3114"/>
      <c r="Q61" s="3114"/>
      <c r="R61" s="3114"/>
      <c r="S61" s="3114"/>
      <c r="T61" s="3379"/>
      <c r="U61" s="3382"/>
      <c r="V61" s="3383"/>
      <c r="W61" s="3383"/>
      <c r="X61" s="3383"/>
      <c r="Y61" s="3383"/>
      <c r="Z61" s="3383"/>
      <c r="AA61" s="3383"/>
      <c r="AB61" s="3383"/>
      <c r="AC61" s="3383"/>
      <c r="AD61" s="3312"/>
      <c r="AE61" s="3313"/>
      <c r="AF61" s="3313"/>
      <c r="AG61" s="3313"/>
      <c r="AH61" s="3313"/>
      <c r="AI61" s="3313"/>
      <c r="AJ61" s="3313"/>
      <c r="AK61" s="3313"/>
      <c r="AL61" s="3314"/>
      <c r="AM61" s="3159"/>
      <c r="AN61" s="3160"/>
      <c r="AO61" s="3160"/>
      <c r="AP61" s="3160"/>
      <c r="AQ61" s="3160"/>
      <c r="AR61" s="3160"/>
      <c r="AS61" s="3160"/>
      <c r="AT61" s="3160"/>
      <c r="AU61" s="3160"/>
      <c r="AV61" s="3417"/>
      <c r="AW61" s="3418"/>
      <c r="AX61" s="3418"/>
      <c r="AY61" s="3418"/>
      <c r="AZ61" s="3418"/>
      <c r="BA61" s="3418"/>
      <c r="BB61" s="3418"/>
      <c r="BC61" s="3418"/>
      <c r="BD61" s="3419"/>
      <c r="BE61" s="3417"/>
      <c r="BF61" s="3418"/>
      <c r="BG61" s="3418"/>
      <c r="BH61" s="3418"/>
      <c r="BI61" s="3418"/>
      <c r="BJ61" s="3418"/>
      <c r="BK61" s="3418"/>
      <c r="BL61" s="3418"/>
      <c r="BM61" s="3466"/>
      <c r="BN61" s="3317"/>
      <c r="BO61" s="3160"/>
      <c r="BP61" s="3160"/>
      <c r="BQ61" s="3160"/>
      <c r="BR61" s="3160"/>
      <c r="BS61" s="3160"/>
      <c r="BT61" s="3160"/>
      <c r="BU61" s="3160"/>
      <c r="BV61" s="3121"/>
      <c r="BW61" s="3122"/>
      <c r="BX61" s="3122"/>
      <c r="BY61" s="3122"/>
      <c r="BZ61" s="3122"/>
      <c r="CA61" s="3122"/>
      <c r="CB61" s="3122"/>
      <c r="CC61" s="3122"/>
      <c r="CD61" s="3123"/>
    </row>
    <row r="62" spans="1:82" ht="23.25" customHeight="1" thickTop="1" thickBot="1">
      <c r="A62" s="3164"/>
      <c r="B62" s="1785"/>
      <c r="C62" s="1094"/>
      <c r="D62" s="1083" t="s">
        <v>172</v>
      </c>
      <c r="E62" s="1041"/>
      <c r="F62" s="992"/>
      <c r="G62" s="992"/>
      <c r="H62" s="992"/>
      <c r="I62" s="992"/>
      <c r="J62" s="992"/>
      <c r="K62" s="1087"/>
      <c r="L62" s="3377"/>
      <c r="M62" s="3278"/>
      <c r="N62" s="3279"/>
      <c r="O62" s="3279"/>
      <c r="P62" s="3279"/>
      <c r="Q62" s="3279"/>
      <c r="R62" s="3279"/>
      <c r="S62" s="3279"/>
      <c r="T62" s="3280"/>
      <c r="U62" s="3285"/>
      <c r="V62" s="3279"/>
      <c r="W62" s="3279"/>
      <c r="X62" s="3279"/>
      <c r="Y62" s="3279"/>
      <c r="Z62" s="3279"/>
      <c r="AA62" s="3279"/>
      <c r="AB62" s="3279"/>
      <c r="AC62" s="3280"/>
      <c r="AD62" s="3312"/>
      <c r="AE62" s="3313"/>
      <c r="AF62" s="3313"/>
      <c r="AG62" s="3313"/>
      <c r="AH62" s="3313"/>
      <c r="AI62" s="3313"/>
      <c r="AJ62" s="3313"/>
      <c r="AK62" s="3313"/>
      <c r="AL62" s="3314"/>
      <c r="AM62" s="3116"/>
      <c r="AN62" s="3117"/>
      <c r="AO62" s="3117"/>
      <c r="AP62" s="3117"/>
      <c r="AQ62" s="3117"/>
      <c r="AR62" s="3117"/>
      <c r="AS62" s="3117"/>
      <c r="AT62" s="3117"/>
      <c r="AU62" s="2028"/>
      <c r="AV62" s="3116"/>
      <c r="AW62" s="3117"/>
      <c r="AX62" s="3117"/>
      <c r="AY62" s="3117"/>
      <c r="AZ62" s="3117"/>
      <c r="BA62" s="3117"/>
      <c r="BB62" s="3117"/>
      <c r="BC62" s="3117"/>
      <c r="BD62" s="3281"/>
      <c r="BE62" s="3285"/>
      <c r="BF62" s="3279"/>
      <c r="BG62" s="3279"/>
      <c r="BH62" s="3279"/>
      <c r="BI62" s="3279"/>
      <c r="BJ62" s="3279"/>
      <c r="BK62" s="3279"/>
      <c r="BL62" s="3279"/>
      <c r="BM62" s="3286"/>
      <c r="BN62" s="3311"/>
      <c r="BO62" s="3279"/>
      <c r="BP62" s="3279"/>
      <c r="BQ62" s="3279"/>
      <c r="BR62" s="3279"/>
      <c r="BS62" s="3279"/>
      <c r="BT62" s="3279"/>
      <c r="BU62" s="3286"/>
      <c r="BV62" s="3156">
        <f>M62+U62+AM62-AV62+BE62-BN62</f>
        <v>0</v>
      </c>
      <c r="BW62" s="3157"/>
      <c r="BX62" s="3157"/>
      <c r="BY62" s="3157"/>
      <c r="BZ62" s="3157"/>
      <c r="CA62" s="3157"/>
      <c r="CB62" s="3157"/>
      <c r="CC62" s="3157"/>
      <c r="CD62" s="3158"/>
    </row>
    <row r="63" spans="1:82" ht="24.75" customHeight="1" thickTop="1" thickBot="1">
      <c r="A63" s="3164"/>
      <c r="B63" s="1785"/>
      <c r="C63" s="1082" t="s">
        <v>173</v>
      </c>
      <c r="D63" s="991" t="s">
        <v>174</v>
      </c>
      <c r="E63" s="1041"/>
      <c r="F63" s="1078"/>
      <c r="G63" s="1078"/>
      <c r="H63" s="992"/>
      <c r="I63" s="992"/>
      <c r="J63" s="992"/>
      <c r="K63" s="992"/>
      <c r="L63" s="3384" t="s">
        <v>97</v>
      </c>
      <c r="M63" s="3386"/>
      <c r="N63" s="3114"/>
      <c r="O63" s="3114"/>
      <c r="P63" s="3114"/>
      <c r="Q63" s="3114"/>
      <c r="R63" s="3114"/>
      <c r="S63" s="3114"/>
      <c r="T63" s="3379"/>
      <c r="U63" s="3113"/>
      <c r="V63" s="3114"/>
      <c r="W63" s="3114"/>
      <c r="X63" s="3114"/>
      <c r="Y63" s="3114"/>
      <c r="Z63" s="3114"/>
      <c r="AA63" s="3114"/>
      <c r="AB63" s="3114"/>
      <c r="AC63" s="3191"/>
      <c r="AD63" s="3309"/>
      <c r="AE63" s="3310"/>
      <c r="AF63" s="3310"/>
      <c r="AG63" s="3310"/>
      <c r="AH63" s="3310"/>
      <c r="AI63" s="3310"/>
      <c r="AJ63" s="3310"/>
      <c r="AK63" s="3310"/>
      <c r="AL63" s="3310"/>
      <c r="AM63" s="3113"/>
      <c r="AN63" s="3114"/>
      <c r="AO63" s="3114"/>
      <c r="AP63" s="3114"/>
      <c r="AQ63" s="3114"/>
      <c r="AR63" s="3114"/>
      <c r="AS63" s="3114"/>
      <c r="AT63" s="3114"/>
      <c r="AU63" s="3191"/>
      <c r="AV63" s="3113"/>
      <c r="AW63" s="3114"/>
      <c r="AX63" s="3114"/>
      <c r="AY63" s="3114"/>
      <c r="AZ63" s="3114"/>
      <c r="BA63" s="3114"/>
      <c r="BB63" s="3114"/>
      <c r="BC63" s="3114"/>
      <c r="BD63" s="3191"/>
      <c r="BE63" s="3113"/>
      <c r="BF63" s="3114"/>
      <c r="BG63" s="3114"/>
      <c r="BH63" s="3114"/>
      <c r="BI63" s="3114"/>
      <c r="BJ63" s="3114"/>
      <c r="BK63" s="3114"/>
      <c r="BL63" s="3114"/>
      <c r="BM63" s="3115"/>
      <c r="BN63" s="3317"/>
      <c r="BO63" s="3160"/>
      <c r="BP63" s="3160"/>
      <c r="BQ63" s="3160"/>
      <c r="BR63" s="3160"/>
      <c r="BS63" s="3160"/>
      <c r="BT63" s="3160"/>
      <c r="BU63" s="3160"/>
      <c r="BV63" s="3121"/>
      <c r="BW63" s="3122"/>
      <c r="BX63" s="3122"/>
      <c r="BY63" s="3122"/>
      <c r="BZ63" s="3122"/>
      <c r="CA63" s="3122"/>
      <c r="CB63" s="3122"/>
      <c r="CC63" s="3122"/>
      <c r="CD63" s="3123"/>
    </row>
    <row r="64" spans="1:82" ht="23.25" customHeight="1" thickTop="1" thickBot="1">
      <c r="A64" s="3164"/>
      <c r="B64" s="1785"/>
      <c r="C64" s="1082"/>
      <c r="D64" s="1083" t="s">
        <v>175</v>
      </c>
      <c r="E64" s="1041"/>
      <c r="F64" s="992"/>
      <c r="G64" s="992"/>
      <c r="H64" s="992"/>
      <c r="I64" s="992"/>
      <c r="J64" s="992"/>
      <c r="K64" s="992"/>
      <c r="L64" s="3385"/>
      <c r="M64" s="3467"/>
      <c r="N64" s="3279"/>
      <c r="O64" s="3279"/>
      <c r="P64" s="3279"/>
      <c r="Q64" s="3279"/>
      <c r="R64" s="3279"/>
      <c r="S64" s="3279"/>
      <c r="T64" s="3280"/>
      <c r="U64" s="3285"/>
      <c r="V64" s="3279"/>
      <c r="W64" s="3279"/>
      <c r="X64" s="3279"/>
      <c r="Y64" s="3279"/>
      <c r="Z64" s="3279"/>
      <c r="AA64" s="3279"/>
      <c r="AB64" s="3279"/>
      <c r="AC64" s="3280"/>
      <c r="AD64" s="3312"/>
      <c r="AE64" s="3313"/>
      <c r="AF64" s="3313"/>
      <c r="AG64" s="3313"/>
      <c r="AH64" s="3313"/>
      <c r="AI64" s="3313"/>
      <c r="AJ64" s="3313"/>
      <c r="AK64" s="3313"/>
      <c r="AL64" s="3314"/>
      <c r="AM64" s="3116"/>
      <c r="AN64" s="3117"/>
      <c r="AO64" s="3117"/>
      <c r="AP64" s="3117"/>
      <c r="AQ64" s="3117"/>
      <c r="AR64" s="3117"/>
      <c r="AS64" s="3117"/>
      <c r="AT64" s="3117"/>
      <c r="AU64" s="2028"/>
      <c r="AV64" s="3116"/>
      <c r="AW64" s="3117"/>
      <c r="AX64" s="3117"/>
      <c r="AY64" s="3117"/>
      <c r="AZ64" s="3117"/>
      <c r="BA64" s="3117"/>
      <c r="BB64" s="3117"/>
      <c r="BC64" s="3117"/>
      <c r="BD64" s="3281"/>
      <c r="BE64" s="3285"/>
      <c r="BF64" s="3279"/>
      <c r="BG64" s="3279"/>
      <c r="BH64" s="3279"/>
      <c r="BI64" s="3279"/>
      <c r="BJ64" s="3279"/>
      <c r="BK64" s="3279"/>
      <c r="BL64" s="3279"/>
      <c r="BM64" s="3286"/>
      <c r="BN64" s="3468"/>
      <c r="BO64" s="3313"/>
      <c r="BP64" s="3313"/>
      <c r="BQ64" s="3313"/>
      <c r="BR64" s="3313"/>
      <c r="BS64" s="3313"/>
      <c r="BT64" s="3313"/>
      <c r="BU64" s="3314"/>
      <c r="BV64" s="3156">
        <f>M64+U64+AM64-AV64+BE64</f>
        <v>0</v>
      </c>
      <c r="BW64" s="3157"/>
      <c r="BX64" s="3157"/>
      <c r="BY64" s="3157"/>
      <c r="BZ64" s="3157"/>
      <c r="CA64" s="3157"/>
      <c r="CB64" s="3157"/>
      <c r="CC64" s="3157"/>
      <c r="CD64" s="3158"/>
    </row>
    <row r="65" spans="1:83" ht="13.5" customHeight="1" thickTop="1">
      <c r="A65" s="3164"/>
      <c r="B65" s="1785"/>
      <c r="C65" s="1104">
        <v>4.3</v>
      </c>
      <c r="D65" s="991" t="s">
        <v>149</v>
      </c>
      <c r="E65" s="992"/>
      <c r="F65" s="992"/>
      <c r="G65" s="992"/>
      <c r="H65" s="992"/>
      <c r="I65" s="992"/>
      <c r="J65" s="992"/>
      <c r="K65" s="992"/>
      <c r="L65" s="3481" t="s">
        <v>356</v>
      </c>
      <c r="M65" s="3454"/>
      <c r="N65" s="3403"/>
      <c r="O65" s="3403"/>
      <c r="P65" s="3403"/>
      <c r="Q65" s="3403"/>
      <c r="R65" s="3403"/>
      <c r="S65" s="3403"/>
      <c r="T65" s="3404"/>
      <c r="U65" s="3402"/>
      <c r="V65" s="3403"/>
      <c r="W65" s="3403"/>
      <c r="X65" s="3403"/>
      <c r="Y65" s="3403"/>
      <c r="Z65" s="3403"/>
      <c r="AA65" s="3403"/>
      <c r="AB65" s="3403"/>
      <c r="AC65" s="3404"/>
      <c r="AD65" s="3364"/>
      <c r="AE65" s="3359"/>
      <c r="AF65" s="3359"/>
      <c r="AG65" s="3359"/>
      <c r="AH65" s="3359"/>
      <c r="AI65" s="3359"/>
      <c r="AJ65" s="3359"/>
      <c r="AK65" s="3359"/>
      <c r="AL65" s="3360"/>
      <c r="AM65" s="3402"/>
      <c r="AN65" s="3403"/>
      <c r="AO65" s="3403"/>
      <c r="AP65" s="3403"/>
      <c r="AQ65" s="3403"/>
      <c r="AR65" s="3403"/>
      <c r="AS65" s="3403"/>
      <c r="AT65" s="3403"/>
      <c r="AU65" s="3404"/>
      <c r="AV65" s="3402"/>
      <c r="AW65" s="3403"/>
      <c r="AX65" s="3403"/>
      <c r="AY65" s="3403"/>
      <c r="AZ65" s="3403"/>
      <c r="BA65" s="3403"/>
      <c r="BB65" s="3403"/>
      <c r="BC65" s="3403"/>
      <c r="BD65" s="3404"/>
      <c r="BE65" s="3402"/>
      <c r="BF65" s="3403"/>
      <c r="BG65" s="3403"/>
      <c r="BH65" s="3403"/>
      <c r="BI65" s="3403"/>
      <c r="BJ65" s="3403"/>
      <c r="BK65" s="3403"/>
      <c r="BL65" s="3403"/>
      <c r="BM65" s="3456"/>
      <c r="BN65" s="3458"/>
      <c r="BO65" s="3403"/>
      <c r="BP65" s="3403"/>
      <c r="BQ65" s="3403"/>
      <c r="BR65" s="3403"/>
      <c r="BS65" s="3403"/>
      <c r="BT65" s="3403"/>
      <c r="BU65" s="3456"/>
      <c r="BV65" s="3460"/>
      <c r="BW65" s="3461"/>
      <c r="BX65" s="3461"/>
      <c r="BY65" s="3461"/>
      <c r="BZ65" s="3461"/>
      <c r="CA65" s="3461"/>
      <c r="CB65" s="3461"/>
      <c r="CC65" s="3461"/>
      <c r="CD65" s="3462"/>
    </row>
    <row r="66" spans="1:83" ht="13.5" customHeight="1" thickBot="1">
      <c r="A66" s="3164"/>
      <c r="B66" s="1785"/>
      <c r="C66" s="1104"/>
      <c r="D66" s="1083" t="s">
        <v>150</v>
      </c>
      <c r="E66" s="992"/>
      <c r="F66" s="992"/>
      <c r="G66" s="992"/>
      <c r="H66" s="992"/>
      <c r="I66" s="992"/>
      <c r="J66" s="992"/>
      <c r="K66" s="992"/>
      <c r="L66" s="3482"/>
      <c r="M66" s="3455"/>
      <c r="N66" s="3406"/>
      <c r="O66" s="3406"/>
      <c r="P66" s="3406"/>
      <c r="Q66" s="3406"/>
      <c r="R66" s="3406"/>
      <c r="S66" s="3406"/>
      <c r="T66" s="3407"/>
      <c r="U66" s="3405"/>
      <c r="V66" s="3406"/>
      <c r="W66" s="3406"/>
      <c r="X66" s="3406"/>
      <c r="Y66" s="3406"/>
      <c r="Z66" s="3406"/>
      <c r="AA66" s="3406"/>
      <c r="AB66" s="3406"/>
      <c r="AC66" s="3407"/>
      <c r="AD66" s="3365"/>
      <c r="AE66" s="3362"/>
      <c r="AF66" s="3362"/>
      <c r="AG66" s="3362"/>
      <c r="AH66" s="3362"/>
      <c r="AI66" s="3362"/>
      <c r="AJ66" s="3362"/>
      <c r="AK66" s="3362"/>
      <c r="AL66" s="3363"/>
      <c r="AM66" s="3405"/>
      <c r="AN66" s="3406"/>
      <c r="AO66" s="3406"/>
      <c r="AP66" s="3406"/>
      <c r="AQ66" s="3406"/>
      <c r="AR66" s="3406"/>
      <c r="AS66" s="3406"/>
      <c r="AT66" s="3406"/>
      <c r="AU66" s="3407"/>
      <c r="AV66" s="3405"/>
      <c r="AW66" s="3406"/>
      <c r="AX66" s="3406"/>
      <c r="AY66" s="3406"/>
      <c r="AZ66" s="3406"/>
      <c r="BA66" s="3406"/>
      <c r="BB66" s="3406"/>
      <c r="BC66" s="3406"/>
      <c r="BD66" s="3407"/>
      <c r="BE66" s="3405"/>
      <c r="BF66" s="3406"/>
      <c r="BG66" s="3406"/>
      <c r="BH66" s="3406"/>
      <c r="BI66" s="3406"/>
      <c r="BJ66" s="3406"/>
      <c r="BK66" s="3406"/>
      <c r="BL66" s="3406"/>
      <c r="BM66" s="3457"/>
      <c r="BN66" s="3459"/>
      <c r="BO66" s="3406"/>
      <c r="BP66" s="3406"/>
      <c r="BQ66" s="3406"/>
      <c r="BR66" s="3406"/>
      <c r="BS66" s="3406"/>
      <c r="BT66" s="3406"/>
      <c r="BU66" s="3457"/>
      <c r="BV66" s="3463"/>
      <c r="BW66" s="3464"/>
      <c r="BX66" s="3464"/>
      <c r="BY66" s="3464"/>
      <c r="BZ66" s="3464"/>
      <c r="CA66" s="3464"/>
      <c r="CB66" s="3464"/>
      <c r="CC66" s="3464"/>
      <c r="CD66" s="3465"/>
    </row>
    <row r="67" spans="1:83" ht="23.25" customHeight="1" thickTop="1" thickBot="1">
      <c r="A67" s="3164"/>
      <c r="B67" s="1785"/>
      <c r="C67" s="1082"/>
      <c r="D67" s="3453"/>
      <c r="E67" s="3453"/>
      <c r="F67" s="3453"/>
      <c r="G67" s="3453"/>
      <c r="H67" s="3453"/>
      <c r="I67" s="3453"/>
      <c r="J67" s="2505"/>
      <c r="K67" s="992"/>
      <c r="L67" s="3483"/>
      <c r="M67" s="3484"/>
      <c r="N67" s="3279"/>
      <c r="O67" s="3279"/>
      <c r="P67" s="3279"/>
      <c r="Q67" s="3279"/>
      <c r="R67" s="3279"/>
      <c r="S67" s="3279"/>
      <c r="T67" s="3280"/>
      <c r="U67" s="3285"/>
      <c r="V67" s="3279"/>
      <c r="W67" s="3279"/>
      <c r="X67" s="3279"/>
      <c r="Y67" s="3279"/>
      <c r="Z67" s="3279"/>
      <c r="AA67" s="3279"/>
      <c r="AB67" s="3279"/>
      <c r="AC67" s="3280"/>
      <c r="AD67" s="3285"/>
      <c r="AE67" s="3279"/>
      <c r="AF67" s="3279"/>
      <c r="AG67" s="3279"/>
      <c r="AH67" s="3279"/>
      <c r="AI67" s="3279"/>
      <c r="AJ67" s="3279"/>
      <c r="AK67" s="3279"/>
      <c r="AL67" s="3280"/>
      <c r="AM67" s="3116"/>
      <c r="AN67" s="3117"/>
      <c r="AO67" s="3117"/>
      <c r="AP67" s="3117"/>
      <c r="AQ67" s="3117"/>
      <c r="AR67" s="3117"/>
      <c r="AS67" s="3117"/>
      <c r="AT67" s="3117"/>
      <c r="AU67" s="2028"/>
      <c r="AV67" s="3116"/>
      <c r="AW67" s="3117"/>
      <c r="AX67" s="3117"/>
      <c r="AY67" s="3117"/>
      <c r="AZ67" s="3117"/>
      <c r="BA67" s="3117"/>
      <c r="BB67" s="3117"/>
      <c r="BC67" s="3117"/>
      <c r="BD67" s="3281"/>
      <c r="BE67" s="3285"/>
      <c r="BF67" s="3279"/>
      <c r="BG67" s="3279"/>
      <c r="BH67" s="3279"/>
      <c r="BI67" s="3279"/>
      <c r="BJ67" s="3279"/>
      <c r="BK67" s="3279"/>
      <c r="BL67" s="3279"/>
      <c r="BM67" s="3286"/>
      <c r="BN67" s="3311"/>
      <c r="BO67" s="3279"/>
      <c r="BP67" s="3279"/>
      <c r="BQ67" s="3279"/>
      <c r="BR67" s="3279"/>
      <c r="BS67" s="3279"/>
      <c r="BT67" s="3279"/>
      <c r="BU67" s="3286"/>
      <c r="BV67" s="3156">
        <f>M67+U67+AD67+AM67-AV67+BE67-BN67</f>
        <v>0</v>
      </c>
      <c r="BW67" s="3157"/>
      <c r="BX67" s="3157"/>
      <c r="BY67" s="3157"/>
      <c r="BZ67" s="3157"/>
      <c r="CA67" s="3157"/>
      <c r="CB67" s="3157"/>
      <c r="CC67" s="3157"/>
      <c r="CD67" s="3158"/>
    </row>
    <row r="68" spans="1:83" ht="23.25" customHeight="1" thickTop="1" thickBot="1">
      <c r="A68" s="3164"/>
      <c r="B68" s="1785"/>
      <c r="C68" s="1104">
        <v>4.4000000000000004</v>
      </c>
      <c r="D68" s="991" t="s">
        <v>114</v>
      </c>
      <c r="E68" s="992"/>
      <c r="F68" s="992"/>
      <c r="G68" s="992"/>
      <c r="H68" s="992"/>
      <c r="I68" s="992"/>
      <c r="J68" s="992"/>
      <c r="K68" s="1087"/>
      <c r="L68" s="284"/>
      <c r="M68" s="3475"/>
      <c r="N68" s="3423"/>
      <c r="O68" s="3423"/>
      <c r="P68" s="3423"/>
      <c r="Q68" s="3423"/>
      <c r="R68" s="3423"/>
      <c r="S68" s="3423"/>
      <c r="T68" s="3476"/>
      <c r="U68" s="3422"/>
      <c r="V68" s="3423"/>
      <c r="W68" s="3423"/>
      <c r="X68" s="3423"/>
      <c r="Y68" s="3423"/>
      <c r="Z68" s="3423"/>
      <c r="AA68" s="3423"/>
      <c r="AB68" s="3423"/>
      <c r="AC68" s="3424"/>
      <c r="AD68" s="3422"/>
      <c r="AE68" s="3423"/>
      <c r="AF68" s="3423"/>
      <c r="AG68" s="3423"/>
      <c r="AH68" s="3423"/>
      <c r="AI68" s="3423"/>
      <c r="AJ68" s="3423"/>
      <c r="AK68" s="3423"/>
      <c r="AL68" s="3424"/>
      <c r="AM68" s="3477"/>
      <c r="AN68" s="3478"/>
      <c r="AO68" s="3478"/>
      <c r="AP68" s="3478"/>
      <c r="AQ68" s="3478"/>
      <c r="AR68" s="3478"/>
      <c r="AS68" s="3478"/>
      <c r="AT68" s="3478"/>
      <c r="AU68" s="3479"/>
      <c r="AV68" s="3477"/>
      <c r="AW68" s="3478"/>
      <c r="AX68" s="3478"/>
      <c r="AY68" s="3478"/>
      <c r="AZ68" s="3478"/>
      <c r="BA68" s="3478"/>
      <c r="BB68" s="3478"/>
      <c r="BC68" s="3478"/>
      <c r="BD68" s="3479"/>
      <c r="BE68" s="3477"/>
      <c r="BF68" s="3478"/>
      <c r="BG68" s="3478"/>
      <c r="BH68" s="3478"/>
      <c r="BI68" s="3478"/>
      <c r="BJ68" s="3478"/>
      <c r="BK68" s="3478"/>
      <c r="BL68" s="3478"/>
      <c r="BM68" s="3480"/>
      <c r="BN68" s="3460"/>
      <c r="BO68" s="3461"/>
      <c r="BP68" s="3461"/>
      <c r="BQ68" s="3461"/>
      <c r="BR68" s="3461"/>
      <c r="BS68" s="3461"/>
      <c r="BT68" s="3461"/>
      <c r="BU68" s="3461"/>
      <c r="BV68" s="3118"/>
      <c r="BW68" s="3119"/>
      <c r="BX68" s="3119"/>
      <c r="BY68" s="3119"/>
      <c r="BZ68" s="3119"/>
      <c r="CA68" s="3119"/>
      <c r="CB68" s="3119"/>
      <c r="CC68" s="3119"/>
      <c r="CD68" s="3120"/>
    </row>
    <row r="69" spans="1:83" ht="24.75" customHeight="1" thickTop="1" thickBot="1">
      <c r="A69" s="3164"/>
      <c r="B69" s="1785"/>
      <c r="C69" s="1776"/>
      <c r="D69" s="1083" t="s">
        <v>115</v>
      </c>
      <c r="E69" s="992"/>
      <c r="F69" s="992"/>
      <c r="G69" s="992"/>
      <c r="H69" s="992"/>
      <c r="I69" s="992"/>
      <c r="J69" s="992"/>
      <c r="K69" s="1087"/>
      <c r="L69" s="1777">
        <v>99</v>
      </c>
      <c r="M69" s="3432">
        <f>M14+M17+M21+M25+M28+M31+M35+M39+M43+M47+M52+M49+M56+M59+M62+M64+M67</f>
        <v>0</v>
      </c>
      <c r="N69" s="3433"/>
      <c r="O69" s="3433"/>
      <c r="P69" s="3433"/>
      <c r="Q69" s="3433"/>
      <c r="R69" s="3433"/>
      <c r="S69" s="3433"/>
      <c r="T69" s="3434"/>
      <c r="U69" s="3446">
        <f>U14+U17+U21+U25+U28+U31+U35+U39+U43+U47+U49+U52+U56+U59+U62+U64+U67</f>
        <v>0</v>
      </c>
      <c r="V69" s="3433"/>
      <c r="W69" s="3433"/>
      <c r="X69" s="3433"/>
      <c r="Y69" s="3433"/>
      <c r="Z69" s="3433"/>
      <c r="AA69" s="3433"/>
      <c r="AB69" s="3433"/>
      <c r="AC69" s="3434"/>
      <c r="AD69" s="3446">
        <f>AD17+AD21+AD25+AD31+AD35+AD39+AD43+AD49+AD52+AD56+AD67</f>
        <v>0</v>
      </c>
      <c r="AE69" s="3433"/>
      <c r="AF69" s="3433"/>
      <c r="AG69" s="3433"/>
      <c r="AH69" s="3433"/>
      <c r="AI69" s="3433"/>
      <c r="AJ69" s="3433"/>
      <c r="AK69" s="3433"/>
      <c r="AL69" s="3434"/>
      <c r="AM69" s="3446">
        <f>AM17+AM21+AM25+AM28+AM43+AM47+AM49+AM52+AM56+AM59+AM62+AM64+AM67</f>
        <v>0</v>
      </c>
      <c r="AN69" s="3433"/>
      <c r="AO69" s="3433"/>
      <c r="AP69" s="3433"/>
      <c r="AQ69" s="3433"/>
      <c r="AR69" s="3433"/>
      <c r="AS69" s="3433"/>
      <c r="AT69" s="3433"/>
      <c r="AU69" s="2034"/>
      <c r="AV69" s="3447">
        <f>AV14+AV17+AV21+AV25+AV28+AV31+AV35+AV39+AV43+AV47+AV49+AV52+AV56+AV59+AV62+AV64+AV67</f>
        <v>0</v>
      </c>
      <c r="AW69" s="3448"/>
      <c r="AX69" s="3448"/>
      <c r="AY69" s="3448"/>
      <c r="AZ69" s="3448"/>
      <c r="BA69" s="3448"/>
      <c r="BB69" s="3448"/>
      <c r="BC69" s="3448"/>
      <c r="BD69" s="3449"/>
      <c r="BE69" s="3446">
        <f>BE14+BE17+BE21+BE25+BE28+BE31+BE35+BE39+BE43+BE47+BE49+BE52+BE56+BE59+BE62+BE64+BE67</f>
        <v>0</v>
      </c>
      <c r="BF69" s="3433"/>
      <c r="BG69" s="3433"/>
      <c r="BH69" s="3433"/>
      <c r="BI69" s="3433"/>
      <c r="BJ69" s="3433"/>
      <c r="BK69" s="3433"/>
      <c r="BL69" s="3433"/>
      <c r="BM69" s="3445"/>
      <c r="BN69" s="3444">
        <f>BN17+BN21+BN25+BN28+BN31+BN35+BN39+BN43+BN47+BN49+BN52+BN56+BN59+BN62+BN67</f>
        <v>0</v>
      </c>
      <c r="BO69" s="3433"/>
      <c r="BP69" s="3433"/>
      <c r="BQ69" s="3433"/>
      <c r="BR69" s="3433"/>
      <c r="BS69" s="3433"/>
      <c r="BT69" s="3433"/>
      <c r="BU69" s="3445"/>
      <c r="BV69" s="3408">
        <f>BV14+BV17+BV21+BV25+BV28+BV31+BV35+BV39+BV43+BV47+BV49+BV52+BV56+BV59+BV62+BV64+BV67</f>
        <v>0</v>
      </c>
      <c r="BW69" s="3409"/>
      <c r="BX69" s="3409"/>
      <c r="BY69" s="3409"/>
      <c r="BZ69" s="3409"/>
      <c r="CA69" s="3409"/>
      <c r="CB69" s="3409"/>
      <c r="CC69" s="3409"/>
      <c r="CD69" s="3410"/>
    </row>
    <row r="70" spans="1:83" s="340" customFormat="1" ht="6" customHeight="1" thickBot="1">
      <c r="A70" s="3164"/>
      <c r="B70" s="1789"/>
      <c r="C70" s="1778"/>
      <c r="D70" s="1779"/>
      <c r="E70" s="1780"/>
      <c r="F70" s="1780"/>
      <c r="G70" s="1780"/>
      <c r="H70" s="1780"/>
      <c r="I70" s="1780"/>
      <c r="J70" s="1780"/>
      <c r="K70" s="1780"/>
      <c r="L70" s="1781"/>
      <c r="M70" s="1782"/>
      <c r="N70" s="1782"/>
      <c r="O70" s="1782"/>
      <c r="P70" s="1782"/>
      <c r="Q70" s="1782"/>
      <c r="R70" s="1782"/>
      <c r="S70" s="1782"/>
      <c r="T70" s="1782"/>
      <c r="U70" s="1782"/>
      <c r="V70" s="1782"/>
      <c r="W70" s="1782"/>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3"/>
      <c r="AW70" s="1783"/>
      <c r="AX70" s="1783"/>
      <c r="AY70" s="1783"/>
      <c r="AZ70" s="1783"/>
      <c r="BA70" s="1783"/>
      <c r="BB70" s="1783"/>
      <c r="BC70" s="1783"/>
      <c r="BD70" s="1783"/>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4"/>
    </row>
    <row r="71" spans="1:83" ht="22.5" customHeight="1">
      <c r="A71" s="3164"/>
      <c r="B71" s="1785"/>
      <c r="C71" s="3469" t="s">
        <v>3506</v>
      </c>
      <c r="D71" s="3472" t="s">
        <v>4245</v>
      </c>
      <c r="E71" s="3472"/>
      <c r="F71" s="3472"/>
      <c r="G71" s="3472"/>
      <c r="H71" s="3472"/>
      <c r="I71" s="3472"/>
      <c r="J71" s="3472"/>
      <c r="K71" s="3472"/>
      <c r="L71" s="3472"/>
      <c r="M71" s="3472"/>
      <c r="N71" s="3472"/>
      <c r="O71" s="3472"/>
      <c r="P71" s="3472"/>
      <c r="Q71" s="3472"/>
      <c r="R71" s="3472"/>
      <c r="S71" s="2667"/>
      <c r="T71" s="3110" t="s">
        <v>412</v>
      </c>
      <c r="U71" s="3392" t="s">
        <v>900</v>
      </c>
      <c r="V71" s="3401" t="s">
        <v>177</v>
      </c>
      <c r="W71" s="3401"/>
      <c r="X71" s="3401"/>
      <c r="Y71" s="3401"/>
      <c r="Z71" s="3401"/>
      <c r="AA71" s="3401"/>
      <c r="AB71" s="3401"/>
      <c r="AC71" s="3401"/>
      <c r="AD71" s="3392" t="s">
        <v>901</v>
      </c>
      <c r="AE71" s="3401" t="s">
        <v>179</v>
      </c>
      <c r="AF71" s="3401"/>
      <c r="AG71" s="3401"/>
      <c r="AH71" s="3401"/>
      <c r="AI71" s="3401"/>
      <c r="AJ71" s="3401"/>
      <c r="AK71" s="3401"/>
      <c r="AL71" s="3401"/>
      <c r="AM71" s="3392" t="s">
        <v>902</v>
      </c>
      <c r="AN71" s="3394" t="s">
        <v>1360</v>
      </c>
      <c r="AO71" s="3394"/>
      <c r="AP71" s="3394"/>
      <c r="AQ71" s="3394"/>
      <c r="AR71" s="3394"/>
      <c r="AS71" s="3394"/>
      <c r="AT71" s="3394"/>
      <c r="AU71" s="3394"/>
      <c r="AV71" s="3395"/>
      <c r="AW71" s="3397"/>
      <c r="AX71" s="3397"/>
      <c r="AY71" s="3397"/>
      <c r="AZ71" s="3397"/>
      <c r="BA71" s="3397"/>
      <c r="BB71" s="3397"/>
      <c r="BC71" s="3397"/>
      <c r="BD71" s="3398"/>
      <c r="BE71" s="3399" t="s">
        <v>903</v>
      </c>
      <c r="BF71" s="3394" t="s">
        <v>161</v>
      </c>
      <c r="BG71" s="3394"/>
      <c r="BH71" s="3394"/>
      <c r="BI71" s="3394"/>
      <c r="BJ71" s="3394"/>
      <c r="BK71" s="3394"/>
      <c r="BL71" s="3394"/>
      <c r="BM71" s="3394"/>
      <c r="BN71" s="3392" t="s">
        <v>904</v>
      </c>
      <c r="BO71" s="3397" t="s">
        <v>183</v>
      </c>
      <c r="BP71" s="3397"/>
      <c r="BQ71" s="3397"/>
      <c r="BR71" s="3397"/>
      <c r="BS71" s="3397"/>
      <c r="BT71" s="3397"/>
      <c r="BU71" s="3397"/>
      <c r="BV71" s="3392"/>
      <c r="BW71" s="3430" t="s">
        <v>184</v>
      </c>
      <c r="BX71" s="3397" t="s">
        <v>185</v>
      </c>
      <c r="BY71" s="3397"/>
      <c r="BZ71" s="3397"/>
      <c r="CA71" s="3397"/>
      <c r="CB71" s="3397"/>
      <c r="CC71" s="3397"/>
      <c r="CD71" s="3428"/>
      <c r="CE71" s="3387"/>
    </row>
    <row r="72" spans="1:83" ht="24" customHeight="1" thickBot="1">
      <c r="A72" s="3164"/>
      <c r="B72" s="1785"/>
      <c r="C72" s="3470"/>
      <c r="D72" s="3473"/>
      <c r="E72" s="3473"/>
      <c r="F72" s="3473"/>
      <c r="G72" s="3473"/>
      <c r="H72" s="3473"/>
      <c r="I72" s="3473"/>
      <c r="J72" s="3473"/>
      <c r="K72" s="3473"/>
      <c r="L72" s="3473"/>
      <c r="M72" s="3473"/>
      <c r="N72" s="3473"/>
      <c r="O72" s="3473"/>
      <c r="P72" s="3473"/>
      <c r="Q72" s="3473"/>
      <c r="R72" s="3473"/>
      <c r="S72" s="2668"/>
      <c r="T72" s="3111"/>
      <c r="U72" s="3393"/>
      <c r="V72" s="3388" t="s">
        <v>132</v>
      </c>
      <c r="W72" s="3388"/>
      <c r="X72" s="3388"/>
      <c r="Y72" s="3388"/>
      <c r="Z72" s="3388"/>
      <c r="AA72" s="3388"/>
      <c r="AB72" s="3388"/>
      <c r="AC72" s="3388"/>
      <c r="AD72" s="3393"/>
      <c r="AE72" s="3388" t="s">
        <v>186</v>
      </c>
      <c r="AF72" s="3388"/>
      <c r="AG72" s="3388"/>
      <c r="AH72" s="3388"/>
      <c r="AI72" s="3388"/>
      <c r="AJ72" s="3388"/>
      <c r="AK72" s="3388"/>
      <c r="AL72" s="3388"/>
      <c r="AM72" s="3393"/>
      <c r="AN72" s="3389" t="s">
        <v>187</v>
      </c>
      <c r="AO72" s="3389"/>
      <c r="AP72" s="3389"/>
      <c r="AQ72" s="3389"/>
      <c r="AR72" s="3389"/>
      <c r="AS72" s="3389"/>
      <c r="AT72" s="3389"/>
      <c r="AU72" s="3389"/>
      <c r="AV72" s="3396"/>
      <c r="AW72" s="3390"/>
      <c r="AX72" s="3390"/>
      <c r="AY72" s="3390"/>
      <c r="AZ72" s="3390"/>
      <c r="BA72" s="3390"/>
      <c r="BB72" s="3390"/>
      <c r="BC72" s="3390"/>
      <c r="BD72" s="3391"/>
      <c r="BE72" s="3400"/>
      <c r="BF72" s="3389" t="s">
        <v>162</v>
      </c>
      <c r="BG72" s="3389"/>
      <c r="BH72" s="3389"/>
      <c r="BI72" s="3389"/>
      <c r="BJ72" s="3389"/>
      <c r="BK72" s="3389"/>
      <c r="BL72" s="3389"/>
      <c r="BM72" s="3389"/>
      <c r="BN72" s="3393"/>
      <c r="BO72" s="3389" t="s">
        <v>188</v>
      </c>
      <c r="BP72" s="3389"/>
      <c r="BQ72" s="3389"/>
      <c r="BR72" s="3389"/>
      <c r="BS72" s="3389"/>
      <c r="BT72" s="3389"/>
      <c r="BU72" s="3389"/>
      <c r="BV72" s="3393"/>
      <c r="BW72" s="3431"/>
      <c r="BX72" s="3389" t="s">
        <v>189</v>
      </c>
      <c r="BY72" s="3389"/>
      <c r="BZ72" s="3389"/>
      <c r="CA72" s="3389"/>
      <c r="CB72" s="3389"/>
      <c r="CC72" s="3389"/>
      <c r="CD72" s="3429"/>
      <c r="CE72" s="3387"/>
    </row>
    <row r="73" spans="1:83" ht="25.9" customHeight="1" thickTop="1" thickBot="1">
      <c r="A73" s="3164"/>
      <c r="B73" s="1785"/>
      <c r="C73" s="3471"/>
      <c r="D73" s="3474"/>
      <c r="E73" s="3474"/>
      <c r="F73" s="3474"/>
      <c r="G73" s="3474"/>
      <c r="H73" s="3474"/>
      <c r="I73" s="3474"/>
      <c r="J73" s="3474"/>
      <c r="K73" s="3474"/>
      <c r="L73" s="3474"/>
      <c r="M73" s="3474"/>
      <c r="N73" s="3474"/>
      <c r="O73" s="3474"/>
      <c r="P73" s="3474"/>
      <c r="Q73" s="3474"/>
      <c r="R73" s="3474"/>
      <c r="S73" s="2669"/>
      <c r="T73" s="3112"/>
      <c r="U73" s="3436"/>
      <c r="V73" s="3437"/>
      <c r="W73" s="3437"/>
      <c r="X73" s="3437"/>
      <c r="Y73" s="3437"/>
      <c r="Z73" s="3437"/>
      <c r="AA73" s="3437"/>
      <c r="AB73" s="3437"/>
      <c r="AC73" s="3438"/>
      <c r="AD73" s="3436"/>
      <c r="AE73" s="3437"/>
      <c r="AF73" s="3437"/>
      <c r="AG73" s="3437"/>
      <c r="AH73" s="3437"/>
      <c r="AI73" s="3437"/>
      <c r="AJ73" s="3437"/>
      <c r="AK73" s="3437"/>
      <c r="AL73" s="3438"/>
      <c r="AM73" s="3436"/>
      <c r="AN73" s="3437"/>
      <c r="AO73" s="3437"/>
      <c r="AP73" s="3437"/>
      <c r="AQ73" s="3437"/>
      <c r="AR73" s="3437"/>
      <c r="AS73" s="3437"/>
      <c r="AT73" s="3437"/>
      <c r="AU73" s="2033"/>
      <c r="AV73" s="3439"/>
      <c r="AW73" s="3440"/>
      <c r="AX73" s="3440"/>
      <c r="AY73" s="3440"/>
      <c r="AZ73" s="3440"/>
      <c r="BA73" s="3440"/>
      <c r="BB73" s="3440"/>
      <c r="BC73" s="3440"/>
      <c r="BD73" s="3441"/>
      <c r="BE73" s="3442"/>
      <c r="BF73" s="3437"/>
      <c r="BG73" s="3437"/>
      <c r="BH73" s="3437"/>
      <c r="BI73" s="3437"/>
      <c r="BJ73" s="3437"/>
      <c r="BK73" s="3437"/>
      <c r="BL73" s="3437"/>
      <c r="BM73" s="3443"/>
      <c r="BN73" s="3450"/>
      <c r="BO73" s="3451"/>
      <c r="BP73" s="3451"/>
      <c r="BQ73" s="3451"/>
      <c r="BR73" s="3451"/>
      <c r="BS73" s="3451"/>
      <c r="BT73" s="3451"/>
      <c r="BU73" s="3452"/>
      <c r="BV73" s="3425">
        <f>U73+AD73+AM73+BE73+BN73</f>
        <v>0</v>
      </c>
      <c r="BW73" s="3426"/>
      <c r="BX73" s="3426"/>
      <c r="BY73" s="3426"/>
      <c r="BZ73" s="3426"/>
      <c r="CA73" s="3426"/>
      <c r="CB73" s="3426"/>
      <c r="CC73" s="3426"/>
      <c r="CD73" s="3427"/>
    </row>
    <row r="74" spans="1:83" ht="6" customHeight="1">
      <c r="A74" s="1936"/>
      <c r="B74" s="1959"/>
      <c r="C74" s="219"/>
      <c r="D74" s="255"/>
      <c r="L74" s="259"/>
      <c r="M74" s="1960"/>
      <c r="N74" s="1960"/>
      <c r="O74" s="1960"/>
      <c r="P74" s="1960"/>
      <c r="Q74" s="1960"/>
      <c r="R74" s="1960"/>
      <c r="S74" s="1960"/>
      <c r="T74" s="259"/>
      <c r="U74" s="1961"/>
      <c r="V74" s="1961"/>
      <c r="W74" s="1961"/>
      <c r="X74" s="1961"/>
      <c r="Y74" s="1961"/>
      <c r="Z74" s="1961"/>
      <c r="AA74" s="1961"/>
      <c r="AB74" s="1961"/>
      <c r="AC74" s="1961"/>
      <c r="AD74" s="1961"/>
      <c r="AE74" s="1961"/>
      <c r="AF74" s="1961"/>
      <c r="AG74" s="1961"/>
      <c r="AH74" s="1961"/>
      <c r="AI74" s="1961"/>
      <c r="AJ74" s="1961"/>
      <c r="AK74" s="1961"/>
      <c r="AL74" s="1961"/>
      <c r="AM74" s="1961"/>
      <c r="AN74" s="1961"/>
      <c r="AO74" s="1961"/>
      <c r="AP74" s="1961"/>
      <c r="AQ74" s="1961"/>
      <c r="AR74" s="1961"/>
      <c r="AS74" s="1961"/>
      <c r="AT74" s="1961"/>
      <c r="AU74" s="1961"/>
      <c r="AV74" s="1961"/>
      <c r="AW74" s="1961"/>
      <c r="AX74" s="1961"/>
      <c r="AY74" s="1961"/>
      <c r="AZ74" s="1961"/>
      <c r="BA74" s="1961"/>
      <c r="BB74" s="1961"/>
      <c r="BC74" s="1961"/>
      <c r="BD74" s="1961"/>
      <c r="BE74" s="1962"/>
      <c r="BF74" s="1962"/>
      <c r="BG74" s="1962"/>
      <c r="BH74" s="1962"/>
      <c r="BI74" s="1962"/>
      <c r="BJ74" s="1962"/>
      <c r="BK74" s="1962"/>
      <c r="BL74" s="1962"/>
      <c r="BM74" s="1962"/>
      <c r="BN74" s="1958"/>
      <c r="BO74" s="1958"/>
      <c r="BP74" s="1958"/>
      <c r="BQ74" s="1958"/>
      <c r="BR74" s="1958"/>
      <c r="BS74" s="1958"/>
      <c r="BT74" s="1958"/>
      <c r="BU74" s="1958"/>
      <c r="BV74" s="1962"/>
      <c r="BW74" s="1962"/>
      <c r="BX74" s="1962"/>
      <c r="BY74" s="1962"/>
      <c r="BZ74" s="1962"/>
      <c r="CA74" s="1962"/>
      <c r="CB74" s="1962"/>
      <c r="CC74" s="1962"/>
      <c r="CD74" s="1962"/>
    </row>
    <row r="75" spans="1:83" ht="13.5" customHeight="1">
      <c r="C75" s="992"/>
      <c r="D75" s="1078" t="s">
        <v>116</v>
      </c>
      <c r="E75" s="1078"/>
      <c r="F75" s="1079"/>
      <c r="G75" s="1079"/>
      <c r="H75" s="1079"/>
      <c r="I75" s="1079"/>
      <c r="J75" s="1078"/>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c r="AU75" s="992"/>
      <c r="AV75" s="992"/>
      <c r="AW75" s="992"/>
      <c r="AX75" s="992"/>
      <c r="AY75" s="992"/>
      <c r="AZ75" s="992"/>
      <c r="BA75" s="992"/>
      <c r="BB75" s="992"/>
      <c r="BC75" s="992"/>
      <c r="BD75" s="992"/>
      <c r="BE75" s="992"/>
      <c r="BF75" s="992"/>
      <c r="BG75" s="992"/>
      <c r="BH75" s="992"/>
      <c r="BI75" s="992"/>
      <c r="BJ75" s="992"/>
      <c r="BK75" s="992"/>
      <c r="BL75" s="992"/>
      <c r="BM75" s="992"/>
      <c r="BN75" s="992"/>
      <c r="BO75" s="992"/>
      <c r="BP75" s="992"/>
      <c r="BQ75" s="992"/>
      <c r="BR75" s="992"/>
      <c r="BS75" s="992"/>
      <c r="BT75" s="992"/>
      <c r="BU75" s="992"/>
      <c r="BV75" s="992"/>
      <c r="BW75" s="992"/>
      <c r="BX75" s="992"/>
      <c r="BY75" s="992"/>
      <c r="BZ75" s="992"/>
      <c r="CA75" s="992"/>
      <c r="CB75" s="992"/>
      <c r="CC75" s="992"/>
      <c r="CD75" s="992"/>
    </row>
    <row r="76" spans="1:83" ht="13.5" customHeight="1">
      <c r="C76" s="992"/>
      <c r="D76" s="1080" t="s">
        <v>117</v>
      </c>
      <c r="E76" s="1080"/>
      <c r="F76" s="1078"/>
      <c r="G76" s="1078"/>
      <c r="H76" s="1078"/>
      <c r="I76" s="1078"/>
      <c r="J76" s="1080"/>
      <c r="K76" s="992"/>
      <c r="L76" s="992"/>
      <c r="M76" s="992"/>
      <c r="N76" s="992"/>
      <c r="O76" s="992"/>
      <c r="P76" s="992"/>
      <c r="Q76" s="992"/>
      <c r="R76" s="992"/>
      <c r="S76" s="992"/>
      <c r="T76" s="992"/>
      <c r="U76" s="992"/>
      <c r="V76" s="992"/>
      <c r="W76" s="992"/>
      <c r="X76" s="992"/>
      <c r="Y76" s="992"/>
      <c r="Z76" s="992"/>
      <c r="AA76" s="992"/>
      <c r="AB76" s="992"/>
      <c r="AC76" s="992"/>
      <c r="AD76" s="992"/>
      <c r="AE76" s="992"/>
      <c r="AF76" s="992"/>
      <c r="AG76" s="992"/>
      <c r="AH76" s="992"/>
      <c r="AI76" s="992"/>
      <c r="AJ76" s="992"/>
      <c r="AK76" s="992"/>
      <c r="AL76" s="992"/>
      <c r="AM76" s="992"/>
      <c r="AN76" s="992"/>
      <c r="AO76" s="992"/>
      <c r="AP76" s="992"/>
      <c r="AQ76" s="992"/>
      <c r="AR76" s="992"/>
      <c r="AS76" s="992"/>
      <c r="AT76" s="992"/>
      <c r="AU76" s="992"/>
      <c r="AV76" s="992"/>
      <c r="AW76" s="992"/>
      <c r="AX76" s="992"/>
      <c r="AY76" s="992"/>
      <c r="AZ76" s="992"/>
      <c r="BA76" s="992"/>
      <c r="BB76" s="992"/>
      <c r="BC76" s="992"/>
      <c r="BD76" s="992"/>
      <c r="BE76" s="992"/>
      <c r="BF76" s="992"/>
      <c r="BG76" s="992"/>
      <c r="BH76" s="992"/>
      <c r="BI76" s="992"/>
      <c r="BJ76" s="992"/>
      <c r="BK76" s="992"/>
      <c r="BL76" s="992"/>
      <c r="BM76" s="992"/>
      <c r="BN76" s="992"/>
      <c r="BO76" s="992"/>
      <c r="BP76" s="992"/>
      <c r="BQ76" s="992"/>
      <c r="BR76" s="992"/>
      <c r="BS76" s="992"/>
      <c r="BT76" s="992"/>
      <c r="BU76" s="992"/>
      <c r="BV76" s="992"/>
      <c r="BW76" s="992"/>
      <c r="BX76" s="992"/>
      <c r="BY76" s="992"/>
      <c r="BZ76" s="992"/>
      <c r="CA76" s="992"/>
      <c r="CB76" s="992"/>
      <c r="CC76" s="992"/>
      <c r="CD76" s="992"/>
    </row>
    <row r="77" spans="1:83" ht="16.5" customHeight="1">
      <c r="F77" s="285"/>
      <c r="G77" s="285"/>
      <c r="H77" s="285"/>
      <c r="I77" s="285"/>
    </row>
    <row r="79" spans="1:83" ht="16.5" customHeight="1">
      <c r="BE79" s="3435"/>
      <c r="BF79" s="3435"/>
      <c r="BG79" s="3435"/>
      <c r="BH79" s="3435"/>
      <c r="BI79" s="3435"/>
      <c r="BJ79" s="3435"/>
      <c r="BK79" s="3435"/>
      <c r="BL79" s="3435"/>
      <c r="BM79" s="3435"/>
    </row>
    <row r="80" spans="1:83" ht="16.5" customHeight="1">
      <c r="BE80" s="3435"/>
      <c r="BF80" s="3435"/>
      <c r="BG80" s="3435"/>
      <c r="BH80" s="3435"/>
      <c r="BI80" s="3435"/>
      <c r="BJ80" s="3435"/>
      <c r="BK80" s="3435"/>
      <c r="BL80" s="3435"/>
      <c r="BM80" s="3435"/>
    </row>
  </sheetData>
  <sheetProtection selectLockedCells="1" selectUnlockedCells="1"/>
  <mergeCells count="380">
    <mergeCell ref="C71:C73"/>
    <mergeCell ref="D71:R73"/>
    <mergeCell ref="D67:I67"/>
    <mergeCell ref="M68:T68"/>
    <mergeCell ref="AM68:AU68"/>
    <mergeCell ref="AV68:BD68"/>
    <mergeCell ref="BE68:BM68"/>
    <mergeCell ref="BN68:BU68"/>
    <mergeCell ref="L65:L67"/>
    <mergeCell ref="M67:T67"/>
    <mergeCell ref="U67:AC67"/>
    <mergeCell ref="AD67:AL67"/>
    <mergeCell ref="AV67:BD67"/>
    <mergeCell ref="BE67:BM67"/>
    <mergeCell ref="BN67:BU67"/>
    <mergeCell ref="E39:I39"/>
    <mergeCell ref="M65:T66"/>
    <mergeCell ref="U65:AC66"/>
    <mergeCell ref="AD65:AL66"/>
    <mergeCell ref="AM65:AU66"/>
    <mergeCell ref="AV65:BD66"/>
    <mergeCell ref="BE65:BM66"/>
    <mergeCell ref="BN65:BU66"/>
    <mergeCell ref="BV65:CD66"/>
    <mergeCell ref="L61:L62"/>
    <mergeCell ref="BN63:BU63"/>
    <mergeCell ref="BE61:BM61"/>
    <mergeCell ref="BN61:BU61"/>
    <mergeCell ref="M64:T64"/>
    <mergeCell ref="U64:AC64"/>
    <mergeCell ref="AD64:AL64"/>
    <mergeCell ref="AV64:BD64"/>
    <mergeCell ref="BE64:BM64"/>
    <mergeCell ref="BN64:BU64"/>
    <mergeCell ref="M62:T62"/>
    <mergeCell ref="U62:AC62"/>
    <mergeCell ref="AD62:AL62"/>
    <mergeCell ref="AV62:BD62"/>
    <mergeCell ref="BE62:BM62"/>
    <mergeCell ref="BV73:CD73"/>
    <mergeCell ref="BX71:CD71"/>
    <mergeCell ref="BX72:CD72"/>
    <mergeCell ref="BW71:BW72"/>
    <mergeCell ref="BN71:BN72"/>
    <mergeCell ref="M69:T69"/>
    <mergeCell ref="BE79:BM80"/>
    <mergeCell ref="U73:AC73"/>
    <mergeCell ref="AD73:AL73"/>
    <mergeCell ref="AV73:BD73"/>
    <mergeCell ref="BE73:BM73"/>
    <mergeCell ref="BN69:BU69"/>
    <mergeCell ref="U69:AC69"/>
    <mergeCell ref="AD69:AL69"/>
    <mergeCell ref="AV69:BD69"/>
    <mergeCell ref="BE69:BM69"/>
    <mergeCell ref="BO71:BU71"/>
    <mergeCell ref="BO72:BU72"/>
    <mergeCell ref="U71:U72"/>
    <mergeCell ref="V71:AC71"/>
    <mergeCell ref="AM73:AT73"/>
    <mergeCell ref="BN73:BU73"/>
    <mergeCell ref="AM69:AT69"/>
    <mergeCell ref="U37:AC38"/>
    <mergeCell ref="AD37:AL38"/>
    <mergeCell ref="BN45:BU46"/>
    <mergeCell ref="BN43:BU44"/>
    <mergeCell ref="BV69:CD69"/>
    <mergeCell ref="BV64:CD64"/>
    <mergeCell ref="BV63:CD63"/>
    <mergeCell ref="BV52:CD53"/>
    <mergeCell ref="BV50:CD51"/>
    <mergeCell ref="BV43:CD44"/>
    <mergeCell ref="BN47:BU47"/>
    <mergeCell ref="BV47:CD47"/>
    <mergeCell ref="BV45:CD46"/>
    <mergeCell ref="AD61:AL61"/>
    <mergeCell ref="AM61:AU61"/>
    <mergeCell ref="AV61:BD61"/>
    <mergeCell ref="BN62:BU62"/>
    <mergeCell ref="BV62:CD62"/>
    <mergeCell ref="U40:AC42"/>
    <mergeCell ref="AD40:AL42"/>
    <mergeCell ref="AM40:AU42"/>
    <mergeCell ref="AV40:BD42"/>
    <mergeCell ref="U68:AC68"/>
    <mergeCell ref="AD68:AL68"/>
    <mergeCell ref="CE71:CE72"/>
    <mergeCell ref="V72:AC72"/>
    <mergeCell ref="AE72:AL72"/>
    <mergeCell ref="AN72:AU72"/>
    <mergeCell ref="AW72:BD72"/>
    <mergeCell ref="AM71:AM72"/>
    <mergeCell ref="AN71:AU71"/>
    <mergeCell ref="AV71:AV72"/>
    <mergeCell ref="AW71:BD71"/>
    <mergeCell ref="BE71:BE72"/>
    <mergeCell ref="BF71:BM71"/>
    <mergeCell ref="BF72:BM72"/>
    <mergeCell ref="AD71:AD72"/>
    <mergeCell ref="AE71:AL71"/>
    <mergeCell ref="BV71:BV72"/>
    <mergeCell ref="M61:T61"/>
    <mergeCell ref="U61:AC61"/>
    <mergeCell ref="AM62:AT62"/>
    <mergeCell ref="AM64:AT64"/>
    <mergeCell ref="L63:L64"/>
    <mergeCell ref="M63:T63"/>
    <mergeCell ref="U63:AC63"/>
    <mergeCell ref="AD63:AL63"/>
    <mergeCell ref="AM63:AU63"/>
    <mergeCell ref="M59:T60"/>
    <mergeCell ref="U59:AC60"/>
    <mergeCell ref="AD59:AL60"/>
    <mergeCell ref="AV59:BD60"/>
    <mergeCell ref="BE59:BM60"/>
    <mergeCell ref="BN59:BU60"/>
    <mergeCell ref="BV59:CD60"/>
    <mergeCell ref="L57:L60"/>
    <mergeCell ref="M57:T58"/>
    <mergeCell ref="U57:AC58"/>
    <mergeCell ref="AD57:AL58"/>
    <mergeCell ref="AM57:AU58"/>
    <mergeCell ref="AV57:BD58"/>
    <mergeCell ref="BE57:BM58"/>
    <mergeCell ref="BN57:BU58"/>
    <mergeCell ref="BV57:CD58"/>
    <mergeCell ref="AM59:AT60"/>
    <mergeCell ref="M56:T56"/>
    <mergeCell ref="U56:AC56"/>
    <mergeCell ref="AD56:AL56"/>
    <mergeCell ref="AV56:BD56"/>
    <mergeCell ref="BE56:BM56"/>
    <mergeCell ref="BN56:BU56"/>
    <mergeCell ref="BV56:CD56"/>
    <mergeCell ref="L54:L56"/>
    <mergeCell ref="M54:T55"/>
    <mergeCell ref="U54:AC55"/>
    <mergeCell ref="AD54:AL55"/>
    <mergeCell ref="AM54:AU55"/>
    <mergeCell ref="AV54:BD55"/>
    <mergeCell ref="BE54:BM55"/>
    <mergeCell ref="BN54:BU55"/>
    <mergeCell ref="BV54:CD55"/>
    <mergeCell ref="L50:L53"/>
    <mergeCell ref="M52:T53"/>
    <mergeCell ref="U52:AC53"/>
    <mergeCell ref="AD52:AL53"/>
    <mergeCell ref="AV52:BD53"/>
    <mergeCell ref="BE52:BM53"/>
    <mergeCell ref="BN52:BU53"/>
    <mergeCell ref="M50:T51"/>
    <mergeCell ref="U50:AC51"/>
    <mergeCell ref="AD50:AL51"/>
    <mergeCell ref="AM50:AU51"/>
    <mergeCell ref="AV50:BD51"/>
    <mergeCell ref="BE50:BM51"/>
    <mergeCell ref="BN50:BU51"/>
    <mergeCell ref="M49:T49"/>
    <mergeCell ref="U49:AC49"/>
    <mergeCell ref="AD49:AL49"/>
    <mergeCell ref="AV49:BD49"/>
    <mergeCell ref="BE49:BM49"/>
    <mergeCell ref="BN49:BU49"/>
    <mergeCell ref="BV49:CD49"/>
    <mergeCell ref="L48:L49"/>
    <mergeCell ref="M48:T48"/>
    <mergeCell ref="U48:AC48"/>
    <mergeCell ref="AD48:AL48"/>
    <mergeCell ref="AM48:AU48"/>
    <mergeCell ref="AV48:BD48"/>
    <mergeCell ref="BE48:BM48"/>
    <mergeCell ref="BN48:BU48"/>
    <mergeCell ref="BV48:CD48"/>
    <mergeCell ref="E47:I47"/>
    <mergeCell ref="M47:T47"/>
    <mergeCell ref="U47:AC47"/>
    <mergeCell ref="AD47:AL47"/>
    <mergeCell ref="AV47:BD47"/>
    <mergeCell ref="BE47:BM47"/>
    <mergeCell ref="L45:L47"/>
    <mergeCell ref="M45:T46"/>
    <mergeCell ref="U45:AC46"/>
    <mergeCell ref="AD45:AL46"/>
    <mergeCell ref="AM45:AU46"/>
    <mergeCell ref="AV45:BD46"/>
    <mergeCell ref="BE45:BM46"/>
    <mergeCell ref="L37:L39"/>
    <mergeCell ref="BN40:BU42"/>
    <mergeCell ref="BE37:BM38"/>
    <mergeCell ref="BN37:BU38"/>
    <mergeCell ref="BV37:CD38"/>
    <mergeCell ref="M39:T39"/>
    <mergeCell ref="U39:AC39"/>
    <mergeCell ref="AD39:AL39"/>
    <mergeCell ref="AM39:AU39"/>
    <mergeCell ref="AV39:BD39"/>
    <mergeCell ref="BE39:BM39"/>
    <mergeCell ref="M37:T38"/>
    <mergeCell ref="AM37:AU38"/>
    <mergeCell ref="AV37:BD38"/>
    <mergeCell ref="BN39:BU39"/>
    <mergeCell ref="BV39:CD39"/>
    <mergeCell ref="BV40:CD42"/>
    <mergeCell ref="L40:L44"/>
    <mergeCell ref="M43:T44"/>
    <mergeCell ref="U43:AC44"/>
    <mergeCell ref="AD43:AL44"/>
    <mergeCell ref="AV43:BD44"/>
    <mergeCell ref="BE43:BM44"/>
    <mergeCell ref="M40:T42"/>
    <mergeCell ref="M35:T36"/>
    <mergeCell ref="U35:AC36"/>
    <mergeCell ref="AD35:AL36"/>
    <mergeCell ref="AM35:AU36"/>
    <mergeCell ref="AV35:BD36"/>
    <mergeCell ref="BE35:BM36"/>
    <mergeCell ref="BN35:BU36"/>
    <mergeCell ref="BV35:CD36"/>
    <mergeCell ref="L33:L36"/>
    <mergeCell ref="M33:T34"/>
    <mergeCell ref="U33:AC34"/>
    <mergeCell ref="AD33:AL34"/>
    <mergeCell ref="AM33:AU34"/>
    <mergeCell ref="AV33:BD34"/>
    <mergeCell ref="BE33:BM34"/>
    <mergeCell ref="BN33:BU34"/>
    <mergeCell ref="BV33:CD34"/>
    <mergeCell ref="M31:T32"/>
    <mergeCell ref="U31:AC32"/>
    <mergeCell ref="AD31:AL32"/>
    <mergeCell ref="AM31:AU32"/>
    <mergeCell ref="AV31:BD32"/>
    <mergeCell ref="BE31:BM32"/>
    <mergeCell ref="BN31:BU32"/>
    <mergeCell ref="BV31:CD32"/>
    <mergeCell ref="L29:L32"/>
    <mergeCell ref="M29:T30"/>
    <mergeCell ref="U29:AC30"/>
    <mergeCell ref="AD29:AL30"/>
    <mergeCell ref="AM29:AU30"/>
    <mergeCell ref="AV29:BD30"/>
    <mergeCell ref="BE29:BM30"/>
    <mergeCell ref="BN29:BU30"/>
    <mergeCell ref="BV29:CD30"/>
    <mergeCell ref="AD27:AL27"/>
    <mergeCell ref="AM27:AU27"/>
    <mergeCell ref="AV27:BD27"/>
    <mergeCell ref="BE27:BM27"/>
    <mergeCell ref="L23:L26"/>
    <mergeCell ref="BN27:BU27"/>
    <mergeCell ref="BE23:BM24"/>
    <mergeCell ref="BN23:BU24"/>
    <mergeCell ref="M28:T28"/>
    <mergeCell ref="U28:AC28"/>
    <mergeCell ref="AD28:AL28"/>
    <mergeCell ref="AV28:BD28"/>
    <mergeCell ref="BE28:BM28"/>
    <mergeCell ref="BN28:BU28"/>
    <mergeCell ref="M25:T26"/>
    <mergeCell ref="U25:AC26"/>
    <mergeCell ref="AD25:AL26"/>
    <mergeCell ref="AV25:BD26"/>
    <mergeCell ref="BE25:BM26"/>
    <mergeCell ref="M23:T24"/>
    <mergeCell ref="U23:AC24"/>
    <mergeCell ref="BE19:BM20"/>
    <mergeCell ref="BN19:BU20"/>
    <mergeCell ref="BV19:CD20"/>
    <mergeCell ref="AM21:AT22"/>
    <mergeCell ref="AD23:AL24"/>
    <mergeCell ref="AM23:AU24"/>
    <mergeCell ref="AV23:BD24"/>
    <mergeCell ref="AM25:AT26"/>
    <mergeCell ref="M21:T22"/>
    <mergeCell ref="U21:AC22"/>
    <mergeCell ref="AD21:AL22"/>
    <mergeCell ref="AV21:BD22"/>
    <mergeCell ref="BE21:BM22"/>
    <mergeCell ref="BV14:CD14"/>
    <mergeCell ref="L15:L18"/>
    <mergeCell ref="M15:T16"/>
    <mergeCell ref="U15:AC16"/>
    <mergeCell ref="AD15:AL16"/>
    <mergeCell ref="AM15:AU16"/>
    <mergeCell ref="AV15:BD16"/>
    <mergeCell ref="BE15:BM16"/>
    <mergeCell ref="BN15:BU16"/>
    <mergeCell ref="BV15:CD16"/>
    <mergeCell ref="M17:T18"/>
    <mergeCell ref="U17:AC18"/>
    <mergeCell ref="AD17:AL18"/>
    <mergeCell ref="AV17:BD18"/>
    <mergeCell ref="BE17:BM18"/>
    <mergeCell ref="BN17:BU18"/>
    <mergeCell ref="BV17:CD18"/>
    <mergeCell ref="AM17:AT18"/>
    <mergeCell ref="BN11:BU11"/>
    <mergeCell ref="BV11:CD11"/>
    <mergeCell ref="L12:L14"/>
    <mergeCell ref="M12:T13"/>
    <mergeCell ref="U12:AC13"/>
    <mergeCell ref="AD12:AL13"/>
    <mergeCell ref="AM12:AU13"/>
    <mergeCell ref="AV12:BD13"/>
    <mergeCell ref="BE12:BM13"/>
    <mergeCell ref="M11:T11"/>
    <mergeCell ref="U11:AC11"/>
    <mergeCell ref="AD11:AL11"/>
    <mergeCell ref="AM11:AU11"/>
    <mergeCell ref="AV11:BD11"/>
    <mergeCell ref="BE11:BM11"/>
    <mergeCell ref="BN12:BU13"/>
    <mergeCell ref="BV12:CD13"/>
    <mergeCell ref="M14:T14"/>
    <mergeCell ref="U14:AC14"/>
    <mergeCell ref="AD14:AL14"/>
    <mergeCell ref="AM14:AU14"/>
    <mergeCell ref="AV14:BD14"/>
    <mergeCell ref="BE14:BM14"/>
    <mergeCell ref="BN14:BU14"/>
    <mergeCell ref="BN6:BU8"/>
    <mergeCell ref="BE9:BM10"/>
    <mergeCell ref="BN9:BU10"/>
    <mergeCell ref="D10:K10"/>
    <mergeCell ref="U10:AC10"/>
    <mergeCell ref="AD10:AL10"/>
    <mergeCell ref="D9:K9"/>
    <mergeCell ref="M9:T10"/>
    <mergeCell ref="U9:AC9"/>
    <mergeCell ref="AD9:AL9"/>
    <mergeCell ref="AV9:BD10"/>
    <mergeCell ref="AM7:AU10"/>
    <mergeCell ref="A2:A73"/>
    <mergeCell ref="D5:G6"/>
    <mergeCell ref="H5:H6"/>
    <mergeCell ref="I5:I6"/>
    <mergeCell ref="M5:T5"/>
    <mergeCell ref="U5:AU5"/>
    <mergeCell ref="AV5:BD5"/>
    <mergeCell ref="M6:T8"/>
    <mergeCell ref="C7:L7"/>
    <mergeCell ref="U7:AL7"/>
    <mergeCell ref="C8:L8"/>
    <mergeCell ref="U8:AL8"/>
    <mergeCell ref="U6:AU6"/>
    <mergeCell ref="AV63:BD63"/>
    <mergeCell ref="AV6:BD8"/>
    <mergeCell ref="L19:L22"/>
    <mergeCell ref="M19:T20"/>
    <mergeCell ref="U19:AC20"/>
    <mergeCell ref="AD19:AL20"/>
    <mergeCell ref="AM19:AU20"/>
    <mergeCell ref="AV19:BD20"/>
    <mergeCell ref="L27:L28"/>
    <mergeCell ref="M27:T27"/>
    <mergeCell ref="U27:AC27"/>
    <mergeCell ref="M2:CD4"/>
    <mergeCell ref="T71:T73"/>
    <mergeCell ref="BE63:BM63"/>
    <mergeCell ref="AM67:AT67"/>
    <mergeCell ref="BV68:CD68"/>
    <mergeCell ref="BV61:CD61"/>
    <mergeCell ref="BN21:BU22"/>
    <mergeCell ref="BV21:CD22"/>
    <mergeCell ref="AM28:AT28"/>
    <mergeCell ref="AM43:AT44"/>
    <mergeCell ref="AM47:AT47"/>
    <mergeCell ref="AM49:AT49"/>
    <mergeCell ref="AM52:AT53"/>
    <mergeCell ref="AM56:AT56"/>
    <mergeCell ref="BV6:CD8"/>
    <mergeCell ref="BV9:CD10"/>
    <mergeCell ref="BV23:CD24"/>
    <mergeCell ref="BN25:BU26"/>
    <mergeCell ref="BV25:CD26"/>
    <mergeCell ref="BV27:CD27"/>
    <mergeCell ref="BV28:CD28"/>
    <mergeCell ref="BE40:BM42"/>
    <mergeCell ref="BV67:CD67"/>
    <mergeCell ref="BE6:BM8"/>
  </mergeCells>
  <printOptions horizontalCentered="1" verticalCentered="1"/>
  <pageMargins left="0" right="0" top="0.05" bottom="0.05" header="0.51180555555555596" footer="0.51180555555555596"/>
  <pageSetup paperSize="9" scale="50" firstPageNumber="0" orientation="landscape" useFirstPageNumber="1"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O82"/>
  <sheetViews>
    <sheetView showGridLines="0" view="pageBreakPreview" zoomScale="130" zoomScaleNormal="100" zoomScaleSheetLayoutView="130" workbookViewId="0">
      <selection activeCell="F2" sqref="F2:AG3"/>
    </sheetView>
  </sheetViews>
  <sheetFormatPr defaultColWidth="9.140625" defaultRowHeight="16.5" customHeight="1"/>
  <cols>
    <col min="1" max="1" width="1.140625" style="137" customWidth="1"/>
    <col min="2" max="2" width="0.7109375" style="98" customWidth="1"/>
    <col min="3" max="4" width="4.28515625" style="98" customWidth="1"/>
    <col min="5" max="5" width="9.7109375" style="98" customWidth="1"/>
    <col min="6" max="6" width="6.28515625" style="98" customWidth="1"/>
    <col min="7" max="7" width="5" style="98" customWidth="1"/>
    <col min="8" max="8" width="5.7109375" style="98" customWidth="1"/>
    <col min="9" max="9" width="10.140625" style="98" customWidth="1"/>
    <col min="10" max="10" width="4.42578125" style="864" customWidth="1"/>
    <col min="11" max="11" width="5.7109375" style="98" customWidth="1"/>
    <col min="12" max="12" width="4.7109375" style="98" customWidth="1"/>
    <col min="13" max="13" width="5.7109375" style="98" customWidth="1"/>
    <col min="14" max="14" width="4.42578125" style="98" customWidth="1"/>
    <col min="15" max="16" width="5.7109375" style="98" customWidth="1"/>
    <col min="17" max="18" width="4.42578125" style="98" customWidth="1"/>
    <col min="19" max="21" width="5.7109375" style="98" customWidth="1"/>
    <col min="22" max="29" width="3.28515625" style="98" customWidth="1"/>
    <col min="30" max="37" width="6.42578125" style="98" customWidth="1"/>
    <col min="38" max="40" width="5.7109375" style="98" customWidth="1"/>
    <col min="41" max="41" width="3.28515625" style="98" customWidth="1"/>
    <col min="42" max="16384" width="9.140625" style="98"/>
  </cols>
  <sheetData>
    <row r="1" spans="1:41" ht="9.75" customHeight="1">
      <c r="A1" s="138"/>
      <c r="B1" s="848"/>
      <c r="C1" s="849"/>
      <c r="D1" s="850"/>
      <c r="E1" s="851"/>
      <c r="F1" s="852"/>
      <c r="G1" s="852"/>
      <c r="H1" s="853"/>
      <c r="I1" s="852"/>
      <c r="J1" s="852"/>
      <c r="K1" s="853"/>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c r="AK1" s="854"/>
      <c r="AL1" s="854"/>
      <c r="AM1" s="854"/>
      <c r="AN1" s="854"/>
      <c r="AO1" s="1118"/>
    </row>
    <row r="2" spans="1:41" ht="16.5" customHeight="1">
      <c r="A2" s="138"/>
      <c r="B2" s="855"/>
      <c r="C2" s="2671"/>
      <c r="D2" s="2672"/>
      <c r="E2" s="2673"/>
      <c r="F2" s="3690" t="s">
        <v>4248</v>
      </c>
      <c r="G2" s="3691"/>
      <c r="H2" s="3691"/>
      <c r="I2" s="3691"/>
      <c r="J2" s="3691"/>
      <c r="K2" s="3691"/>
      <c r="L2" s="3691"/>
      <c r="M2" s="3691"/>
      <c r="N2" s="3691"/>
      <c r="O2" s="3691"/>
      <c r="P2" s="3691"/>
      <c r="Q2" s="3691"/>
      <c r="R2" s="3691"/>
      <c r="S2" s="3691"/>
      <c r="T2" s="3691"/>
      <c r="U2" s="3691"/>
      <c r="V2" s="3691"/>
      <c r="W2" s="3691"/>
      <c r="X2" s="3691"/>
      <c r="Y2" s="3691"/>
      <c r="Z2" s="3691"/>
      <c r="AA2" s="3691"/>
      <c r="AB2" s="3691"/>
      <c r="AC2" s="3691"/>
      <c r="AD2" s="3691"/>
      <c r="AE2" s="3691"/>
      <c r="AF2" s="3691"/>
      <c r="AG2" s="3691"/>
      <c r="AH2" s="2670"/>
      <c r="AI2" s="2670"/>
      <c r="AJ2" s="2670"/>
      <c r="AK2" s="2670"/>
      <c r="AL2" s="2670"/>
      <c r="AM2" s="2670"/>
      <c r="AN2" s="2670"/>
      <c r="AO2" s="1120"/>
    </row>
    <row r="3" spans="1:41" ht="16.5" customHeight="1">
      <c r="A3" s="138"/>
      <c r="B3" s="855"/>
      <c r="C3" s="1119"/>
      <c r="D3" s="139"/>
      <c r="E3" s="480"/>
      <c r="F3" s="3691"/>
      <c r="G3" s="3691"/>
      <c r="H3" s="3691"/>
      <c r="I3" s="3691"/>
      <c r="J3" s="3691"/>
      <c r="K3" s="3691"/>
      <c r="L3" s="3691"/>
      <c r="M3" s="3691"/>
      <c r="N3" s="3691"/>
      <c r="O3" s="3691"/>
      <c r="P3" s="3691"/>
      <c r="Q3" s="3691"/>
      <c r="R3" s="3691"/>
      <c r="S3" s="3691"/>
      <c r="T3" s="3691"/>
      <c r="U3" s="3691"/>
      <c r="V3" s="3691"/>
      <c r="W3" s="3691"/>
      <c r="X3" s="3691"/>
      <c r="Y3" s="3691"/>
      <c r="Z3" s="3691"/>
      <c r="AA3" s="3691"/>
      <c r="AB3" s="3691"/>
      <c r="AC3" s="3691"/>
      <c r="AD3" s="3691"/>
      <c r="AE3" s="3691"/>
      <c r="AF3" s="3691"/>
      <c r="AG3" s="3691"/>
      <c r="AH3" s="150"/>
      <c r="AI3" s="150"/>
      <c r="AJ3" s="150"/>
      <c r="AK3" s="150"/>
      <c r="AL3" s="150"/>
      <c r="AM3" s="150"/>
      <c r="AN3" s="150"/>
      <c r="AO3" s="1120"/>
    </row>
    <row r="4" spans="1:41" ht="9.75" customHeight="1">
      <c r="A4" s="142"/>
      <c r="B4" s="1121"/>
      <c r="C4" s="1122"/>
      <c r="D4" s="1123"/>
      <c r="E4" s="1124"/>
      <c r="F4" s="1125"/>
      <c r="G4" s="1125"/>
      <c r="H4" s="1125"/>
      <c r="I4" s="1125"/>
      <c r="J4" s="1125"/>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126"/>
      <c r="AJ4" s="1126"/>
      <c r="AK4" s="1126"/>
      <c r="AL4" s="1126"/>
      <c r="AM4" s="1126"/>
      <c r="AN4" s="1126"/>
      <c r="AO4" s="1127"/>
    </row>
    <row r="5" spans="1:41" ht="12.75" customHeight="1">
      <c r="A5" s="138"/>
      <c r="B5" s="856"/>
      <c r="C5" s="1128"/>
      <c r="D5" s="116"/>
      <c r="E5" s="117"/>
      <c r="F5" s="857"/>
      <c r="G5" s="857"/>
      <c r="H5" s="857"/>
      <c r="I5" s="857"/>
      <c r="J5" s="858"/>
      <c r="K5" s="3701" t="s">
        <v>3334</v>
      </c>
      <c r="L5" s="3702"/>
      <c r="M5" s="3702"/>
      <c r="N5" s="3702"/>
      <c r="O5" s="3702"/>
      <c r="P5" s="3702"/>
      <c r="Q5" s="3702"/>
      <c r="R5" s="3702"/>
      <c r="S5" s="3702"/>
      <c r="T5" s="3702"/>
      <c r="U5" s="3702"/>
      <c r="V5" s="3703"/>
      <c r="W5" s="3692" t="s">
        <v>4251</v>
      </c>
      <c r="X5" s="3693"/>
      <c r="Y5" s="3693"/>
      <c r="Z5" s="3693"/>
      <c r="AA5" s="3693"/>
      <c r="AB5" s="3693"/>
      <c r="AC5" s="3694"/>
      <c r="AD5" s="3701" t="s">
        <v>428</v>
      </c>
      <c r="AE5" s="3702"/>
      <c r="AF5" s="3702"/>
      <c r="AG5" s="3702"/>
      <c r="AH5" s="3702"/>
      <c r="AI5" s="3702"/>
      <c r="AJ5" s="3702"/>
      <c r="AK5" s="3702"/>
      <c r="AL5" s="3702"/>
      <c r="AM5" s="3702"/>
      <c r="AN5" s="3702"/>
      <c r="AO5" s="3704"/>
    </row>
    <row r="6" spans="1:41" ht="12.75" customHeight="1">
      <c r="A6" s="138"/>
      <c r="B6" s="859"/>
      <c r="E6" s="118"/>
      <c r="F6" s="118"/>
      <c r="G6" s="143"/>
      <c r="H6" s="143"/>
      <c r="I6" s="146"/>
      <c r="J6" s="860"/>
      <c r="K6" s="3192" t="s">
        <v>1404</v>
      </c>
      <c r="L6" s="3193"/>
      <c r="M6" s="3193"/>
      <c r="N6" s="3193"/>
      <c r="O6" s="3193"/>
      <c r="P6" s="3193"/>
      <c r="Q6" s="3193"/>
      <c r="R6" s="3193"/>
      <c r="S6" s="3193"/>
      <c r="T6" s="3193"/>
      <c r="U6" s="3193"/>
      <c r="V6" s="3707"/>
      <c r="W6" s="3695"/>
      <c r="X6" s="3696"/>
      <c r="Y6" s="3696"/>
      <c r="Z6" s="3696"/>
      <c r="AA6" s="3696"/>
      <c r="AB6" s="3696"/>
      <c r="AC6" s="3697"/>
      <c r="AD6" s="3705"/>
      <c r="AE6" s="3143"/>
      <c r="AF6" s="3143"/>
      <c r="AG6" s="3143"/>
      <c r="AH6" s="3143"/>
      <c r="AI6" s="3143"/>
      <c r="AJ6" s="3143"/>
      <c r="AK6" s="3143"/>
      <c r="AL6" s="3143"/>
      <c r="AM6" s="3143"/>
      <c r="AN6" s="3143"/>
      <c r="AO6" s="3706"/>
    </row>
    <row r="7" spans="1:41" ht="12.75" customHeight="1">
      <c r="A7" s="138"/>
      <c r="B7" s="859"/>
      <c r="E7" s="144"/>
      <c r="F7" s="144"/>
      <c r="G7" s="144"/>
      <c r="H7" s="144"/>
      <c r="I7" s="144"/>
      <c r="J7" s="860"/>
      <c r="K7" s="3708" t="s">
        <v>3333</v>
      </c>
      <c r="L7" s="3709"/>
      <c r="M7" s="3709"/>
      <c r="N7" s="3709"/>
      <c r="O7" s="3709"/>
      <c r="P7" s="3709"/>
      <c r="Q7" s="3709"/>
      <c r="R7" s="3709"/>
      <c r="S7" s="3709"/>
      <c r="T7" s="3709"/>
      <c r="U7" s="3709"/>
      <c r="V7" s="3710"/>
      <c r="W7" s="3695"/>
      <c r="X7" s="3696"/>
      <c r="Y7" s="3696"/>
      <c r="Z7" s="3696"/>
      <c r="AA7" s="3696"/>
      <c r="AB7" s="3696"/>
      <c r="AC7" s="3697"/>
      <c r="AD7" s="3705"/>
      <c r="AE7" s="3143"/>
      <c r="AF7" s="3143"/>
      <c r="AG7" s="3143"/>
      <c r="AH7" s="3143"/>
      <c r="AI7" s="3143"/>
      <c r="AJ7" s="3143"/>
      <c r="AK7" s="3143"/>
      <c r="AL7" s="3143"/>
      <c r="AM7" s="3143"/>
      <c r="AN7" s="3143"/>
      <c r="AO7" s="3706"/>
    </row>
    <row r="8" spans="1:41" ht="12.75" customHeight="1">
      <c r="A8" s="138"/>
      <c r="B8" s="859"/>
      <c r="C8" s="1129"/>
      <c r="J8" s="147"/>
      <c r="K8" s="3711" t="s">
        <v>1405</v>
      </c>
      <c r="L8" s="3712"/>
      <c r="M8" s="3712"/>
      <c r="N8" s="3712"/>
      <c r="O8" s="3712"/>
      <c r="P8" s="3712"/>
      <c r="Q8" s="3712"/>
      <c r="R8" s="3712"/>
      <c r="S8" s="3712"/>
      <c r="T8" s="3712"/>
      <c r="U8" s="3712"/>
      <c r="V8" s="3713"/>
      <c r="W8" s="3695"/>
      <c r="X8" s="3696"/>
      <c r="Y8" s="3696"/>
      <c r="Z8" s="3696"/>
      <c r="AA8" s="3696"/>
      <c r="AB8" s="3696"/>
      <c r="AC8" s="3697"/>
      <c r="AD8" s="3714" t="s">
        <v>1406</v>
      </c>
      <c r="AE8" s="3715"/>
      <c r="AF8" s="3715"/>
      <c r="AG8" s="3715"/>
      <c r="AH8" s="3715"/>
      <c r="AI8" s="3715"/>
      <c r="AJ8" s="3715"/>
      <c r="AK8" s="3715"/>
      <c r="AL8" s="3715"/>
      <c r="AM8" s="3715"/>
      <c r="AN8" s="3715"/>
      <c r="AO8" s="3716"/>
    </row>
    <row r="9" spans="1:41" ht="12.75" customHeight="1">
      <c r="A9" s="138"/>
      <c r="B9" s="859"/>
      <c r="C9" s="1129"/>
      <c r="D9" s="3731" t="s">
        <v>190</v>
      </c>
      <c r="E9" s="3731"/>
      <c r="F9" s="3731"/>
      <c r="G9" s="3731"/>
      <c r="H9" s="3731"/>
      <c r="I9" s="3731"/>
      <c r="J9" s="148"/>
      <c r="K9" s="3732" t="s">
        <v>427</v>
      </c>
      <c r="L9" s="3230"/>
      <c r="M9" s="3230"/>
      <c r="N9" s="3733"/>
      <c r="O9" s="3732" t="s">
        <v>814</v>
      </c>
      <c r="P9" s="3230"/>
      <c r="Q9" s="3230"/>
      <c r="R9" s="3733"/>
      <c r="S9" s="1130"/>
      <c r="T9" s="1130"/>
      <c r="U9" s="1130"/>
      <c r="V9" s="934"/>
      <c r="W9" s="3695"/>
      <c r="X9" s="3696"/>
      <c r="Y9" s="3696"/>
      <c r="Z9" s="3696"/>
      <c r="AA9" s="3696"/>
      <c r="AB9" s="3696"/>
      <c r="AC9" s="3697"/>
      <c r="AD9" s="3717"/>
      <c r="AE9" s="3715"/>
      <c r="AF9" s="3715"/>
      <c r="AG9" s="3715"/>
      <c r="AH9" s="3715"/>
      <c r="AI9" s="3715"/>
      <c r="AJ9" s="3715"/>
      <c r="AK9" s="3715"/>
      <c r="AL9" s="3715"/>
      <c r="AM9" s="3715"/>
      <c r="AN9" s="3715"/>
      <c r="AO9" s="3716"/>
    </row>
    <row r="10" spans="1:41" ht="12.75" customHeight="1">
      <c r="A10" s="138"/>
      <c r="B10" s="859"/>
      <c r="C10" s="1129"/>
      <c r="D10" s="152" t="s">
        <v>191</v>
      </c>
      <c r="E10" s="152"/>
      <c r="F10" s="152"/>
      <c r="G10" s="152"/>
      <c r="H10" s="152"/>
      <c r="I10" s="152"/>
      <c r="J10" s="148"/>
      <c r="K10" s="3176"/>
      <c r="L10" s="3143"/>
      <c r="M10" s="3143"/>
      <c r="N10" s="3721"/>
      <c r="O10" s="3176"/>
      <c r="P10" s="3143"/>
      <c r="Q10" s="3143"/>
      <c r="R10" s="3721"/>
      <c r="S10" s="1130"/>
      <c r="T10" s="1130"/>
      <c r="U10" s="1130"/>
      <c r="V10" s="934"/>
      <c r="W10" s="3695"/>
      <c r="X10" s="3696"/>
      <c r="Y10" s="3696"/>
      <c r="Z10" s="3696"/>
      <c r="AA10" s="3696"/>
      <c r="AB10" s="3696"/>
      <c r="AC10" s="3697"/>
      <c r="AD10" s="3718"/>
      <c r="AE10" s="3719"/>
      <c r="AF10" s="3719"/>
      <c r="AG10" s="3719"/>
      <c r="AH10" s="3719"/>
      <c r="AI10" s="3719"/>
      <c r="AJ10" s="3719"/>
      <c r="AK10" s="3719"/>
      <c r="AL10" s="3719"/>
      <c r="AM10" s="3719"/>
      <c r="AN10" s="3719"/>
      <c r="AO10" s="3720"/>
    </row>
    <row r="11" spans="1:41" ht="12.75" customHeight="1">
      <c r="A11" s="138"/>
      <c r="B11" s="859"/>
      <c r="C11" s="1131"/>
      <c r="J11" s="1132"/>
      <c r="K11" s="3225" t="s">
        <v>1407</v>
      </c>
      <c r="L11" s="3146"/>
      <c r="M11" s="3146"/>
      <c r="N11" s="3722"/>
      <c r="O11" s="3176"/>
      <c r="P11" s="3143"/>
      <c r="Q11" s="3143"/>
      <c r="R11" s="3721"/>
      <c r="S11" s="3734" t="s">
        <v>185</v>
      </c>
      <c r="T11" s="3735"/>
      <c r="U11" s="3735"/>
      <c r="V11" s="3736"/>
      <c r="W11" s="3695"/>
      <c r="X11" s="3696"/>
      <c r="Y11" s="3696"/>
      <c r="Z11" s="3696"/>
      <c r="AA11" s="3696"/>
      <c r="AB11" s="3696"/>
      <c r="AC11" s="3697"/>
      <c r="AD11" s="3705" t="s">
        <v>192</v>
      </c>
      <c r="AE11" s="3143"/>
      <c r="AF11" s="3143"/>
      <c r="AG11" s="3721"/>
      <c r="AH11" s="3176" t="s">
        <v>814</v>
      </c>
      <c r="AI11" s="3143"/>
      <c r="AJ11" s="3143"/>
      <c r="AK11" s="3721"/>
      <c r="AL11" s="3176" t="s">
        <v>185</v>
      </c>
      <c r="AM11" s="3143"/>
      <c r="AN11" s="3143"/>
      <c r="AO11" s="3706"/>
    </row>
    <row r="12" spans="1:41" ht="12.75" customHeight="1">
      <c r="A12" s="138"/>
      <c r="B12" s="859"/>
      <c r="C12" s="145"/>
      <c r="E12" s="144"/>
      <c r="F12" s="144"/>
      <c r="G12" s="144"/>
      <c r="H12" s="144"/>
      <c r="I12" s="144"/>
      <c r="J12" s="857"/>
      <c r="K12" s="3225"/>
      <c r="L12" s="3146"/>
      <c r="M12" s="3146"/>
      <c r="N12" s="3722"/>
      <c r="O12" s="3225" t="s">
        <v>1408</v>
      </c>
      <c r="P12" s="3146"/>
      <c r="Q12" s="3146"/>
      <c r="R12" s="3722"/>
      <c r="S12" s="3723" t="s">
        <v>189</v>
      </c>
      <c r="T12" s="3724"/>
      <c r="U12" s="3724"/>
      <c r="V12" s="3725"/>
      <c r="W12" s="3695"/>
      <c r="X12" s="3696"/>
      <c r="Y12" s="3696"/>
      <c r="Z12" s="3696"/>
      <c r="AA12" s="3696"/>
      <c r="AB12" s="3696"/>
      <c r="AC12" s="3697"/>
      <c r="AD12" s="3714" t="s">
        <v>1409</v>
      </c>
      <c r="AE12" s="3146"/>
      <c r="AF12" s="3146"/>
      <c r="AG12" s="3722"/>
      <c r="AH12" s="3225" t="s">
        <v>1410</v>
      </c>
      <c r="AI12" s="3146"/>
      <c r="AJ12" s="3146"/>
      <c r="AK12" s="3722"/>
      <c r="AL12" s="3225" t="s">
        <v>189</v>
      </c>
      <c r="AM12" s="3146"/>
      <c r="AN12" s="3146"/>
      <c r="AO12" s="3729"/>
    </row>
    <row r="13" spans="1:41" ht="16.5" customHeight="1">
      <c r="A13" s="138"/>
      <c r="B13" s="859"/>
      <c r="E13" s="1133"/>
      <c r="F13" s="1133"/>
      <c r="G13" s="1133"/>
      <c r="H13" s="1133"/>
      <c r="I13" s="1133"/>
      <c r="J13" s="857"/>
      <c r="K13" s="861"/>
      <c r="L13" s="1134"/>
      <c r="M13" s="1134"/>
      <c r="N13" s="1135"/>
      <c r="O13" s="862"/>
      <c r="P13" s="1136"/>
      <c r="Q13" s="1136"/>
      <c r="R13" s="1137"/>
      <c r="S13" s="863"/>
      <c r="T13" s="1138"/>
      <c r="U13" s="1138"/>
      <c r="V13" s="1139"/>
      <c r="W13" s="3698"/>
      <c r="X13" s="3699"/>
      <c r="Y13" s="3699"/>
      <c r="Z13" s="3699"/>
      <c r="AA13" s="3699"/>
      <c r="AB13" s="3699"/>
      <c r="AC13" s="3700"/>
      <c r="AD13" s="3726"/>
      <c r="AE13" s="3712"/>
      <c r="AF13" s="3712"/>
      <c r="AG13" s="3727"/>
      <c r="AH13" s="3728"/>
      <c r="AI13" s="3712"/>
      <c r="AJ13" s="3712"/>
      <c r="AK13" s="3727"/>
      <c r="AL13" s="3728"/>
      <c r="AM13" s="3712"/>
      <c r="AN13" s="3712"/>
      <c r="AO13" s="3730"/>
    </row>
    <row r="14" spans="1:41" ht="18" customHeight="1">
      <c r="A14" s="138"/>
      <c r="B14" s="1140"/>
      <c r="C14" s="1141"/>
      <c r="D14" s="1142"/>
      <c r="E14" s="1141"/>
      <c r="F14" s="1141"/>
      <c r="G14" s="1141"/>
      <c r="H14" s="1141"/>
      <c r="I14" s="1141"/>
      <c r="J14" s="857"/>
      <c r="K14" s="3686" t="s">
        <v>905</v>
      </c>
      <c r="L14" s="3687"/>
      <c r="M14" s="3687"/>
      <c r="N14" s="3687"/>
      <c r="O14" s="3686" t="s">
        <v>220</v>
      </c>
      <c r="P14" s="3687"/>
      <c r="Q14" s="3687"/>
      <c r="R14" s="3687"/>
      <c r="S14" s="3666" t="s">
        <v>221</v>
      </c>
      <c r="T14" s="3667"/>
      <c r="U14" s="3667"/>
      <c r="V14" s="3667"/>
      <c r="W14" s="3688" t="s">
        <v>222</v>
      </c>
      <c r="X14" s="3689"/>
      <c r="Y14" s="3689"/>
      <c r="Z14" s="3689"/>
      <c r="AA14" s="3689"/>
      <c r="AB14" s="3689"/>
      <c r="AC14" s="3689"/>
      <c r="AD14" s="3686" t="s">
        <v>906</v>
      </c>
      <c r="AE14" s="3687"/>
      <c r="AF14" s="3687"/>
      <c r="AG14" s="3687"/>
      <c r="AH14" s="3666" t="s">
        <v>907</v>
      </c>
      <c r="AI14" s="3667"/>
      <c r="AJ14" s="3667"/>
      <c r="AK14" s="3667"/>
      <c r="AL14" s="3666" t="s">
        <v>830</v>
      </c>
      <c r="AM14" s="3667"/>
      <c r="AN14" s="3667"/>
      <c r="AO14" s="3668"/>
    </row>
    <row r="15" spans="1:41" ht="9.75" customHeight="1">
      <c r="A15" s="138"/>
      <c r="B15" s="1110"/>
      <c r="C15" s="1143"/>
      <c r="D15" s="991"/>
      <c r="E15" s="1144"/>
      <c r="F15" s="1144"/>
      <c r="G15" s="1144"/>
      <c r="H15" s="1144"/>
      <c r="I15" s="1144"/>
      <c r="J15" s="3669" t="s">
        <v>86</v>
      </c>
      <c r="K15" s="3671"/>
      <c r="L15" s="3672"/>
      <c r="M15" s="3672"/>
      <c r="N15" s="3672"/>
      <c r="O15" s="3672"/>
      <c r="P15" s="3672"/>
      <c r="Q15" s="3672"/>
      <c r="R15" s="3672"/>
      <c r="S15" s="3672"/>
      <c r="T15" s="3672"/>
      <c r="U15" s="3672"/>
      <c r="V15" s="3672"/>
      <c r="W15" s="3675"/>
      <c r="X15" s="3676"/>
      <c r="Y15" s="3676"/>
      <c r="Z15" s="3676"/>
      <c r="AA15" s="3676"/>
      <c r="AB15" s="3676"/>
      <c r="AC15" s="3676"/>
      <c r="AD15" s="3676"/>
      <c r="AE15" s="3676"/>
      <c r="AF15" s="3676"/>
      <c r="AG15" s="3676"/>
      <c r="AH15" s="3672"/>
      <c r="AI15" s="3672"/>
      <c r="AJ15" s="3672"/>
      <c r="AK15" s="3672"/>
      <c r="AL15" s="3676"/>
      <c r="AM15" s="3676"/>
      <c r="AN15" s="3676"/>
      <c r="AO15" s="3683"/>
    </row>
    <row r="16" spans="1:41" s="136" customFormat="1" ht="9.75" customHeight="1" thickBot="1">
      <c r="A16" s="138"/>
      <c r="B16" s="1110"/>
      <c r="C16" s="1078">
        <v>5.0999999999999996</v>
      </c>
      <c r="D16" s="1085" t="s">
        <v>4250</v>
      </c>
      <c r="E16" s="1145"/>
      <c r="F16" s="1145"/>
      <c r="G16" s="1145"/>
      <c r="H16" s="1145"/>
      <c r="I16" s="1145"/>
      <c r="J16" s="3670"/>
      <c r="K16" s="3673"/>
      <c r="L16" s="3674"/>
      <c r="M16" s="3674"/>
      <c r="N16" s="3674"/>
      <c r="O16" s="3674"/>
      <c r="P16" s="3674"/>
      <c r="Q16" s="3674"/>
      <c r="R16" s="3674"/>
      <c r="S16" s="3674"/>
      <c r="T16" s="3674"/>
      <c r="U16" s="3674"/>
      <c r="V16" s="3674"/>
      <c r="W16" s="3677"/>
      <c r="X16" s="3678"/>
      <c r="Y16" s="3678"/>
      <c r="Z16" s="3678"/>
      <c r="AA16" s="3678"/>
      <c r="AB16" s="3678"/>
      <c r="AC16" s="3678"/>
      <c r="AD16" s="3678"/>
      <c r="AE16" s="3678"/>
      <c r="AF16" s="3678"/>
      <c r="AG16" s="3678"/>
      <c r="AH16" s="3681"/>
      <c r="AI16" s="3681"/>
      <c r="AJ16" s="3681"/>
      <c r="AK16" s="3681"/>
      <c r="AL16" s="3678"/>
      <c r="AM16" s="3678"/>
      <c r="AN16" s="3678"/>
      <c r="AO16" s="3684"/>
    </row>
    <row r="17" spans="1:41" ht="11.25" customHeight="1" thickTop="1">
      <c r="A17" s="138"/>
      <c r="B17" s="1111"/>
      <c r="C17" s="1146"/>
      <c r="D17" s="1092" t="s">
        <v>948</v>
      </c>
      <c r="E17" s="1146"/>
      <c r="F17" s="1146"/>
      <c r="G17" s="1146"/>
      <c r="H17" s="1146"/>
      <c r="I17" s="1146"/>
      <c r="J17" s="3619"/>
      <c r="K17" s="3546"/>
      <c r="L17" s="3351"/>
      <c r="M17" s="3351"/>
      <c r="N17" s="3352"/>
      <c r="O17" s="3350"/>
      <c r="P17" s="3351"/>
      <c r="Q17" s="3351"/>
      <c r="R17" s="3352"/>
      <c r="S17" s="3593">
        <f>K17+O17</f>
        <v>0</v>
      </c>
      <c r="T17" s="3594"/>
      <c r="U17" s="3594"/>
      <c r="V17" s="3595"/>
      <c r="W17" s="3677"/>
      <c r="X17" s="3678"/>
      <c r="Y17" s="3678"/>
      <c r="Z17" s="3678"/>
      <c r="AA17" s="3678"/>
      <c r="AB17" s="3678"/>
      <c r="AC17" s="3678"/>
      <c r="AD17" s="3678"/>
      <c r="AE17" s="3678"/>
      <c r="AF17" s="3678"/>
      <c r="AG17" s="3678"/>
      <c r="AH17" s="3681"/>
      <c r="AI17" s="3681"/>
      <c r="AJ17" s="3681"/>
      <c r="AK17" s="3681"/>
      <c r="AL17" s="3678"/>
      <c r="AM17" s="3678"/>
      <c r="AN17" s="3678"/>
      <c r="AO17" s="3684"/>
    </row>
    <row r="18" spans="1:41" ht="9.75" customHeight="1" thickBot="1">
      <c r="A18" s="138"/>
      <c r="B18" s="1111"/>
      <c r="C18" s="1146"/>
      <c r="D18" s="3662"/>
      <c r="E18" s="3663"/>
      <c r="F18" s="3663"/>
      <c r="G18" s="3663"/>
      <c r="H18" s="3663"/>
      <c r="I18" s="3663"/>
      <c r="J18" s="3619"/>
      <c r="K18" s="3547"/>
      <c r="L18" s="3354"/>
      <c r="M18" s="3354"/>
      <c r="N18" s="3355"/>
      <c r="O18" s="3353"/>
      <c r="P18" s="3354"/>
      <c r="Q18" s="3354"/>
      <c r="R18" s="3355"/>
      <c r="S18" s="3596"/>
      <c r="T18" s="3597"/>
      <c r="U18" s="3597"/>
      <c r="V18" s="3598"/>
      <c r="W18" s="3677"/>
      <c r="X18" s="3678"/>
      <c r="Y18" s="3678"/>
      <c r="Z18" s="3678"/>
      <c r="AA18" s="3678"/>
      <c r="AB18" s="3678"/>
      <c r="AC18" s="3678"/>
      <c r="AD18" s="3678"/>
      <c r="AE18" s="3678"/>
      <c r="AF18" s="3678"/>
      <c r="AG18" s="3678"/>
      <c r="AH18" s="3681"/>
      <c r="AI18" s="3681"/>
      <c r="AJ18" s="3681"/>
      <c r="AK18" s="3681"/>
      <c r="AL18" s="3678"/>
      <c r="AM18" s="3678"/>
      <c r="AN18" s="3678"/>
      <c r="AO18" s="3684"/>
    </row>
    <row r="19" spans="1:41" ht="13.5" customHeight="1" thickTop="1">
      <c r="A19" s="138"/>
      <c r="B19" s="1111"/>
      <c r="C19" s="1143">
        <v>5.2</v>
      </c>
      <c r="D19" s="1096" t="s">
        <v>1411</v>
      </c>
      <c r="E19" s="1147"/>
      <c r="F19" s="1147"/>
      <c r="G19" s="1147"/>
      <c r="H19" s="1147"/>
      <c r="I19" s="1147"/>
      <c r="J19" s="3617" t="s">
        <v>87</v>
      </c>
      <c r="K19" s="3620"/>
      <c r="L19" s="3621"/>
      <c r="M19" s="3621"/>
      <c r="N19" s="3621"/>
      <c r="O19" s="3621"/>
      <c r="P19" s="3621"/>
      <c r="Q19" s="3621"/>
      <c r="R19" s="3621"/>
      <c r="S19" s="3624"/>
      <c r="T19" s="3624"/>
      <c r="U19" s="3624"/>
      <c r="V19" s="3624"/>
      <c r="W19" s="3677"/>
      <c r="X19" s="3678"/>
      <c r="Y19" s="3678"/>
      <c r="Z19" s="3678"/>
      <c r="AA19" s="3678"/>
      <c r="AB19" s="3678"/>
      <c r="AC19" s="3678"/>
      <c r="AD19" s="3678"/>
      <c r="AE19" s="3678"/>
      <c r="AF19" s="3678"/>
      <c r="AG19" s="3678"/>
      <c r="AH19" s="3681"/>
      <c r="AI19" s="3681"/>
      <c r="AJ19" s="3681"/>
      <c r="AK19" s="3681"/>
      <c r="AL19" s="3678"/>
      <c r="AM19" s="3678"/>
      <c r="AN19" s="3678"/>
      <c r="AO19" s="3684"/>
    </row>
    <row r="20" spans="1:41" ht="9" customHeight="1" thickBot="1">
      <c r="A20" s="138"/>
      <c r="B20" s="1111"/>
      <c r="C20" s="1078"/>
      <c r="D20" s="1078" t="s">
        <v>193</v>
      </c>
      <c r="E20" s="1147"/>
      <c r="F20" s="1147"/>
      <c r="G20" s="1147"/>
      <c r="H20" s="1147"/>
      <c r="I20" s="1147"/>
      <c r="J20" s="3618"/>
      <c r="K20" s="3622"/>
      <c r="L20" s="3623"/>
      <c r="M20" s="3623"/>
      <c r="N20" s="3623"/>
      <c r="O20" s="3623"/>
      <c r="P20" s="3623"/>
      <c r="Q20" s="3623"/>
      <c r="R20" s="3623"/>
      <c r="S20" s="3625"/>
      <c r="T20" s="3625"/>
      <c r="U20" s="3625"/>
      <c r="V20" s="3625"/>
      <c r="W20" s="3677"/>
      <c r="X20" s="3678"/>
      <c r="Y20" s="3678"/>
      <c r="Z20" s="3678"/>
      <c r="AA20" s="3678"/>
      <c r="AB20" s="3678"/>
      <c r="AC20" s="3678"/>
      <c r="AD20" s="3678"/>
      <c r="AE20" s="3678"/>
      <c r="AF20" s="3678"/>
      <c r="AG20" s="3678"/>
      <c r="AH20" s="3681"/>
      <c r="AI20" s="3681"/>
      <c r="AJ20" s="3681"/>
      <c r="AK20" s="3681"/>
      <c r="AL20" s="3678"/>
      <c r="AM20" s="3678"/>
      <c r="AN20" s="3678"/>
      <c r="AO20" s="3684"/>
    </row>
    <row r="21" spans="1:41" ht="9" customHeight="1" thickTop="1">
      <c r="A21" s="138"/>
      <c r="B21" s="1111"/>
      <c r="C21" s="1085"/>
      <c r="D21" s="1092" t="s">
        <v>915</v>
      </c>
      <c r="E21" s="1148"/>
      <c r="F21" s="1148"/>
      <c r="G21" s="1148"/>
      <c r="H21" s="1148"/>
      <c r="I21" s="1148"/>
      <c r="J21" s="3619"/>
      <c r="K21" s="3546"/>
      <c r="L21" s="3351"/>
      <c r="M21" s="3351"/>
      <c r="N21" s="3352"/>
      <c r="O21" s="3350"/>
      <c r="P21" s="3351"/>
      <c r="Q21" s="3351"/>
      <c r="R21" s="3352"/>
      <c r="S21" s="3593">
        <f>K21+O21</f>
        <v>0</v>
      </c>
      <c r="T21" s="3594"/>
      <c r="U21" s="3594"/>
      <c r="V21" s="3595"/>
      <c r="W21" s="3677"/>
      <c r="X21" s="3678"/>
      <c r="Y21" s="3678"/>
      <c r="Z21" s="3678"/>
      <c r="AA21" s="3678"/>
      <c r="AB21" s="3678"/>
      <c r="AC21" s="3678"/>
      <c r="AD21" s="3678"/>
      <c r="AE21" s="3678"/>
      <c r="AF21" s="3678"/>
      <c r="AG21" s="3678"/>
      <c r="AH21" s="3681"/>
      <c r="AI21" s="3681"/>
      <c r="AJ21" s="3681"/>
      <c r="AK21" s="3681"/>
      <c r="AL21" s="3678"/>
      <c r="AM21" s="3678"/>
      <c r="AN21" s="3678"/>
      <c r="AO21" s="3684"/>
    </row>
    <row r="22" spans="1:41" ht="15" customHeight="1" thickBot="1">
      <c r="A22" s="138"/>
      <c r="B22" s="1111"/>
      <c r="C22" s="1085"/>
      <c r="D22" s="1083" t="s">
        <v>194</v>
      </c>
      <c r="E22" s="1148"/>
      <c r="F22" s="1148"/>
      <c r="G22" s="1148"/>
      <c r="H22" s="1148"/>
      <c r="I22" s="1148"/>
      <c r="J22" s="3619"/>
      <c r="K22" s="3547"/>
      <c r="L22" s="3354"/>
      <c r="M22" s="3354"/>
      <c r="N22" s="3355"/>
      <c r="O22" s="3353"/>
      <c r="P22" s="3354"/>
      <c r="Q22" s="3354"/>
      <c r="R22" s="3355"/>
      <c r="S22" s="3596"/>
      <c r="T22" s="3597"/>
      <c r="U22" s="3597"/>
      <c r="V22" s="3598"/>
      <c r="W22" s="3677"/>
      <c r="X22" s="3678"/>
      <c r="Y22" s="3678"/>
      <c r="Z22" s="3678"/>
      <c r="AA22" s="3678"/>
      <c r="AB22" s="3678"/>
      <c r="AC22" s="3678"/>
      <c r="AD22" s="3678"/>
      <c r="AE22" s="3678"/>
      <c r="AF22" s="3678"/>
      <c r="AG22" s="3678"/>
      <c r="AH22" s="3681"/>
      <c r="AI22" s="3681"/>
      <c r="AJ22" s="3681"/>
      <c r="AK22" s="3681"/>
      <c r="AL22" s="3678"/>
      <c r="AM22" s="3678"/>
      <c r="AN22" s="3678"/>
      <c r="AO22" s="3684"/>
    </row>
    <row r="23" spans="1:41" ht="10.5" customHeight="1" thickTop="1">
      <c r="A23" s="138"/>
      <c r="B23" s="1111"/>
      <c r="C23" s="1149">
        <v>5.3</v>
      </c>
      <c r="D23" s="1085" t="s">
        <v>195</v>
      </c>
      <c r="E23" s="1108"/>
      <c r="F23" s="1150"/>
      <c r="G23" s="1150"/>
      <c r="H23" s="1150"/>
      <c r="I23" s="1150"/>
      <c r="J23" s="3617" t="s">
        <v>94</v>
      </c>
      <c r="K23" s="3646"/>
      <c r="L23" s="3621"/>
      <c r="M23" s="3621"/>
      <c r="N23" s="3621"/>
      <c r="O23" s="3621"/>
      <c r="P23" s="3621"/>
      <c r="Q23" s="3621"/>
      <c r="R23" s="3621"/>
      <c r="S23" s="3624"/>
      <c r="T23" s="3624"/>
      <c r="U23" s="3624"/>
      <c r="V23" s="3624"/>
      <c r="W23" s="3677"/>
      <c r="X23" s="3678"/>
      <c r="Y23" s="3678"/>
      <c r="Z23" s="3678"/>
      <c r="AA23" s="3678"/>
      <c r="AB23" s="3678"/>
      <c r="AC23" s="3678"/>
      <c r="AD23" s="3678"/>
      <c r="AE23" s="3678"/>
      <c r="AF23" s="3678"/>
      <c r="AG23" s="3678"/>
      <c r="AH23" s="3681"/>
      <c r="AI23" s="3681"/>
      <c r="AJ23" s="3681"/>
      <c r="AK23" s="3681"/>
      <c r="AL23" s="3678"/>
      <c r="AM23" s="3678"/>
      <c r="AN23" s="3678"/>
      <c r="AO23" s="3684"/>
    </row>
    <row r="24" spans="1:41" ht="10.5" customHeight="1" thickBot="1">
      <c r="A24" s="138"/>
      <c r="B24" s="1111"/>
      <c r="C24" s="1085"/>
      <c r="D24" s="1092" t="s">
        <v>196</v>
      </c>
      <c r="E24" s="1108"/>
      <c r="F24" s="1150"/>
      <c r="G24" s="1150"/>
      <c r="H24" s="1150"/>
      <c r="I24" s="1150"/>
      <c r="J24" s="3618"/>
      <c r="K24" s="3649"/>
      <c r="L24" s="3623"/>
      <c r="M24" s="3623"/>
      <c r="N24" s="3623"/>
      <c r="O24" s="3623"/>
      <c r="P24" s="3623"/>
      <c r="Q24" s="3623"/>
      <c r="R24" s="3623"/>
      <c r="S24" s="3625"/>
      <c r="T24" s="3625"/>
      <c r="U24" s="3625"/>
      <c r="V24" s="3625"/>
      <c r="W24" s="3679"/>
      <c r="X24" s="3680"/>
      <c r="Y24" s="3680"/>
      <c r="Z24" s="3680"/>
      <c r="AA24" s="3680"/>
      <c r="AB24" s="3680"/>
      <c r="AC24" s="3680"/>
      <c r="AD24" s="3680"/>
      <c r="AE24" s="3680"/>
      <c r="AF24" s="3680"/>
      <c r="AG24" s="3680"/>
      <c r="AH24" s="3682"/>
      <c r="AI24" s="3682"/>
      <c r="AJ24" s="3682"/>
      <c r="AK24" s="3682"/>
      <c r="AL24" s="3680"/>
      <c r="AM24" s="3680"/>
      <c r="AN24" s="3680"/>
      <c r="AO24" s="3685"/>
    </row>
    <row r="25" spans="1:41" s="136" customFormat="1" ht="10.5" customHeight="1" thickTop="1">
      <c r="A25" s="138"/>
      <c r="B25" s="1111"/>
      <c r="C25" s="1146"/>
      <c r="D25" s="1085" t="s">
        <v>197</v>
      </c>
      <c r="E25" s="1085" t="s">
        <v>198</v>
      </c>
      <c r="F25" s="1086"/>
      <c r="G25" s="1086"/>
      <c r="H25" s="1086"/>
      <c r="I25" s="1086"/>
      <c r="J25" s="3619"/>
      <c r="K25" s="3654"/>
      <c r="L25" s="3634"/>
      <c r="M25" s="3634"/>
      <c r="N25" s="3655"/>
      <c r="O25" s="3658"/>
      <c r="P25" s="3634"/>
      <c r="Q25" s="3634"/>
      <c r="R25" s="3655"/>
      <c r="S25" s="3593">
        <f>K25+O25</f>
        <v>0</v>
      </c>
      <c r="T25" s="3594"/>
      <c r="U25" s="3594"/>
      <c r="V25" s="3595"/>
      <c r="W25" s="3664"/>
      <c r="X25" s="3640"/>
      <c r="Y25" s="3640"/>
      <c r="Z25" s="3640"/>
      <c r="AA25" s="3640"/>
      <c r="AB25" s="3640"/>
      <c r="AC25" s="3641"/>
      <c r="AD25" s="3633"/>
      <c r="AE25" s="3634"/>
      <c r="AF25" s="3634"/>
      <c r="AG25" s="3635"/>
      <c r="AH25" s="3639"/>
      <c r="AI25" s="3640"/>
      <c r="AJ25" s="3640"/>
      <c r="AK25" s="3641"/>
      <c r="AL25" s="3599">
        <f>AD25+AH25</f>
        <v>0</v>
      </c>
      <c r="AM25" s="3600"/>
      <c r="AN25" s="3600"/>
      <c r="AO25" s="3601"/>
    </row>
    <row r="26" spans="1:41" ht="12" customHeight="1" thickBot="1">
      <c r="A26" s="138"/>
      <c r="B26" s="1111"/>
      <c r="C26" s="1146"/>
      <c r="D26" s="1085"/>
      <c r="E26" s="1083" t="s">
        <v>949</v>
      </c>
      <c r="F26" s="1086"/>
      <c r="G26" s="1086"/>
      <c r="H26" s="1086"/>
      <c r="I26" s="992"/>
      <c r="J26" s="3619"/>
      <c r="K26" s="3656"/>
      <c r="L26" s="3637"/>
      <c r="M26" s="3637"/>
      <c r="N26" s="3657"/>
      <c r="O26" s="3659"/>
      <c r="P26" s="3637"/>
      <c r="Q26" s="3637"/>
      <c r="R26" s="3657"/>
      <c r="S26" s="3596"/>
      <c r="T26" s="3597"/>
      <c r="U26" s="3597"/>
      <c r="V26" s="3598"/>
      <c r="W26" s="3665"/>
      <c r="X26" s="3643"/>
      <c r="Y26" s="3643"/>
      <c r="Z26" s="3643"/>
      <c r="AA26" s="3643"/>
      <c r="AB26" s="3643"/>
      <c r="AC26" s="3644"/>
      <c r="AD26" s="3636"/>
      <c r="AE26" s="3637"/>
      <c r="AF26" s="3637"/>
      <c r="AG26" s="3638"/>
      <c r="AH26" s="3642"/>
      <c r="AI26" s="3643"/>
      <c r="AJ26" s="3643"/>
      <c r="AK26" s="3644"/>
      <c r="AL26" s="3602"/>
      <c r="AM26" s="3603"/>
      <c r="AN26" s="3603"/>
      <c r="AO26" s="3604"/>
    </row>
    <row r="27" spans="1:41" ht="9.75" customHeight="1" thickTop="1">
      <c r="A27" s="138"/>
      <c r="B27" s="1111"/>
      <c r="C27" s="1146"/>
      <c r="D27" s="991" t="s">
        <v>199</v>
      </c>
      <c r="E27" s="991" t="s">
        <v>200</v>
      </c>
      <c r="F27" s="1148"/>
      <c r="G27" s="1148"/>
      <c r="H27" s="1148"/>
      <c r="I27" s="1148"/>
      <c r="J27" s="3487" t="s">
        <v>99</v>
      </c>
      <c r="K27" s="3646"/>
      <c r="L27" s="3621"/>
      <c r="M27" s="3621"/>
      <c r="N27" s="3621"/>
      <c r="O27" s="3621"/>
      <c r="P27" s="3621"/>
      <c r="Q27" s="3621"/>
      <c r="R27" s="3621"/>
      <c r="S27" s="3624"/>
      <c r="T27" s="3624"/>
      <c r="U27" s="3624"/>
      <c r="V27" s="3624"/>
      <c r="W27" s="3626"/>
      <c r="X27" s="3627"/>
      <c r="Y27" s="3627"/>
      <c r="Z27" s="3627"/>
      <c r="AA27" s="3627"/>
      <c r="AB27" s="3627"/>
      <c r="AC27" s="3627"/>
      <c r="AD27" s="3610"/>
      <c r="AE27" s="3610"/>
      <c r="AF27" s="3610"/>
      <c r="AG27" s="3610"/>
      <c r="AH27" s="3610"/>
      <c r="AI27" s="3610"/>
      <c r="AJ27" s="3610"/>
      <c r="AK27" s="3610"/>
      <c r="AL27" s="3612"/>
      <c r="AM27" s="3612"/>
      <c r="AN27" s="3612"/>
      <c r="AO27" s="3613"/>
    </row>
    <row r="28" spans="1:41" ht="9.75" customHeight="1">
      <c r="A28" s="138"/>
      <c r="B28" s="1111"/>
      <c r="C28" s="1146"/>
      <c r="D28" s="1085"/>
      <c r="E28" s="1089" t="s">
        <v>950</v>
      </c>
      <c r="F28" s="1148"/>
      <c r="G28" s="1148"/>
      <c r="H28" s="1148"/>
      <c r="I28" s="1148"/>
      <c r="J28" s="3488"/>
      <c r="K28" s="3647"/>
      <c r="L28" s="3648"/>
      <c r="M28" s="3648"/>
      <c r="N28" s="3648"/>
      <c r="O28" s="3648"/>
      <c r="P28" s="3648"/>
      <c r="Q28" s="3648"/>
      <c r="R28" s="3648"/>
      <c r="S28" s="3650"/>
      <c r="T28" s="3650"/>
      <c r="U28" s="3650"/>
      <c r="V28" s="3650"/>
      <c r="W28" s="3651"/>
      <c r="X28" s="3652"/>
      <c r="Y28" s="3652"/>
      <c r="Z28" s="3652"/>
      <c r="AA28" s="3652"/>
      <c r="AB28" s="3652"/>
      <c r="AC28" s="3652"/>
      <c r="AD28" s="3653"/>
      <c r="AE28" s="3653"/>
      <c r="AF28" s="3653"/>
      <c r="AG28" s="3653"/>
      <c r="AH28" s="3653"/>
      <c r="AI28" s="3653"/>
      <c r="AJ28" s="3653"/>
      <c r="AK28" s="3653"/>
      <c r="AL28" s="3660"/>
      <c r="AM28" s="3660"/>
      <c r="AN28" s="3660"/>
      <c r="AO28" s="3661"/>
    </row>
    <row r="29" spans="1:41" ht="4.5" customHeight="1" thickBot="1">
      <c r="A29" s="138"/>
      <c r="B29" s="1111"/>
      <c r="C29" s="1146"/>
      <c r="D29" s="1085"/>
      <c r="E29" s="1089"/>
      <c r="F29" s="1148"/>
      <c r="G29" s="1148"/>
      <c r="H29" s="1148"/>
      <c r="I29" s="1148"/>
      <c r="J29" s="3488"/>
      <c r="K29" s="3649"/>
      <c r="L29" s="3623"/>
      <c r="M29" s="3623"/>
      <c r="N29" s="3623"/>
      <c r="O29" s="3623"/>
      <c r="P29" s="3623"/>
      <c r="Q29" s="3623"/>
      <c r="R29" s="3623"/>
      <c r="S29" s="3625"/>
      <c r="T29" s="3625"/>
      <c r="U29" s="3625"/>
      <c r="V29" s="3625"/>
      <c r="W29" s="3628"/>
      <c r="X29" s="3629"/>
      <c r="Y29" s="3629"/>
      <c r="Z29" s="3629"/>
      <c r="AA29" s="3629"/>
      <c r="AB29" s="3629"/>
      <c r="AC29" s="3629"/>
      <c r="AD29" s="3611"/>
      <c r="AE29" s="3611"/>
      <c r="AF29" s="3611"/>
      <c r="AG29" s="3611"/>
      <c r="AH29" s="3611"/>
      <c r="AI29" s="3611"/>
      <c r="AJ29" s="3611"/>
      <c r="AK29" s="3611"/>
      <c r="AL29" s="3614"/>
      <c r="AM29" s="3614"/>
      <c r="AN29" s="3614"/>
      <c r="AO29" s="3615"/>
    </row>
    <row r="30" spans="1:41" ht="9.75" customHeight="1" thickTop="1">
      <c r="A30" s="138"/>
      <c r="B30" s="1111"/>
      <c r="C30" s="1146"/>
      <c r="D30" s="1085"/>
      <c r="E30" s="991" t="s">
        <v>951</v>
      </c>
      <c r="F30" s="1148"/>
      <c r="G30" s="1148"/>
      <c r="H30" s="1148"/>
      <c r="I30" s="1148"/>
      <c r="J30" s="3572"/>
      <c r="K30" s="3546"/>
      <c r="L30" s="3351"/>
      <c r="M30" s="3351"/>
      <c r="N30" s="3352"/>
      <c r="O30" s="3350"/>
      <c r="P30" s="3351"/>
      <c r="Q30" s="3351"/>
      <c r="R30" s="3352"/>
      <c r="S30" s="3593">
        <f>K30+O30</f>
        <v>0</v>
      </c>
      <c r="T30" s="3594"/>
      <c r="U30" s="3594"/>
      <c r="V30" s="3595"/>
      <c r="W30" s="3138"/>
      <c r="X30" s="3139"/>
      <c r="Y30" s="3139"/>
      <c r="Z30" s="3139"/>
      <c r="AA30" s="3139"/>
      <c r="AB30" s="3139"/>
      <c r="AC30" s="3356"/>
      <c r="AD30" s="3558"/>
      <c r="AE30" s="3351"/>
      <c r="AF30" s="3351"/>
      <c r="AG30" s="3559"/>
      <c r="AH30" s="3558"/>
      <c r="AI30" s="3351"/>
      <c r="AJ30" s="3351"/>
      <c r="AK30" s="3559"/>
      <c r="AL30" s="3599">
        <f>AD30+AH30</f>
        <v>0</v>
      </c>
      <c r="AM30" s="3600"/>
      <c r="AN30" s="3600"/>
      <c r="AO30" s="3601"/>
    </row>
    <row r="31" spans="1:41" ht="9.75" customHeight="1" thickBot="1">
      <c r="A31" s="138"/>
      <c r="B31" s="1111"/>
      <c r="C31" s="1146"/>
      <c r="D31" s="1085"/>
      <c r="E31" s="1100" t="s">
        <v>1412</v>
      </c>
      <c r="F31" s="991"/>
      <c r="G31" s="991"/>
      <c r="H31" s="991"/>
      <c r="I31" s="991"/>
      <c r="J31" s="3645"/>
      <c r="K31" s="3547"/>
      <c r="L31" s="3354"/>
      <c r="M31" s="3354"/>
      <c r="N31" s="3355"/>
      <c r="O31" s="3353"/>
      <c r="P31" s="3354"/>
      <c r="Q31" s="3354"/>
      <c r="R31" s="3355"/>
      <c r="S31" s="3596"/>
      <c r="T31" s="3597"/>
      <c r="U31" s="3597"/>
      <c r="V31" s="3598"/>
      <c r="W31" s="3140"/>
      <c r="X31" s="3141"/>
      <c r="Y31" s="3141"/>
      <c r="Z31" s="3141"/>
      <c r="AA31" s="3141"/>
      <c r="AB31" s="3141"/>
      <c r="AC31" s="3357"/>
      <c r="AD31" s="3560"/>
      <c r="AE31" s="3354"/>
      <c r="AF31" s="3354"/>
      <c r="AG31" s="3561"/>
      <c r="AH31" s="3560"/>
      <c r="AI31" s="3354"/>
      <c r="AJ31" s="3354"/>
      <c r="AK31" s="3561"/>
      <c r="AL31" s="3602"/>
      <c r="AM31" s="3603"/>
      <c r="AN31" s="3603"/>
      <c r="AO31" s="3604"/>
    </row>
    <row r="32" spans="1:41" ht="9.75" customHeight="1" thickTop="1">
      <c r="A32" s="138"/>
      <c r="B32" s="1111"/>
      <c r="C32" s="1146"/>
      <c r="D32" s="1085"/>
      <c r="E32" s="1031"/>
      <c r="F32" s="991"/>
      <c r="G32" s="991"/>
      <c r="H32" s="991"/>
      <c r="I32" s="991"/>
      <c r="J32" s="3630" t="s">
        <v>100</v>
      </c>
      <c r="K32" s="3631"/>
      <c r="L32" s="3575"/>
      <c r="M32" s="3575"/>
      <c r="N32" s="3575"/>
      <c r="O32" s="3575"/>
      <c r="P32" s="3575"/>
      <c r="Q32" s="3575"/>
      <c r="R32" s="3575"/>
      <c r="S32" s="3578"/>
      <c r="T32" s="3578"/>
      <c r="U32" s="3578"/>
      <c r="V32" s="3578"/>
      <c r="W32" s="3580"/>
      <c r="X32" s="3581"/>
      <c r="Y32" s="3581"/>
      <c r="Z32" s="3581"/>
      <c r="AA32" s="3581"/>
      <c r="AB32" s="3581"/>
      <c r="AC32" s="3581"/>
      <c r="AD32" s="3584"/>
      <c r="AE32" s="3584"/>
      <c r="AF32" s="3584"/>
      <c r="AG32" s="3584"/>
      <c r="AH32" s="3584"/>
      <c r="AI32" s="3584"/>
      <c r="AJ32" s="3584"/>
      <c r="AK32" s="3584"/>
      <c r="AL32" s="3589"/>
      <c r="AM32" s="3589"/>
      <c r="AN32" s="3589"/>
      <c r="AO32" s="3590"/>
    </row>
    <row r="33" spans="1:41" ht="11.25" customHeight="1" thickBot="1">
      <c r="A33" s="138"/>
      <c r="B33" s="1111"/>
      <c r="C33" s="1146"/>
      <c r="D33" s="1085"/>
      <c r="E33" s="1078" t="s">
        <v>201</v>
      </c>
      <c r="F33" s="991"/>
      <c r="G33" s="991"/>
      <c r="H33" s="991"/>
      <c r="I33" s="991"/>
      <c r="J33" s="3488"/>
      <c r="K33" s="3632"/>
      <c r="L33" s="3577"/>
      <c r="M33" s="3577"/>
      <c r="N33" s="3577"/>
      <c r="O33" s="3577"/>
      <c r="P33" s="3577"/>
      <c r="Q33" s="3577"/>
      <c r="R33" s="3577"/>
      <c r="S33" s="3579"/>
      <c r="T33" s="3579"/>
      <c r="U33" s="3579"/>
      <c r="V33" s="3579"/>
      <c r="W33" s="3582"/>
      <c r="X33" s="3583"/>
      <c r="Y33" s="3583"/>
      <c r="Z33" s="3583"/>
      <c r="AA33" s="3583"/>
      <c r="AB33" s="3583"/>
      <c r="AC33" s="3583"/>
      <c r="AD33" s="3585"/>
      <c r="AE33" s="3585"/>
      <c r="AF33" s="3585"/>
      <c r="AG33" s="3585"/>
      <c r="AH33" s="3585"/>
      <c r="AI33" s="3585"/>
      <c r="AJ33" s="3585"/>
      <c r="AK33" s="3585"/>
      <c r="AL33" s="3591"/>
      <c r="AM33" s="3591"/>
      <c r="AN33" s="3591"/>
      <c r="AO33" s="3592"/>
    </row>
    <row r="34" spans="1:41" ht="12" customHeight="1" thickTop="1">
      <c r="A34" s="138"/>
      <c r="B34" s="1111"/>
      <c r="C34" s="1146"/>
      <c r="D34" s="1085"/>
      <c r="E34" s="1151" t="s">
        <v>1413</v>
      </c>
      <c r="F34" s="991"/>
      <c r="G34" s="991"/>
      <c r="H34" s="991"/>
      <c r="I34" s="991"/>
      <c r="J34" s="3572"/>
      <c r="K34" s="3546"/>
      <c r="L34" s="3351"/>
      <c r="M34" s="3351"/>
      <c r="N34" s="3352"/>
      <c r="O34" s="3350"/>
      <c r="P34" s="3351"/>
      <c r="Q34" s="3351"/>
      <c r="R34" s="3352"/>
      <c r="S34" s="3593">
        <f>K34+O34</f>
        <v>0</v>
      </c>
      <c r="T34" s="3594"/>
      <c r="U34" s="3594"/>
      <c r="V34" s="3595"/>
      <c r="W34" s="3138"/>
      <c r="X34" s="3139"/>
      <c r="Y34" s="3139"/>
      <c r="Z34" s="3139"/>
      <c r="AA34" s="3139"/>
      <c r="AB34" s="3139"/>
      <c r="AC34" s="3356"/>
      <c r="AD34" s="3558"/>
      <c r="AE34" s="3351"/>
      <c r="AF34" s="3351"/>
      <c r="AG34" s="3559"/>
      <c r="AH34" s="3558"/>
      <c r="AI34" s="3351"/>
      <c r="AJ34" s="3351"/>
      <c r="AK34" s="3559"/>
      <c r="AL34" s="3599">
        <f>AD34+AH34</f>
        <v>0</v>
      </c>
      <c r="AM34" s="3600"/>
      <c r="AN34" s="3600"/>
      <c r="AO34" s="3601"/>
    </row>
    <row r="35" spans="1:41" ht="8.25" customHeight="1" thickBot="1">
      <c r="A35" s="138"/>
      <c r="B35" s="1111"/>
      <c r="C35" s="1146"/>
      <c r="D35" s="1085"/>
      <c r="E35" s="1083"/>
      <c r="F35" s="991"/>
      <c r="G35" s="991"/>
      <c r="H35" s="991"/>
      <c r="I35" s="991"/>
      <c r="J35" s="3573"/>
      <c r="K35" s="3547"/>
      <c r="L35" s="3354"/>
      <c r="M35" s="3354"/>
      <c r="N35" s="3355"/>
      <c r="O35" s="3353"/>
      <c r="P35" s="3354"/>
      <c r="Q35" s="3354"/>
      <c r="R35" s="3355"/>
      <c r="S35" s="3596"/>
      <c r="T35" s="3597"/>
      <c r="U35" s="3597"/>
      <c r="V35" s="3598"/>
      <c r="W35" s="3140"/>
      <c r="X35" s="3141"/>
      <c r="Y35" s="3141"/>
      <c r="Z35" s="3141"/>
      <c r="AA35" s="3141"/>
      <c r="AB35" s="3141"/>
      <c r="AC35" s="3357"/>
      <c r="AD35" s="3560"/>
      <c r="AE35" s="3354"/>
      <c r="AF35" s="3354"/>
      <c r="AG35" s="3561"/>
      <c r="AH35" s="3560"/>
      <c r="AI35" s="3354"/>
      <c r="AJ35" s="3354"/>
      <c r="AK35" s="3561"/>
      <c r="AL35" s="3602"/>
      <c r="AM35" s="3603"/>
      <c r="AN35" s="3603"/>
      <c r="AO35" s="3604"/>
    </row>
    <row r="36" spans="1:41" ht="9" customHeight="1" thickTop="1">
      <c r="A36" s="138"/>
      <c r="B36" s="1111"/>
      <c r="C36" s="1146"/>
      <c r="D36" s="1031"/>
      <c r="E36" s="1031"/>
      <c r="F36" s="1148"/>
      <c r="G36" s="1148"/>
      <c r="H36" s="1148"/>
      <c r="I36" s="1148"/>
      <c r="J36" s="3617" t="s">
        <v>102</v>
      </c>
      <c r="K36" s="3620"/>
      <c r="L36" s="3621"/>
      <c r="M36" s="3621"/>
      <c r="N36" s="3621"/>
      <c r="O36" s="3621"/>
      <c r="P36" s="3621"/>
      <c r="Q36" s="3621"/>
      <c r="R36" s="3621"/>
      <c r="S36" s="3624"/>
      <c r="T36" s="3624"/>
      <c r="U36" s="3624"/>
      <c r="V36" s="3624"/>
      <c r="W36" s="3626"/>
      <c r="X36" s="3627"/>
      <c r="Y36" s="3627"/>
      <c r="Z36" s="3627"/>
      <c r="AA36" s="3627"/>
      <c r="AB36" s="3627"/>
      <c r="AC36" s="3627"/>
      <c r="AD36" s="3610"/>
      <c r="AE36" s="3610"/>
      <c r="AF36" s="3610"/>
      <c r="AG36" s="3610"/>
      <c r="AH36" s="3610"/>
      <c r="AI36" s="3610"/>
      <c r="AJ36" s="3610"/>
      <c r="AK36" s="3610"/>
      <c r="AL36" s="3612"/>
      <c r="AM36" s="3612"/>
      <c r="AN36" s="3612"/>
      <c r="AO36" s="3613"/>
    </row>
    <row r="37" spans="1:41" ht="11.25" customHeight="1" thickBot="1">
      <c r="A37" s="138"/>
      <c r="B37" s="1111"/>
      <c r="C37" s="1146"/>
      <c r="D37" s="1152" t="s">
        <v>202</v>
      </c>
      <c r="E37" s="991" t="s">
        <v>203</v>
      </c>
      <c r="F37" s="1148"/>
      <c r="G37" s="1148"/>
      <c r="H37" s="1148"/>
      <c r="I37" s="1148"/>
      <c r="J37" s="3618"/>
      <c r="K37" s="3622"/>
      <c r="L37" s="3623"/>
      <c r="M37" s="3623"/>
      <c r="N37" s="3623"/>
      <c r="O37" s="3623"/>
      <c r="P37" s="3623"/>
      <c r="Q37" s="3623"/>
      <c r="R37" s="3623"/>
      <c r="S37" s="3625"/>
      <c r="T37" s="3625"/>
      <c r="U37" s="3625"/>
      <c r="V37" s="3625"/>
      <c r="W37" s="3628"/>
      <c r="X37" s="3629"/>
      <c r="Y37" s="3629"/>
      <c r="Z37" s="3629"/>
      <c r="AA37" s="3629"/>
      <c r="AB37" s="3629"/>
      <c r="AC37" s="3629"/>
      <c r="AD37" s="3611"/>
      <c r="AE37" s="3611"/>
      <c r="AF37" s="3611"/>
      <c r="AG37" s="3611"/>
      <c r="AH37" s="3611"/>
      <c r="AI37" s="3611"/>
      <c r="AJ37" s="3611"/>
      <c r="AK37" s="3611"/>
      <c r="AL37" s="3614"/>
      <c r="AM37" s="3614"/>
      <c r="AN37" s="3614"/>
      <c r="AO37" s="3615"/>
    </row>
    <row r="38" spans="1:41" ht="11.25" customHeight="1" thickTop="1">
      <c r="A38" s="138"/>
      <c r="B38" s="1111"/>
      <c r="C38" s="1146"/>
      <c r="D38" s="1150"/>
      <c r="E38" s="1089" t="s">
        <v>952</v>
      </c>
      <c r="F38" s="1153"/>
      <c r="G38" s="1153"/>
      <c r="H38" s="1153"/>
      <c r="I38" s="1112"/>
      <c r="J38" s="3619"/>
      <c r="K38" s="3546"/>
      <c r="L38" s="3351"/>
      <c r="M38" s="3351"/>
      <c r="N38" s="3352"/>
      <c r="O38" s="3350"/>
      <c r="P38" s="3351"/>
      <c r="Q38" s="3351"/>
      <c r="R38" s="3352"/>
      <c r="S38" s="3593">
        <f>K38+O38</f>
        <v>0</v>
      </c>
      <c r="T38" s="3594"/>
      <c r="U38" s="3594"/>
      <c r="V38" s="3595"/>
      <c r="W38" s="3138"/>
      <c r="X38" s="3139"/>
      <c r="Y38" s="3139"/>
      <c r="Z38" s="3139"/>
      <c r="AA38" s="3139"/>
      <c r="AB38" s="3139"/>
      <c r="AC38" s="3356"/>
      <c r="AD38" s="3558"/>
      <c r="AE38" s="3351"/>
      <c r="AF38" s="3351"/>
      <c r="AG38" s="3559"/>
      <c r="AH38" s="3558"/>
      <c r="AI38" s="3351"/>
      <c r="AJ38" s="3351"/>
      <c r="AK38" s="3559"/>
      <c r="AL38" s="3599">
        <f>AD38+AH38</f>
        <v>0</v>
      </c>
      <c r="AM38" s="3600"/>
      <c r="AN38" s="3600"/>
      <c r="AO38" s="3601"/>
    </row>
    <row r="39" spans="1:41" ht="9.75" customHeight="1" thickBot="1">
      <c r="A39" s="138"/>
      <c r="B39" s="1111"/>
      <c r="C39" s="1146"/>
      <c r="D39" s="1150"/>
      <c r="E39" s="3616"/>
      <c r="F39" s="3616"/>
      <c r="G39" s="3616"/>
      <c r="H39" s="3616"/>
      <c r="I39" s="3616"/>
      <c r="J39" s="3619"/>
      <c r="K39" s="3547"/>
      <c r="L39" s="3354"/>
      <c r="M39" s="3354"/>
      <c r="N39" s="3355"/>
      <c r="O39" s="3353"/>
      <c r="P39" s="3354"/>
      <c r="Q39" s="3354"/>
      <c r="R39" s="3355"/>
      <c r="S39" s="3596"/>
      <c r="T39" s="3597"/>
      <c r="U39" s="3597"/>
      <c r="V39" s="3598"/>
      <c r="W39" s="3140"/>
      <c r="X39" s="3141"/>
      <c r="Y39" s="3141"/>
      <c r="Z39" s="3141"/>
      <c r="AA39" s="3141"/>
      <c r="AB39" s="3141"/>
      <c r="AC39" s="3357"/>
      <c r="AD39" s="3560"/>
      <c r="AE39" s="3354"/>
      <c r="AF39" s="3354"/>
      <c r="AG39" s="3561"/>
      <c r="AH39" s="3560"/>
      <c r="AI39" s="3354"/>
      <c r="AJ39" s="3354"/>
      <c r="AK39" s="3561"/>
      <c r="AL39" s="3602"/>
      <c r="AM39" s="3603"/>
      <c r="AN39" s="3603"/>
      <c r="AO39" s="3604"/>
    </row>
    <row r="40" spans="1:41" ht="7.5" customHeight="1" thickTop="1">
      <c r="A40" s="138"/>
      <c r="B40" s="1111"/>
      <c r="C40" s="1146"/>
      <c r="D40" s="1031"/>
      <c r="E40" s="991"/>
      <c r="F40" s="1154"/>
      <c r="G40" s="1154"/>
      <c r="H40" s="1154"/>
      <c r="I40" s="1154"/>
      <c r="J40" s="3617" t="s">
        <v>103</v>
      </c>
      <c r="K40" s="3620"/>
      <c r="L40" s="3621"/>
      <c r="M40" s="3621"/>
      <c r="N40" s="3621"/>
      <c r="O40" s="3621"/>
      <c r="P40" s="3621"/>
      <c r="Q40" s="3621"/>
      <c r="R40" s="3621"/>
      <c r="S40" s="3624"/>
      <c r="T40" s="3624"/>
      <c r="U40" s="3624"/>
      <c r="V40" s="3624"/>
      <c r="W40" s="3494"/>
      <c r="X40" s="3495"/>
      <c r="Y40" s="3495"/>
      <c r="Z40" s="3495"/>
      <c r="AA40" s="3495"/>
      <c r="AB40" s="3495"/>
      <c r="AC40" s="3495"/>
      <c r="AD40" s="3610"/>
      <c r="AE40" s="3610"/>
      <c r="AF40" s="3610"/>
      <c r="AG40" s="3610"/>
      <c r="AH40" s="3610"/>
      <c r="AI40" s="3610"/>
      <c r="AJ40" s="3610"/>
      <c r="AK40" s="3610"/>
      <c r="AL40" s="3612"/>
      <c r="AM40" s="3612"/>
      <c r="AN40" s="3612"/>
      <c r="AO40" s="3613"/>
    </row>
    <row r="41" spans="1:41" ht="12" customHeight="1" thickBot="1">
      <c r="A41" s="138"/>
      <c r="B41" s="1111"/>
      <c r="C41" s="1146"/>
      <c r="D41" s="991" t="s">
        <v>204</v>
      </c>
      <c r="E41" s="1096" t="s">
        <v>205</v>
      </c>
      <c r="F41" s="991"/>
      <c r="G41" s="991"/>
      <c r="H41" s="991"/>
      <c r="I41" s="991"/>
      <c r="J41" s="3618"/>
      <c r="K41" s="3622"/>
      <c r="L41" s="3623"/>
      <c r="M41" s="3623"/>
      <c r="N41" s="3623"/>
      <c r="O41" s="3623"/>
      <c r="P41" s="3623"/>
      <c r="Q41" s="3623"/>
      <c r="R41" s="3623"/>
      <c r="S41" s="3625"/>
      <c r="T41" s="3625"/>
      <c r="U41" s="3625"/>
      <c r="V41" s="3625"/>
      <c r="W41" s="3496"/>
      <c r="X41" s="3497"/>
      <c r="Y41" s="3497"/>
      <c r="Z41" s="3497"/>
      <c r="AA41" s="3497"/>
      <c r="AB41" s="3497"/>
      <c r="AC41" s="3497"/>
      <c r="AD41" s="3611"/>
      <c r="AE41" s="3611"/>
      <c r="AF41" s="3611"/>
      <c r="AG41" s="3611"/>
      <c r="AH41" s="3611"/>
      <c r="AI41" s="3611"/>
      <c r="AJ41" s="3611"/>
      <c r="AK41" s="3611"/>
      <c r="AL41" s="3614"/>
      <c r="AM41" s="3614"/>
      <c r="AN41" s="3614"/>
      <c r="AO41" s="3615"/>
    </row>
    <row r="42" spans="1:41" ht="10.5" customHeight="1" thickTop="1">
      <c r="A42" s="138"/>
      <c r="B42" s="1111"/>
      <c r="C42" s="1146"/>
      <c r="D42" s="1086"/>
      <c r="E42" s="1080" t="s">
        <v>953</v>
      </c>
      <c r="F42" s="1003"/>
      <c r="G42" s="1003"/>
      <c r="H42" s="1003"/>
      <c r="I42" s="1113"/>
      <c r="J42" s="3619"/>
      <c r="K42" s="3546"/>
      <c r="L42" s="3351"/>
      <c r="M42" s="3351"/>
      <c r="N42" s="3352"/>
      <c r="O42" s="3350"/>
      <c r="P42" s="3351"/>
      <c r="Q42" s="3351"/>
      <c r="R42" s="3352"/>
      <c r="S42" s="3593">
        <f>K42+O42</f>
        <v>0</v>
      </c>
      <c r="T42" s="3594"/>
      <c r="U42" s="3594"/>
      <c r="V42" s="3595"/>
      <c r="W42" s="3138"/>
      <c r="X42" s="3139"/>
      <c r="Y42" s="3139"/>
      <c r="Z42" s="3139"/>
      <c r="AA42" s="3139"/>
      <c r="AB42" s="3139"/>
      <c r="AC42" s="3356"/>
      <c r="AD42" s="3558"/>
      <c r="AE42" s="3351"/>
      <c r="AF42" s="3351"/>
      <c r="AG42" s="3559"/>
      <c r="AH42" s="3558"/>
      <c r="AI42" s="3351"/>
      <c r="AJ42" s="3351"/>
      <c r="AK42" s="3559"/>
      <c r="AL42" s="3599">
        <f>AD42+AH42</f>
        <v>0</v>
      </c>
      <c r="AM42" s="3600"/>
      <c r="AN42" s="3600"/>
      <c r="AO42" s="3601"/>
    </row>
    <row r="43" spans="1:41" ht="12" customHeight="1" thickBot="1">
      <c r="A43" s="138"/>
      <c r="B43" s="1111"/>
      <c r="C43" s="1146"/>
      <c r="D43" s="1086"/>
      <c r="E43" s="1003"/>
      <c r="F43" s="1003"/>
      <c r="G43" s="1003"/>
      <c r="H43" s="1003"/>
      <c r="I43" s="1113"/>
      <c r="J43" s="3619"/>
      <c r="K43" s="3547"/>
      <c r="L43" s="3354"/>
      <c r="M43" s="3354"/>
      <c r="N43" s="3355"/>
      <c r="O43" s="3353"/>
      <c r="P43" s="3354"/>
      <c r="Q43" s="3354"/>
      <c r="R43" s="3355"/>
      <c r="S43" s="3596"/>
      <c r="T43" s="3597"/>
      <c r="U43" s="3597"/>
      <c r="V43" s="3598"/>
      <c r="W43" s="3140"/>
      <c r="X43" s="3141"/>
      <c r="Y43" s="3141"/>
      <c r="Z43" s="3141"/>
      <c r="AA43" s="3141"/>
      <c r="AB43" s="3141"/>
      <c r="AC43" s="3357"/>
      <c r="AD43" s="3560"/>
      <c r="AE43" s="3354"/>
      <c r="AF43" s="3354"/>
      <c r="AG43" s="3561"/>
      <c r="AH43" s="3560"/>
      <c r="AI43" s="3354"/>
      <c r="AJ43" s="3354"/>
      <c r="AK43" s="3561"/>
      <c r="AL43" s="3602"/>
      <c r="AM43" s="3603"/>
      <c r="AN43" s="3603"/>
      <c r="AO43" s="3604"/>
    </row>
    <row r="44" spans="1:41" ht="9" customHeight="1" thickTop="1">
      <c r="A44" s="138"/>
      <c r="B44" s="1111"/>
      <c r="C44" s="1146"/>
      <c r="D44" s="1031"/>
      <c r="E44" s="3605"/>
      <c r="F44" s="3605"/>
      <c r="G44" s="3605"/>
      <c r="H44" s="3605"/>
      <c r="I44" s="3605"/>
      <c r="J44" s="3606" t="s">
        <v>106</v>
      </c>
      <c r="K44" s="3608"/>
      <c r="L44" s="3490"/>
      <c r="M44" s="3490"/>
      <c r="N44" s="3490"/>
      <c r="O44" s="3490"/>
      <c r="P44" s="3490"/>
      <c r="Q44" s="3490"/>
      <c r="R44" s="3490"/>
      <c r="S44" s="3492"/>
      <c r="T44" s="3492"/>
      <c r="U44" s="3492"/>
      <c r="V44" s="3492"/>
      <c r="W44" s="3494"/>
      <c r="X44" s="3495"/>
      <c r="Y44" s="3495"/>
      <c r="Z44" s="3495"/>
      <c r="AA44" s="3495"/>
      <c r="AB44" s="3495"/>
      <c r="AC44" s="3495"/>
      <c r="AD44" s="3498"/>
      <c r="AE44" s="3498"/>
      <c r="AF44" s="3498"/>
      <c r="AG44" s="3498"/>
      <c r="AH44" s="3498"/>
      <c r="AI44" s="3498"/>
      <c r="AJ44" s="3498"/>
      <c r="AK44" s="3498"/>
      <c r="AL44" s="3500"/>
      <c r="AM44" s="3500"/>
      <c r="AN44" s="3500"/>
      <c r="AO44" s="3501"/>
    </row>
    <row r="45" spans="1:41" ht="12.75" customHeight="1" thickBot="1">
      <c r="A45" s="138"/>
      <c r="B45" s="1111"/>
      <c r="C45" s="1146"/>
      <c r="D45" s="991" t="s">
        <v>206</v>
      </c>
      <c r="E45" s="1078" t="s">
        <v>207</v>
      </c>
      <c r="F45" s="984"/>
      <c r="G45" s="984"/>
      <c r="H45" s="984"/>
      <c r="I45" s="984"/>
      <c r="J45" s="3526"/>
      <c r="K45" s="3609"/>
      <c r="L45" s="3491"/>
      <c r="M45" s="3491"/>
      <c r="N45" s="3491"/>
      <c r="O45" s="3491"/>
      <c r="P45" s="3491"/>
      <c r="Q45" s="3491"/>
      <c r="R45" s="3491"/>
      <c r="S45" s="3493"/>
      <c r="T45" s="3493"/>
      <c r="U45" s="3493"/>
      <c r="V45" s="3493"/>
      <c r="W45" s="3496"/>
      <c r="X45" s="3497"/>
      <c r="Y45" s="3497"/>
      <c r="Z45" s="3497"/>
      <c r="AA45" s="3497"/>
      <c r="AB45" s="3497"/>
      <c r="AC45" s="3497"/>
      <c r="AD45" s="3499"/>
      <c r="AE45" s="3499"/>
      <c r="AF45" s="3499"/>
      <c r="AG45" s="3499"/>
      <c r="AH45" s="3499"/>
      <c r="AI45" s="3499"/>
      <c r="AJ45" s="3499"/>
      <c r="AK45" s="3499"/>
      <c r="AL45" s="3502"/>
      <c r="AM45" s="3502"/>
      <c r="AN45" s="3502"/>
      <c r="AO45" s="3503"/>
    </row>
    <row r="46" spans="1:41" ht="12" customHeight="1" thickTop="1">
      <c r="A46" s="138"/>
      <c r="B46" s="1111"/>
      <c r="C46" s="1146"/>
      <c r="D46" s="1086"/>
      <c r="E46" s="1080" t="s">
        <v>954</v>
      </c>
      <c r="F46" s="1155"/>
      <c r="G46" s="1156"/>
      <c r="H46" s="1156"/>
      <c r="I46" s="1156"/>
      <c r="J46" s="3607"/>
      <c r="K46" s="3546"/>
      <c r="L46" s="3351"/>
      <c r="M46" s="3351"/>
      <c r="N46" s="3352"/>
      <c r="O46" s="3350"/>
      <c r="P46" s="3351"/>
      <c r="Q46" s="3351"/>
      <c r="R46" s="3352"/>
      <c r="S46" s="3593">
        <f>K46+O46</f>
        <v>0</v>
      </c>
      <c r="T46" s="3594"/>
      <c r="U46" s="3594"/>
      <c r="V46" s="3595"/>
      <c r="W46" s="3138"/>
      <c r="X46" s="3139"/>
      <c r="Y46" s="3139"/>
      <c r="Z46" s="3139"/>
      <c r="AA46" s="3139"/>
      <c r="AB46" s="3139"/>
      <c r="AC46" s="3356"/>
      <c r="AD46" s="3558"/>
      <c r="AE46" s="3351"/>
      <c r="AF46" s="3351"/>
      <c r="AG46" s="3559"/>
      <c r="AH46" s="3558"/>
      <c r="AI46" s="3351"/>
      <c r="AJ46" s="3351"/>
      <c r="AK46" s="3559"/>
      <c r="AL46" s="3599">
        <f>AD46+AH46</f>
        <v>0</v>
      </c>
      <c r="AM46" s="3600"/>
      <c r="AN46" s="3600"/>
      <c r="AO46" s="3601"/>
    </row>
    <row r="47" spans="1:41" ht="10.5" customHeight="1" thickBot="1">
      <c r="A47" s="138"/>
      <c r="B47" s="1111"/>
      <c r="C47" s="1146"/>
      <c r="D47" s="1086"/>
      <c r="E47" s="2754"/>
      <c r="F47" s="2754"/>
      <c r="G47" s="1156"/>
      <c r="H47" s="1156"/>
      <c r="I47" s="1156"/>
      <c r="J47" s="3607"/>
      <c r="K47" s="3547"/>
      <c r="L47" s="3354"/>
      <c r="M47" s="3354"/>
      <c r="N47" s="3355"/>
      <c r="O47" s="3353"/>
      <c r="P47" s="3354"/>
      <c r="Q47" s="3354"/>
      <c r="R47" s="3355"/>
      <c r="S47" s="3596"/>
      <c r="T47" s="3597"/>
      <c r="U47" s="3597"/>
      <c r="V47" s="3598"/>
      <c r="W47" s="3140"/>
      <c r="X47" s="3141"/>
      <c r="Y47" s="3141"/>
      <c r="Z47" s="3141"/>
      <c r="AA47" s="3141"/>
      <c r="AB47" s="3141"/>
      <c r="AC47" s="3357"/>
      <c r="AD47" s="3560"/>
      <c r="AE47" s="3354"/>
      <c r="AF47" s="3354"/>
      <c r="AG47" s="3561"/>
      <c r="AH47" s="3560"/>
      <c r="AI47" s="3354"/>
      <c r="AJ47" s="3354"/>
      <c r="AK47" s="3561"/>
      <c r="AL47" s="3602"/>
      <c r="AM47" s="3603"/>
      <c r="AN47" s="3603"/>
      <c r="AO47" s="3604"/>
    </row>
    <row r="48" spans="1:41" ht="11.25" customHeight="1" thickTop="1">
      <c r="A48" s="138"/>
      <c r="B48" s="1111"/>
      <c r="C48" s="1146"/>
      <c r="D48" s="991" t="s">
        <v>208</v>
      </c>
      <c r="E48" s="1085" t="s">
        <v>1414</v>
      </c>
      <c r="F48" s="1157"/>
      <c r="G48" s="1157"/>
      <c r="H48" s="1157"/>
      <c r="I48" s="1114"/>
      <c r="J48" s="3487" t="s">
        <v>97</v>
      </c>
      <c r="K48" s="3404"/>
      <c r="L48" s="3490"/>
      <c r="M48" s="3490"/>
      <c r="N48" s="3490"/>
      <c r="O48" s="3490"/>
      <c r="P48" s="3490"/>
      <c r="Q48" s="3490"/>
      <c r="R48" s="3490"/>
      <c r="S48" s="3492"/>
      <c r="T48" s="3492"/>
      <c r="U48" s="3492"/>
      <c r="V48" s="3492"/>
      <c r="W48" s="3494"/>
      <c r="X48" s="3495"/>
      <c r="Y48" s="3495"/>
      <c r="Z48" s="3495"/>
      <c r="AA48" s="3495"/>
      <c r="AB48" s="3495"/>
      <c r="AC48" s="3495"/>
      <c r="AD48" s="3498"/>
      <c r="AE48" s="3498"/>
      <c r="AF48" s="3498"/>
      <c r="AG48" s="3498"/>
      <c r="AH48" s="3498"/>
      <c r="AI48" s="3498"/>
      <c r="AJ48" s="3498"/>
      <c r="AK48" s="3498"/>
      <c r="AL48" s="3500"/>
      <c r="AM48" s="3500"/>
      <c r="AN48" s="3500"/>
      <c r="AO48" s="3501"/>
    </row>
    <row r="49" spans="1:41" ht="11.25" customHeight="1" thickBot="1">
      <c r="A49" s="138"/>
      <c r="B49" s="1111"/>
      <c r="C49" s="1146"/>
      <c r="D49" s="991"/>
      <c r="E49" s="991" t="s">
        <v>1415</v>
      </c>
      <c r="F49" s="1155"/>
      <c r="G49" s="1155"/>
      <c r="H49" s="1155"/>
      <c r="I49" s="1115"/>
      <c r="J49" s="3488"/>
      <c r="K49" s="3407"/>
      <c r="L49" s="3491"/>
      <c r="M49" s="3491"/>
      <c r="N49" s="3491"/>
      <c r="O49" s="3491"/>
      <c r="P49" s="3491"/>
      <c r="Q49" s="3491"/>
      <c r="R49" s="3491"/>
      <c r="S49" s="3493"/>
      <c r="T49" s="3493"/>
      <c r="U49" s="3493"/>
      <c r="V49" s="3493"/>
      <c r="W49" s="3496"/>
      <c r="X49" s="3497"/>
      <c r="Y49" s="3497"/>
      <c r="Z49" s="3497"/>
      <c r="AA49" s="3497"/>
      <c r="AB49" s="3497"/>
      <c r="AC49" s="3497"/>
      <c r="AD49" s="3499"/>
      <c r="AE49" s="3499"/>
      <c r="AF49" s="3499"/>
      <c r="AG49" s="3499"/>
      <c r="AH49" s="3499"/>
      <c r="AI49" s="3499"/>
      <c r="AJ49" s="3499"/>
      <c r="AK49" s="3499"/>
      <c r="AL49" s="3502"/>
      <c r="AM49" s="3502"/>
      <c r="AN49" s="3502"/>
      <c r="AO49" s="3503"/>
    </row>
    <row r="50" spans="1:41" ht="11.25" customHeight="1" thickTop="1">
      <c r="A50" s="138"/>
      <c r="B50" s="1111"/>
      <c r="C50" s="1146"/>
      <c r="D50" s="991"/>
      <c r="E50" s="1098" t="s">
        <v>1416</v>
      </c>
      <c r="F50" s="1155"/>
      <c r="G50" s="1155"/>
      <c r="H50" s="1155"/>
      <c r="I50" s="1115"/>
      <c r="J50" s="3488"/>
      <c r="K50" s="3546"/>
      <c r="L50" s="3351"/>
      <c r="M50" s="3351"/>
      <c r="N50" s="3352"/>
      <c r="O50" s="3350"/>
      <c r="P50" s="3351"/>
      <c r="Q50" s="3351"/>
      <c r="R50" s="3352"/>
      <c r="S50" s="3593">
        <f>K50+O50</f>
        <v>0</v>
      </c>
      <c r="T50" s="3594"/>
      <c r="U50" s="3594"/>
      <c r="V50" s="3595"/>
      <c r="W50" s="3138"/>
      <c r="X50" s="3139"/>
      <c r="Y50" s="3139"/>
      <c r="Z50" s="3139"/>
      <c r="AA50" s="3139"/>
      <c r="AB50" s="3139"/>
      <c r="AC50" s="3356"/>
      <c r="AD50" s="3558"/>
      <c r="AE50" s="3351"/>
      <c r="AF50" s="3351"/>
      <c r="AG50" s="3559"/>
      <c r="AH50" s="3558"/>
      <c r="AI50" s="3351"/>
      <c r="AJ50" s="3351"/>
      <c r="AK50" s="3559"/>
      <c r="AL50" s="3599">
        <f>AD50+AH50</f>
        <v>0</v>
      </c>
      <c r="AM50" s="3600"/>
      <c r="AN50" s="3600"/>
      <c r="AO50" s="3601"/>
    </row>
    <row r="51" spans="1:41" ht="10.5" customHeight="1" thickBot="1">
      <c r="A51" s="138"/>
      <c r="B51" s="1111"/>
      <c r="C51" s="1146"/>
      <c r="D51" s="1086"/>
      <c r="E51" s="1098" t="s">
        <v>1427</v>
      </c>
      <c r="F51" s="1155"/>
      <c r="G51" s="1155"/>
      <c r="H51" s="1155"/>
      <c r="I51" s="1115"/>
      <c r="J51" s="3489"/>
      <c r="K51" s="3547"/>
      <c r="L51" s="3354"/>
      <c r="M51" s="3354"/>
      <c r="N51" s="3355"/>
      <c r="O51" s="3353"/>
      <c r="P51" s="3354"/>
      <c r="Q51" s="3354"/>
      <c r="R51" s="3355"/>
      <c r="S51" s="3596"/>
      <c r="T51" s="3597"/>
      <c r="U51" s="3597"/>
      <c r="V51" s="3598"/>
      <c r="W51" s="3140"/>
      <c r="X51" s="3141"/>
      <c r="Y51" s="3141"/>
      <c r="Z51" s="3141"/>
      <c r="AA51" s="3141"/>
      <c r="AB51" s="3141"/>
      <c r="AC51" s="3357"/>
      <c r="AD51" s="3560"/>
      <c r="AE51" s="3354"/>
      <c r="AF51" s="3354"/>
      <c r="AG51" s="3561"/>
      <c r="AH51" s="3560"/>
      <c r="AI51" s="3354"/>
      <c r="AJ51" s="3354"/>
      <c r="AK51" s="3561"/>
      <c r="AL51" s="3602"/>
      <c r="AM51" s="3603"/>
      <c r="AN51" s="3603"/>
      <c r="AO51" s="3604"/>
    </row>
    <row r="52" spans="1:41" ht="11.25" customHeight="1" thickTop="1">
      <c r="A52" s="138"/>
      <c r="B52" s="1111"/>
      <c r="C52" s="1146"/>
      <c r="D52" s="991"/>
      <c r="E52" s="1085"/>
      <c r="F52" s="1158"/>
      <c r="G52" s="1158"/>
      <c r="H52" s="1158"/>
      <c r="I52" s="1116"/>
      <c r="J52" s="3487" t="s">
        <v>356</v>
      </c>
      <c r="K52" s="3404"/>
      <c r="L52" s="3490"/>
      <c r="M52" s="3490"/>
      <c r="N52" s="3490"/>
      <c r="O52" s="3490"/>
      <c r="P52" s="3490"/>
      <c r="Q52" s="3490"/>
      <c r="R52" s="3490"/>
      <c r="S52" s="3492"/>
      <c r="T52" s="3492"/>
      <c r="U52" s="3492"/>
      <c r="V52" s="3492"/>
      <c r="W52" s="3494"/>
      <c r="X52" s="3495"/>
      <c r="Y52" s="3495"/>
      <c r="Z52" s="3495"/>
      <c r="AA52" s="3495"/>
      <c r="AB52" s="3495"/>
      <c r="AC52" s="3495"/>
      <c r="AD52" s="3498"/>
      <c r="AE52" s="3498"/>
      <c r="AF52" s="3498"/>
      <c r="AG52" s="3498"/>
      <c r="AH52" s="3498"/>
      <c r="AI52" s="3498"/>
      <c r="AJ52" s="3498"/>
      <c r="AK52" s="3498"/>
      <c r="AL52" s="3500"/>
      <c r="AM52" s="3500"/>
      <c r="AN52" s="3500"/>
      <c r="AO52" s="3501"/>
    </row>
    <row r="53" spans="1:41" ht="11.25" customHeight="1" thickBot="1">
      <c r="A53" s="138"/>
      <c r="B53" s="1111"/>
      <c r="C53" s="1146"/>
      <c r="D53" s="991"/>
      <c r="E53" s="1098" t="s">
        <v>1428</v>
      </c>
      <c r="F53" s="1155"/>
      <c r="G53" s="1155"/>
      <c r="H53" s="1157"/>
      <c r="I53" s="1114"/>
      <c r="J53" s="3488"/>
      <c r="K53" s="3407"/>
      <c r="L53" s="3491"/>
      <c r="M53" s="3491"/>
      <c r="N53" s="3491"/>
      <c r="O53" s="3491"/>
      <c r="P53" s="3491"/>
      <c r="Q53" s="3491"/>
      <c r="R53" s="3491"/>
      <c r="S53" s="3493"/>
      <c r="T53" s="3493"/>
      <c r="U53" s="3493"/>
      <c r="V53" s="3493"/>
      <c r="W53" s="3496"/>
      <c r="X53" s="3497"/>
      <c r="Y53" s="3497"/>
      <c r="Z53" s="3497"/>
      <c r="AA53" s="3497"/>
      <c r="AB53" s="3497"/>
      <c r="AC53" s="3497"/>
      <c r="AD53" s="3499"/>
      <c r="AE53" s="3499"/>
      <c r="AF53" s="3499"/>
      <c r="AG53" s="3499"/>
      <c r="AH53" s="3499"/>
      <c r="AI53" s="3499"/>
      <c r="AJ53" s="3499"/>
      <c r="AK53" s="3499"/>
      <c r="AL53" s="3502"/>
      <c r="AM53" s="3502"/>
      <c r="AN53" s="3502"/>
      <c r="AO53" s="3503"/>
    </row>
    <row r="54" spans="1:41" ht="11.25" customHeight="1" thickTop="1">
      <c r="A54" s="138"/>
      <c r="B54" s="1111"/>
      <c r="C54" s="1146"/>
      <c r="D54" s="991"/>
      <c r="E54" s="1098"/>
      <c r="F54" s="1155"/>
      <c r="G54" s="1155"/>
      <c r="H54" s="1155"/>
      <c r="I54" s="1115"/>
      <c r="J54" s="3488"/>
      <c r="K54" s="3546"/>
      <c r="L54" s="3351"/>
      <c r="M54" s="3351"/>
      <c r="N54" s="3352"/>
      <c r="O54" s="3350"/>
      <c r="P54" s="3351"/>
      <c r="Q54" s="3351"/>
      <c r="R54" s="3352"/>
      <c r="S54" s="3593">
        <f>K54+O54</f>
        <v>0</v>
      </c>
      <c r="T54" s="3594"/>
      <c r="U54" s="3594"/>
      <c r="V54" s="3595"/>
      <c r="W54" s="3138"/>
      <c r="X54" s="3139"/>
      <c r="Y54" s="3139"/>
      <c r="Z54" s="3139"/>
      <c r="AA54" s="3139"/>
      <c r="AB54" s="3139"/>
      <c r="AC54" s="3356"/>
      <c r="AD54" s="3558"/>
      <c r="AE54" s="3351"/>
      <c r="AF54" s="3351"/>
      <c r="AG54" s="3559"/>
      <c r="AH54" s="3558"/>
      <c r="AI54" s="3351"/>
      <c r="AJ54" s="3351"/>
      <c r="AK54" s="3559"/>
      <c r="AL54" s="3599">
        <f>AD54+AH54</f>
        <v>0</v>
      </c>
      <c r="AM54" s="3600"/>
      <c r="AN54" s="3600"/>
      <c r="AO54" s="3601"/>
    </row>
    <row r="55" spans="1:41" ht="10.5" customHeight="1" thickBot="1">
      <c r="A55" s="138"/>
      <c r="B55" s="1111"/>
      <c r="C55" s="1146"/>
      <c r="D55" s="1086"/>
      <c r="E55" s="1098"/>
      <c r="F55" s="1155"/>
      <c r="G55" s="1155"/>
      <c r="H55" s="1155"/>
      <c r="I55" s="1115"/>
      <c r="J55" s="3489"/>
      <c r="K55" s="3547"/>
      <c r="L55" s="3354"/>
      <c r="M55" s="3354"/>
      <c r="N55" s="3355"/>
      <c r="O55" s="3353"/>
      <c r="P55" s="3354"/>
      <c r="Q55" s="3354"/>
      <c r="R55" s="3355"/>
      <c r="S55" s="3596"/>
      <c r="T55" s="3597"/>
      <c r="U55" s="3597"/>
      <c r="V55" s="3598"/>
      <c r="W55" s="3140"/>
      <c r="X55" s="3141"/>
      <c r="Y55" s="3141"/>
      <c r="Z55" s="3141"/>
      <c r="AA55" s="3141"/>
      <c r="AB55" s="3141"/>
      <c r="AC55" s="3357"/>
      <c r="AD55" s="3560"/>
      <c r="AE55" s="3354"/>
      <c r="AF55" s="3354"/>
      <c r="AG55" s="3561"/>
      <c r="AH55" s="3560"/>
      <c r="AI55" s="3354"/>
      <c r="AJ55" s="3354"/>
      <c r="AK55" s="3561"/>
      <c r="AL55" s="3602"/>
      <c r="AM55" s="3603"/>
      <c r="AN55" s="3603"/>
      <c r="AO55" s="3604"/>
    </row>
    <row r="56" spans="1:41" ht="10.5" customHeight="1" thickTop="1">
      <c r="A56" s="138"/>
      <c r="B56" s="1111"/>
      <c r="C56" s="1146"/>
      <c r="D56" s="1085" t="s">
        <v>209</v>
      </c>
      <c r="E56" s="984" t="s">
        <v>966</v>
      </c>
      <c r="F56" s="984"/>
      <c r="G56" s="1155"/>
      <c r="H56" s="1155"/>
      <c r="I56" s="1155"/>
      <c r="J56" s="3571">
        <v>16</v>
      </c>
      <c r="K56" s="3574"/>
      <c r="L56" s="3575"/>
      <c r="M56" s="3575"/>
      <c r="N56" s="3575"/>
      <c r="O56" s="3575"/>
      <c r="P56" s="3575"/>
      <c r="Q56" s="3575"/>
      <c r="R56" s="3575"/>
      <c r="S56" s="3578"/>
      <c r="T56" s="3578"/>
      <c r="U56" s="3578"/>
      <c r="V56" s="3578"/>
      <c r="W56" s="3580"/>
      <c r="X56" s="3581"/>
      <c r="Y56" s="3581"/>
      <c r="Z56" s="3581"/>
      <c r="AA56" s="3581"/>
      <c r="AB56" s="3581"/>
      <c r="AC56" s="3581"/>
      <c r="AD56" s="3584"/>
      <c r="AE56" s="3584"/>
      <c r="AF56" s="3584"/>
      <c r="AG56" s="3584"/>
      <c r="AH56" s="3584"/>
      <c r="AI56" s="3584"/>
      <c r="AJ56" s="3584"/>
      <c r="AK56" s="3584"/>
      <c r="AL56" s="3589"/>
      <c r="AM56" s="3589"/>
      <c r="AN56" s="3589"/>
      <c r="AO56" s="3590"/>
    </row>
    <row r="57" spans="1:41" ht="10.5" customHeight="1" thickBot="1">
      <c r="A57" s="138"/>
      <c r="B57" s="1111"/>
      <c r="C57" s="1146"/>
      <c r="D57" s="1086"/>
      <c r="E57" s="1083" t="s">
        <v>978</v>
      </c>
      <c r="F57" s="1155"/>
      <c r="G57" s="984"/>
      <c r="H57" s="1155"/>
      <c r="I57" s="1155"/>
      <c r="J57" s="3488"/>
      <c r="K57" s="3576"/>
      <c r="L57" s="3577"/>
      <c r="M57" s="3577"/>
      <c r="N57" s="3577"/>
      <c r="O57" s="3577"/>
      <c r="P57" s="3577"/>
      <c r="Q57" s="3577"/>
      <c r="R57" s="3577"/>
      <c r="S57" s="3579"/>
      <c r="T57" s="3579"/>
      <c r="U57" s="3579"/>
      <c r="V57" s="3579"/>
      <c r="W57" s="3582"/>
      <c r="X57" s="3583"/>
      <c r="Y57" s="3583"/>
      <c r="Z57" s="3583"/>
      <c r="AA57" s="3583"/>
      <c r="AB57" s="3583"/>
      <c r="AC57" s="3583"/>
      <c r="AD57" s="3585"/>
      <c r="AE57" s="3585"/>
      <c r="AF57" s="3585"/>
      <c r="AG57" s="3585"/>
      <c r="AH57" s="3585"/>
      <c r="AI57" s="3585"/>
      <c r="AJ57" s="3585"/>
      <c r="AK57" s="3585"/>
      <c r="AL57" s="3591"/>
      <c r="AM57" s="3591"/>
      <c r="AN57" s="3591"/>
      <c r="AO57" s="3592"/>
    </row>
    <row r="58" spans="1:41" ht="10.5" customHeight="1" thickTop="1">
      <c r="A58" s="138"/>
      <c r="B58" s="1111"/>
      <c r="C58" s="1146"/>
      <c r="D58" s="1086"/>
      <c r="E58" s="1083"/>
      <c r="F58" s="1155"/>
      <c r="G58" s="1155"/>
      <c r="H58" s="1155"/>
      <c r="I58" s="1155"/>
      <c r="J58" s="3572"/>
      <c r="K58" s="3546"/>
      <c r="L58" s="3351"/>
      <c r="M58" s="3351"/>
      <c r="N58" s="3352"/>
      <c r="O58" s="3350"/>
      <c r="P58" s="3351"/>
      <c r="Q58" s="3351"/>
      <c r="R58" s="3352"/>
      <c r="S58" s="3593">
        <f>K58+O58</f>
        <v>0</v>
      </c>
      <c r="T58" s="3594"/>
      <c r="U58" s="3594"/>
      <c r="V58" s="3595"/>
      <c r="W58" s="3138"/>
      <c r="X58" s="3139"/>
      <c r="Y58" s="3139"/>
      <c r="Z58" s="3139"/>
      <c r="AA58" s="3139"/>
      <c r="AB58" s="3139"/>
      <c r="AC58" s="3356"/>
      <c r="AD58" s="3558"/>
      <c r="AE58" s="3351"/>
      <c r="AF58" s="3351"/>
      <c r="AG58" s="3559"/>
      <c r="AH58" s="3558"/>
      <c r="AI58" s="3351"/>
      <c r="AJ58" s="3351"/>
      <c r="AK58" s="3559"/>
      <c r="AL58" s="3599">
        <f>AD58+AH58</f>
        <v>0</v>
      </c>
      <c r="AM58" s="3600"/>
      <c r="AN58" s="3600"/>
      <c r="AO58" s="3601"/>
    </row>
    <row r="59" spans="1:41" ht="12" customHeight="1" thickBot="1">
      <c r="A59" s="138"/>
      <c r="B59" s="1111"/>
      <c r="C59" s="1146"/>
      <c r="D59" s="1086"/>
      <c r="E59" s="1083"/>
      <c r="F59" s="1155"/>
      <c r="G59" s="1155"/>
      <c r="H59" s="1155"/>
      <c r="I59" s="1155"/>
      <c r="J59" s="3573"/>
      <c r="K59" s="3547"/>
      <c r="L59" s="3354"/>
      <c r="M59" s="3354"/>
      <c r="N59" s="3355"/>
      <c r="O59" s="3353"/>
      <c r="P59" s="3354"/>
      <c r="Q59" s="3354"/>
      <c r="R59" s="3355"/>
      <c r="S59" s="3596"/>
      <c r="T59" s="3597"/>
      <c r="U59" s="3597"/>
      <c r="V59" s="3598"/>
      <c r="W59" s="3140"/>
      <c r="X59" s="3141"/>
      <c r="Y59" s="3141"/>
      <c r="Z59" s="3141"/>
      <c r="AA59" s="3141"/>
      <c r="AB59" s="3141"/>
      <c r="AC59" s="3357"/>
      <c r="AD59" s="3560"/>
      <c r="AE59" s="3354"/>
      <c r="AF59" s="3354"/>
      <c r="AG59" s="3561"/>
      <c r="AH59" s="3560"/>
      <c r="AI59" s="3354"/>
      <c r="AJ59" s="3354"/>
      <c r="AK59" s="3561"/>
      <c r="AL59" s="3602"/>
      <c r="AM59" s="3603"/>
      <c r="AN59" s="3603"/>
      <c r="AO59" s="3604"/>
    </row>
    <row r="60" spans="1:41" ht="10.5" customHeight="1" thickTop="1">
      <c r="A60" s="138"/>
      <c r="B60" s="1111"/>
      <c r="C60" s="1146"/>
      <c r="D60" s="1085" t="s">
        <v>210</v>
      </c>
      <c r="E60" s="1159" t="s">
        <v>211</v>
      </c>
      <c r="F60" s="1155"/>
      <c r="G60" s="1155"/>
      <c r="H60" s="1155"/>
      <c r="I60" s="1155"/>
      <c r="J60" s="3571">
        <v>12</v>
      </c>
      <c r="K60" s="3574"/>
      <c r="L60" s="3575"/>
      <c r="M60" s="3575"/>
      <c r="N60" s="3575"/>
      <c r="O60" s="3575"/>
      <c r="P60" s="3575"/>
      <c r="Q60" s="3575"/>
      <c r="R60" s="3575"/>
      <c r="S60" s="3578"/>
      <c r="T60" s="3578"/>
      <c r="U60" s="3578"/>
      <c r="V60" s="3578"/>
      <c r="W60" s="3580"/>
      <c r="X60" s="3581"/>
      <c r="Y60" s="3581"/>
      <c r="Z60" s="3581"/>
      <c r="AA60" s="3581"/>
      <c r="AB60" s="3581"/>
      <c r="AC60" s="3581"/>
      <c r="AD60" s="3584"/>
      <c r="AE60" s="3584"/>
      <c r="AF60" s="3584"/>
      <c r="AG60" s="3584"/>
      <c r="AH60" s="3584"/>
      <c r="AI60" s="3584"/>
      <c r="AJ60" s="3584"/>
      <c r="AK60" s="3584"/>
      <c r="AL60" s="3589"/>
      <c r="AM60" s="3589"/>
      <c r="AN60" s="3589"/>
      <c r="AO60" s="3590"/>
    </row>
    <row r="61" spans="1:41" ht="10.5" customHeight="1" thickBot="1">
      <c r="A61" s="138"/>
      <c r="B61" s="1111"/>
      <c r="C61" s="1146"/>
      <c r="D61" s="1086"/>
      <c r="E61" s="1098" t="s">
        <v>212</v>
      </c>
      <c r="F61" s="1155"/>
      <c r="G61" s="1155"/>
      <c r="H61" s="1155"/>
      <c r="I61" s="1155"/>
      <c r="J61" s="3488"/>
      <c r="K61" s="3576"/>
      <c r="L61" s="3577"/>
      <c r="M61" s="3577"/>
      <c r="N61" s="3577"/>
      <c r="O61" s="3577"/>
      <c r="P61" s="3577"/>
      <c r="Q61" s="3577"/>
      <c r="R61" s="3577"/>
      <c r="S61" s="3579"/>
      <c r="T61" s="3579"/>
      <c r="U61" s="3579"/>
      <c r="V61" s="3579"/>
      <c r="W61" s="3582"/>
      <c r="X61" s="3583"/>
      <c r="Y61" s="3583"/>
      <c r="Z61" s="3583"/>
      <c r="AA61" s="3583"/>
      <c r="AB61" s="3583"/>
      <c r="AC61" s="3583"/>
      <c r="AD61" s="3585"/>
      <c r="AE61" s="3585"/>
      <c r="AF61" s="3585"/>
      <c r="AG61" s="3585"/>
      <c r="AH61" s="3585"/>
      <c r="AI61" s="3585"/>
      <c r="AJ61" s="3585"/>
      <c r="AK61" s="3585"/>
      <c r="AL61" s="3591"/>
      <c r="AM61" s="3591"/>
      <c r="AN61" s="3591"/>
      <c r="AO61" s="3592"/>
    </row>
    <row r="62" spans="1:41" ht="10.5" customHeight="1" thickTop="1">
      <c r="A62" s="138"/>
      <c r="B62" s="1111"/>
      <c r="C62" s="1146"/>
      <c r="D62" s="1086"/>
      <c r="E62" s="1098"/>
      <c r="F62" s="1155"/>
      <c r="G62" s="1155"/>
      <c r="H62" s="1155"/>
      <c r="I62" s="1155"/>
      <c r="J62" s="3572"/>
      <c r="K62" s="3546"/>
      <c r="L62" s="3351"/>
      <c r="M62" s="3351"/>
      <c r="N62" s="3352"/>
      <c r="O62" s="3350"/>
      <c r="P62" s="3351"/>
      <c r="Q62" s="3351"/>
      <c r="R62" s="3352"/>
      <c r="S62" s="3593">
        <f>K62+O62</f>
        <v>0</v>
      </c>
      <c r="T62" s="3594"/>
      <c r="U62" s="3594"/>
      <c r="V62" s="3595"/>
      <c r="W62" s="3138"/>
      <c r="X62" s="3139"/>
      <c r="Y62" s="3139"/>
      <c r="Z62" s="3139"/>
      <c r="AA62" s="3139"/>
      <c r="AB62" s="3139"/>
      <c r="AC62" s="3356"/>
      <c r="AD62" s="3558"/>
      <c r="AE62" s="3351"/>
      <c r="AF62" s="3351"/>
      <c r="AG62" s="3559"/>
      <c r="AH62" s="3558"/>
      <c r="AI62" s="3351"/>
      <c r="AJ62" s="3351"/>
      <c r="AK62" s="3559"/>
      <c r="AL62" s="3599">
        <f>AD62+AH62</f>
        <v>0</v>
      </c>
      <c r="AM62" s="3600"/>
      <c r="AN62" s="3600"/>
      <c r="AO62" s="3601"/>
    </row>
    <row r="63" spans="1:41" ht="10.5" customHeight="1" thickBot="1">
      <c r="A63" s="138"/>
      <c r="B63" s="1111"/>
      <c r="C63" s="1146"/>
      <c r="D63" s="1086"/>
      <c r="E63" s="1155"/>
      <c r="F63" s="1155"/>
      <c r="G63" s="1155"/>
      <c r="H63" s="1155"/>
      <c r="I63" s="1155"/>
      <c r="J63" s="3573"/>
      <c r="K63" s="3547"/>
      <c r="L63" s="3354"/>
      <c r="M63" s="3354"/>
      <c r="N63" s="3355"/>
      <c r="O63" s="3353"/>
      <c r="P63" s="3354"/>
      <c r="Q63" s="3354"/>
      <c r="R63" s="3355"/>
      <c r="S63" s="3596"/>
      <c r="T63" s="3597"/>
      <c r="U63" s="3597"/>
      <c r="V63" s="3598"/>
      <c r="W63" s="3140"/>
      <c r="X63" s="3141"/>
      <c r="Y63" s="3141"/>
      <c r="Z63" s="3141"/>
      <c r="AA63" s="3141"/>
      <c r="AB63" s="3141"/>
      <c r="AC63" s="3357"/>
      <c r="AD63" s="3560"/>
      <c r="AE63" s="3354"/>
      <c r="AF63" s="3354"/>
      <c r="AG63" s="3561"/>
      <c r="AH63" s="3560"/>
      <c r="AI63" s="3354"/>
      <c r="AJ63" s="3354"/>
      <c r="AK63" s="3561"/>
      <c r="AL63" s="3602"/>
      <c r="AM63" s="3603"/>
      <c r="AN63" s="3603"/>
      <c r="AO63" s="3604"/>
    </row>
    <row r="64" spans="1:41" ht="20.25" customHeight="1" thickTop="1" thickBot="1">
      <c r="A64" s="149"/>
      <c r="B64" s="1117"/>
      <c r="C64" s="1079"/>
      <c r="D64" s="991" t="s">
        <v>213</v>
      </c>
      <c r="E64" s="991" t="s">
        <v>214</v>
      </c>
      <c r="F64" s="1108"/>
      <c r="G64" s="1108"/>
      <c r="H64" s="1108"/>
      <c r="I64" s="1108"/>
      <c r="J64" s="3569">
        <v>89</v>
      </c>
      <c r="K64" s="3566"/>
      <c r="L64" s="3522"/>
      <c r="M64" s="3522"/>
      <c r="N64" s="3522"/>
      <c r="O64" s="3522"/>
      <c r="P64" s="3522"/>
      <c r="Q64" s="3522"/>
      <c r="R64" s="3522"/>
      <c r="S64" s="3522"/>
      <c r="T64" s="3522"/>
      <c r="U64" s="3522"/>
      <c r="V64" s="3522"/>
      <c r="W64" s="3567"/>
      <c r="X64" s="3568"/>
      <c r="Y64" s="3568"/>
      <c r="Z64" s="3568"/>
      <c r="AA64" s="3568"/>
      <c r="AB64" s="3568"/>
      <c r="AC64" s="3568"/>
      <c r="AD64" s="3568"/>
      <c r="AE64" s="3568"/>
      <c r="AF64" s="3568"/>
      <c r="AG64" s="3568"/>
      <c r="AH64" s="3568"/>
      <c r="AI64" s="3568"/>
      <c r="AJ64" s="3568"/>
      <c r="AK64" s="3568"/>
      <c r="AL64" s="3568"/>
      <c r="AM64" s="3568"/>
      <c r="AN64" s="3568"/>
      <c r="AO64" s="3586"/>
    </row>
    <row r="65" spans="1:41" ht="11.25" customHeight="1" thickTop="1">
      <c r="A65" s="149"/>
      <c r="B65" s="1117"/>
      <c r="C65" s="1079"/>
      <c r="D65" s="991"/>
      <c r="E65" s="984" t="s">
        <v>215</v>
      </c>
      <c r="F65" s="1108"/>
      <c r="G65" s="1108"/>
      <c r="H65" s="1108"/>
      <c r="I65" s="1108"/>
      <c r="J65" s="3570"/>
      <c r="K65" s="3587">
        <f>K25+K30+K34+K38+K42+K46+K50+K54+K58+K62</f>
        <v>0</v>
      </c>
      <c r="L65" s="3528"/>
      <c r="M65" s="3528"/>
      <c r="N65" s="3529"/>
      <c r="O65" s="3527">
        <f>O25+O30+O34+O38+O42+O46+O50+O54+O58+O62</f>
        <v>0</v>
      </c>
      <c r="P65" s="3528"/>
      <c r="Q65" s="3528"/>
      <c r="R65" s="3529"/>
      <c r="S65" s="3527">
        <f>S25+S30+S34+S38+S42+S46+S50+S54+S58+S62</f>
        <v>0</v>
      </c>
      <c r="T65" s="3528"/>
      <c r="U65" s="3528"/>
      <c r="V65" s="3529"/>
      <c r="W65" s="3533">
        <f>W25+W30+W34+W38+W42+W46+W50+W54+W58+W62</f>
        <v>0</v>
      </c>
      <c r="X65" s="3534"/>
      <c r="Y65" s="3534"/>
      <c r="Z65" s="3534"/>
      <c r="AA65" s="3534"/>
      <c r="AB65" s="3534"/>
      <c r="AC65" s="3535"/>
      <c r="AD65" s="3539">
        <f>AD25+AD30+AD34+AD38+AD42+AD46+AD50+AD54+AD58+AD62</f>
        <v>0</v>
      </c>
      <c r="AE65" s="3528"/>
      <c r="AF65" s="3528"/>
      <c r="AG65" s="3540"/>
      <c r="AH65" s="3539">
        <f>AH25+AH30+AH34+AH38+AH42+AH46+AH50+AH54+AH58+AH62</f>
        <v>0</v>
      </c>
      <c r="AI65" s="3528"/>
      <c r="AJ65" s="3528"/>
      <c r="AK65" s="3540"/>
      <c r="AL65" s="3539">
        <f>AL25+AL30+AL34+AL38+AL42+AL46+AL50+AL54+AL58+AL62</f>
        <v>0</v>
      </c>
      <c r="AM65" s="3528"/>
      <c r="AN65" s="3528"/>
      <c r="AO65" s="3543"/>
    </row>
    <row r="66" spans="1:41" ht="11.25" customHeight="1" thickBot="1">
      <c r="A66" s="138"/>
      <c r="B66" s="1111"/>
      <c r="C66" s="1146"/>
      <c r="D66" s="1150"/>
      <c r="E66" s="1083" t="s">
        <v>216</v>
      </c>
      <c r="F66" s="1150"/>
      <c r="G66" s="1150"/>
      <c r="H66" s="1150"/>
      <c r="I66" s="1108"/>
      <c r="J66" s="3570"/>
      <c r="K66" s="3588"/>
      <c r="L66" s="3531"/>
      <c r="M66" s="3531"/>
      <c r="N66" s="3532"/>
      <c r="O66" s="3530"/>
      <c r="P66" s="3531"/>
      <c r="Q66" s="3531"/>
      <c r="R66" s="3532"/>
      <c r="S66" s="3530"/>
      <c r="T66" s="3531"/>
      <c r="U66" s="3531"/>
      <c r="V66" s="3532"/>
      <c r="W66" s="3536"/>
      <c r="X66" s="3537"/>
      <c r="Y66" s="3537"/>
      <c r="Z66" s="3537"/>
      <c r="AA66" s="3537"/>
      <c r="AB66" s="3537"/>
      <c r="AC66" s="3538"/>
      <c r="AD66" s="3541"/>
      <c r="AE66" s="3531"/>
      <c r="AF66" s="3531"/>
      <c r="AG66" s="3542"/>
      <c r="AH66" s="3541"/>
      <c r="AI66" s="3531"/>
      <c r="AJ66" s="3531"/>
      <c r="AK66" s="3542"/>
      <c r="AL66" s="3541"/>
      <c r="AM66" s="3531"/>
      <c r="AN66" s="3531"/>
      <c r="AO66" s="3544"/>
    </row>
    <row r="67" spans="1:41" ht="20.25" customHeight="1" thickTop="1" thickBot="1">
      <c r="A67" s="138"/>
      <c r="B67" s="1111"/>
      <c r="C67" s="1031"/>
      <c r="D67" s="1031"/>
      <c r="E67" s="1108"/>
      <c r="F67" s="1150"/>
      <c r="G67" s="1150"/>
      <c r="H67" s="1150"/>
      <c r="I67" s="1150"/>
      <c r="J67" s="3526">
        <v>13</v>
      </c>
      <c r="K67" s="3566"/>
      <c r="L67" s="3522"/>
      <c r="M67" s="3522"/>
      <c r="N67" s="3522"/>
      <c r="O67" s="3523"/>
      <c r="P67" s="3523"/>
      <c r="Q67" s="3523"/>
      <c r="R67" s="3523"/>
      <c r="S67" s="3523"/>
      <c r="T67" s="3523"/>
      <c r="U67" s="3523"/>
      <c r="V67" s="3523"/>
      <c r="W67" s="3567"/>
      <c r="X67" s="3568"/>
      <c r="Y67" s="3568"/>
      <c r="Z67" s="3568"/>
      <c r="AA67" s="3568"/>
      <c r="AB67" s="3568"/>
      <c r="AC67" s="3568"/>
      <c r="AD67" s="3504"/>
      <c r="AE67" s="3504"/>
      <c r="AF67" s="3504"/>
      <c r="AG67" s="3504"/>
      <c r="AH67" s="3504"/>
      <c r="AI67" s="3504"/>
      <c r="AJ67" s="3504"/>
      <c r="AK67" s="3504"/>
      <c r="AL67" s="3504"/>
      <c r="AM67" s="3504"/>
      <c r="AN67" s="3504"/>
      <c r="AO67" s="3545"/>
    </row>
    <row r="68" spans="1:41" ht="10.5" customHeight="1" thickTop="1">
      <c r="A68" s="138"/>
      <c r="B68" s="1111"/>
      <c r="C68" s="1160">
        <v>5.4</v>
      </c>
      <c r="D68" s="991" t="s">
        <v>217</v>
      </c>
      <c r="E68" s="1108"/>
      <c r="F68" s="1150"/>
      <c r="G68" s="1150"/>
      <c r="H68" s="1150"/>
      <c r="I68" s="1150"/>
      <c r="J68" s="3526"/>
      <c r="K68" s="3546"/>
      <c r="L68" s="3351"/>
      <c r="M68" s="3351"/>
      <c r="N68" s="3352"/>
      <c r="O68" s="3350"/>
      <c r="P68" s="3351"/>
      <c r="Q68" s="3351"/>
      <c r="R68" s="3352"/>
      <c r="S68" s="3548">
        <f>K68+O68</f>
        <v>0</v>
      </c>
      <c r="T68" s="3549"/>
      <c r="U68" s="3549"/>
      <c r="V68" s="3550"/>
      <c r="W68" s="3554"/>
      <c r="X68" s="3555"/>
      <c r="Y68" s="3555"/>
      <c r="Z68" s="3555"/>
      <c r="AA68" s="3555"/>
      <c r="AB68" s="3555"/>
      <c r="AC68" s="3555"/>
      <c r="AD68" s="3558"/>
      <c r="AE68" s="3351"/>
      <c r="AF68" s="3351"/>
      <c r="AG68" s="3559"/>
      <c r="AH68" s="3558"/>
      <c r="AI68" s="3351"/>
      <c r="AJ68" s="3351"/>
      <c r="AK68" s="3559"/>
      <c r="AL68" s="3562">
        <f>AD68+AH68</f>
        <v>0</v>
      </c>
      <c r="AM68" s="3549"/>
      <c r="AN68" s="3549"/>
      <c r="AO68" s="3563"/>
    </row>
    <row r="69" spans="1:41" ht="11.25" customHeight="1" thickBot="1">
      <c r="A69" s="138"/>
      <c r="B69" s="1111"/>
      <c r="C69" s="1085"/>
      <c r="D69" s="3517" t="s">
        <v>1417</v>
      </c>
      <c r="E69" s="3517"/>
      <c r="F69" s="3517"/>
      <c r="G69" s="3517"/>
      <c r="H69" s="3517"/>
      <c r="I69" s="1150"/>
      <c r="J69" s="3526"/>
      <c r="K69" s="3547"/>
      <c r="L69" s="3354"/>
      <c r="M69" s="3354"/>
      <c r="N69" s="3355"/>
      <c r="O69" s="3353"/>
      <c r="P69" s="3354"/>
      <c r="Q69" s="3354"/>
      <c r="R69" s="3355"/>
      <c r="S69" s="3551"/>
      <c r="T69" s="3552"/>
      <c r="U69" s="3552"/>
      <c r="V69" s="3553"/>
      <c r="W69" s="3556"/>
      <c r="X69" s="3557"/>
      <c r="Y69" s="3557"/>
      <c r="Z69" s="3557"/>
      <c r="AA69" s="3557"/>
      <c r="AB69" s="3557"/>
      <c r="AC69" s="3557"/>
      <c r="AD69" s="3560"/>
      <c r="AE69" s="3354"/>
      <c r="AF69" s="3354"/>
      <c r="AG69" s="3561"/>
      <c r="AH69" s="3560"/>
      <c r="AI69" s="3354"/>
      <c r="AJ69" s="3354"/>
      <c r="AK69" s="3561"/>
      <c r="AL69" s="3564"/>
      <c r="AM69" s="3552"/>
      <c r="AN69" s="3552"/>
      <c r="AO69" s="3565"/>
    </row>
    <row r="70" spans="1:41" ht="20.25" customHeight="1" thickTop="1" thickBot="1">
      <c r="A70" s="138"/>
      <c r="B70" s="1111"/>
      <c r="C70" s="1160">
        <v>5.5</v>
      </c>
      <c r="D70" s="991" t="s">
        <v>218</v>
      </c>
      <c r="E70" s="1108"/>
      <c r="F70" s="1161"/>
      <c r="G70" s="1161"/>
      <c r="H70" s="1161"/>
      <c r="I70" s="1161"/>
      <c r="J70" s="3518">
        <v>99</v>
      </c>
      <c r="K70" s="3520"/>
      <c r="L70" s="3521"/>
      <c r="M70" s="3521"/>
      <c r="N70" s="3522"/>
      <c r="O70" s="3523"/>
      <c r="P70" s="3523"/>
      <c r="Q70" s="3523"/>
      <c r="R70" s="3523"/>
      <c r="S70" s="3522"/>
      <c r="T70" s="3522"/>
      <c r="U70" s="3522"/>
      <c r="V70" s="3522"/>
      <c r="W70" s="3524"/>
      <c r="X70" s="3525"/>
      <c r="Y70" s="3525"/>
      <c r="Z70" s="3525"/>
      <c r="AA70" s="3525"/>
      <c r="AB70" s="3525"/>
      <c r="AC70" s="3525"/>
      <c r="AD70" s="3504"/>
      <c r="AE70" s="3504"/>
      <c r="AF70" s="3504"/>
      <c r="AG70" s="3504"/>
      <c r="AH70" s="3505"/>
      <c r="AI70" s="3505"/>
      <c r="AJ70" s="3505"/>
      <c r="AK70" s="3505"/>
      <c r="AL70" s="3505"/>
      <c r="AM70" s="3505"/>
      <c r="AN70" s="3505"/>
      <c r="AO70" s="3506"/>
    </row>
    <row r="71" spans="1:41" ht="21.75" customHeight="1" thickTop="1" thickBot="1">
      <c r="A71" s="138"/>
      <c r="B71" s="1162"/>
      <c r="C71" s="1163"/>
      <c r="D71" s="1164" t="s">
        <v>219</v>
      </c>
      <c r="E71" s="1165"/>
      <c r="F71" s="1166"/>
      <c r="G71" s="1166"/>
      <c r="H71" s="1166"/>
      <c r="I71" s="1166"/>
      <c r="J71" s="3519"/>
      <c r="K71" s="3507">
        <f>K17+K21+K65+K68</f>
        <v>0</v>
      </c>
      <c r="L71" s="3508"/>
      <c r="M71" s="3508"/>
      <c r="N71" s="3509"/>
      <c r="O71" s="3510">
        <f>O17+O21+O65+O68</f>
        <v>0</v>
      </c>
      <c r="P71" s="3508"/>
      <c r="Q71" s="3508"/>
      <c r="R71" s="3509"/>
      <c r="S71" s="3510">
        <f>S17+S21+S65+S68</f>
        <v>0</v>
      </c>
      <c r="T71" s="3508"/>
      <c r="U71" s="3508"/>
      <c r="V71" s="3509"/>
      <c r="W71" s="3511">
        <f>W65</f>
        <v>0</v>
      </c>
      <c r="X71" s="3512"/>
      <c r="Y71" s="3512"/>
      <c r="Z71" s="3512"/>
      <c r="AA71" s="3512"/>
      <c r="AB71" s="3512"/>
      <c r="AC71" s="3513"/>
      <c r="AD71" s="3514">
        <f>AD65+AD68</f>
        <v>0</v>
      </c>
      <c r="AE71" s="3508"/>
      <c r="AF71" s="3508"/>
      <c r="AG71" s="3515"/>
      <c r="AH71" s="3514">
        <f>AH65+AH68</f>
        <v>0</v>
      </c>
      <c r="AI71" s="3508"/>
      <c r="AJ71" s="3508"/>
      <c r="AK71" s="3515"/>
      <c r="AL71" s="3514">
        <f>AL65+AL68</f>
        <v>0</v>
      </c>
      <c r="AM71" s="3508"/>
      <c r="AN71" s="3508"/>
      <c r="AO71" s="3516"/>
    </row>
    <row r="72" spans="1:41" ht="3" customHeight="1">
      <c r="A72" s="310"/>
      <c r="B72" s="118"/>
      <c r="C72" s="128"/>
      <c r="D72" s="255"/>
      <c r="F72" s="136"/>
      <c r="G72" s="136"/>
      <c r="H72" s="136"/>
      <c r="I72" s="136"/>
      <c r="J72" s="132"/>
      <c r="K72" s="1963"/>
      <c r="L72" s="1963"/>
      <c r="M72" s="1963"/>
      <c r="N72" s="1963"/>
      <c r="O72" s="1963"/>
      <c r="P72" s="1963"/>
      <c r="Q72" s="1963"/>
      <c r="R72" s="1963"/>
      <c r="S72" s="1963"/>
      <c r="T72" s="1963"/>
      <c r="U72" s="1963"/>
      <c r="V72" s="1963"/>
      <c r="W72" s="1964"/>
      <c r="X72" s="1964"/>
      <c r="Y72" s="1964"/>
      <c r="Z72" s="1964"/>
      <c r="AA72" s="1964"/>
      <c r="AB72" s="1964"/>
      <c r="AC72" s="1964"/>
      <c r="AD72" s="1965"/>
      <c r="AE72" s="1965"/>
      <c r="AF72" s="1965"/>
      <c r="AG72" s="1965"/>
      <c r="AH72" s="1965"/>
      <c r="AI72" s="1965"/>
      <c r="AJ72" s="1965"/>
      <c r="AK72" s="1965"/>
      <c r="AL72" s="1965"/>
      <c r="AM72" s="1965"/>
      <c r="AN72" s="1965"/>
      <c r="AO72" s="1965"/>
    </row>
    <row r="73" spans="1:41" ht="12" customHeight="1">
      <c r="A73" s="138"/>
      <c r="B73" s="3485" t="s">
        <v>116</v>
      </c>
      <c r="C73" s="3485"/>
      <c r="D73" s="3485"/>
      <c r="E73" s="3485"/>
      <c r="F73" s="3485"/>
      <c r="G73" s="3485"/>
      <c r="H73" s="3485"/>
      <c r="I73" s="3485"/>
      <c r="J73" s="1107"/>
      <c r="K73" s="1107"/>
      <c r="L73" s="1107"/>
      <c r="M73" s="1107"/>
      <c r="N73" s="1107"/>
      <c r="O73" s="1107"/>
      <c r="P73" s="1107"/>
      <c r="Q73" s="1107"/>
      <c r="R73" s="1107"/>
      <c r="S73" s="1107"/>
      <c r="T73" s="1107"/>
      <c r="U73" s="1107"/>
      <c r="V73" s="1107"/>
      <c r="W73" s="1107"/>
      <c r="X73" s="1107"/>
      <c r="Y73" s="1107"/>
      <c r="Z73" s="1107"/>
      <c r="AA73" s="1107"/>
      <c r="AB73" s="1107"/>
      <c r="AC73" s="1107"/>
      <c r="AD73" s="1107"/>
      <c r="AE73" s="1107"/>
      <c r="AF73" s="1107"/>
      <c r="AG73" s="1107"/>
      <c r="AH73" s="1107"/>
      <c r="AI73" s="1107"/>
      <c r="AJ73" s="1107"/>
      <c r="AK73" s="1107"/>
      <c r="AL73" s="1107"/>
      <c r="AM73" s="1107"/>
      <c r="AN73" s="1107"/>
      <c r="AO73" s="1107"/>
    </row>
    <row r="74" spans="1:41" ht="10.5" customHeight="1">
      <c r="A74" s="138"/>
      <c r="B74" s="1092" t="s">
        <v>117</v>
      </c>
      <c r="C74" s="1108"/>
      <c r="D74" s="1108"/>
      <c r="E74" s="1108"/>
      <c r="F74" s="1108"/>
      <c r="G74" s="1108"/>
      <c r="H74" s="1108"/>
      <c r="I74" s="1108"/>
      <c r="J74" s="1108"/>
      <c r="K74" s="1085"/>
      <c r="L74" s="1085"/>
      <c r="M74" s="1085"/>
      <c r="N74" s="1085"/>
      <c r="O74" s="1085"/>
      <c r="P74" s="1085"/>
      <c r="Q74" s="1085"/>
      <c r="R74" s="1109"/>
      <c r="S74" s="1109"/>
      <c r="T74" s="1109"/>
      <c r="U74" s="1085"/>
      <c r="V74" s="1085"/>
      <c r="W74" s="1086"/>
      <c r="X74" s="1086"/>
      <c r="Y74" s="1086"/>
      <c r="Z74" s="1086"/>
      <c r="AA74" s="1086"/>
      <c r="AB74" s="1086"/>
      <c r="AC74" s="1086"/>
      <c r="AD74" s="1085"/>
      <c r="AE74" s="1085"/>
      <c r="AF74" s="1085"/>
      <c r="AG74" s="1109"/>
      <c r="AH74" s="1109"/>
      <c r="AI74" s="1109"/>
      <c r="AJ74" s="1085"/>
      <c r="AK74" s="1085"/>
      <c r="AL74" s="1109"/>
      <c r="AM74" s="1109"/>
      <c r="AN74" s="1085"/>
      <c r="AO74" s="1085"/>
    </row>
    <row r="75" spans="1:41" ht="7.5" customHeight="1">
      <c r="A75" s="138"/>
      <c r="B75" s="1092"/>
      <c r="C75" s="1108"/>
      <c r="D75" s="1108"/>
      <c r="E75" s="1108"/>
      <c r="F75" s="1108"/>
      <c r="G75" s="1108"/>
      <c r="H75" s="1108"/>
      <c r="I75" s="1108"/>
      <c r="J75" s="1108"/>
      <c r="K75" s="1085"/>
      <c r="L75" s="1085"/>
      <c r="M75" s="1085"/>
      <c r="N75" s="1085"/>
      <c r="O75" s="1085"/>
      <c r="P75" s="1085"/>
      <c r="Q75" s="1085"/>
      <c r="R75" s="1109"/>
      <c r="S75" s="1109"/>
      <c r="T75" s="1109"/>
      <c r="U75" s="1085"/>
      <c r="V75" s="1085"/>
      <c r="W75" s="1086"/>
      <c r="X75" s="1086"/>
      <c r="Y75" s="1086"/>
      <c r="Z75" s="1086"/>
      <c r="AA75" s="1086"/>
      <c r="AB75" s="1086"/>
      <c r="AC75" s="1086"/>
      <c r="AD75" s="1085"/>
      <c r="AE75" s="1085"/>
      <c r="AF75" s="1085"/>
      <c r="AG75" s="1109"/>
      <c r="AH75" s="1109"/>
      <c r="AI75" s="1109"/>
      <c r="AJ75" s="1085"/>
      <c r="AK75" s="1085"/>
      <c r="AL75" s="1109"/>
      <c r="AM75" s="1109"/>
      <c r="AN75" s="1085"/>
      <c r="AO75" s="1085"/>
    </row>
    <row r="76" spans="1:41" ht="15.75">
      <c r="A76" s="149"/>
      <c r="B76" s="1659"/>
      <c r="C76" s="1660" t="s">
        <v>384</v>
      </c>
      <c r="D76" s="1661" t="s">
        <v>3335</v>
      </c>
      <c r="E76" s="1662"/>
      <c r="F76" s="1662"/>
      <c r="G76" s="1662"/>
      <c r="H76" s="1662"/>
      <c r="I76" s="1662"/>
      <c r="J76" s="1662"/>
      <c r="K76" s="1663"/>
      <c r="L76" s="1663"/>
      <c r="M76" s="1663"/>
      <c r="N76" s="1663"/>
      <c r="O76" s="1663"/>
      <c r="P76" s="1663"/>
      <c r="Q76" s="1663"/>
      <c r="R76" s="1664"/>
      <c r="S76" s="1664"/>
      <c r="T76" s="1664"/>
      <c r="U76" s="1663"/>
      <c r="V76" s="1663"/>
      <c r="W76" s="1665"/>
      <c r="X76" s="1665"/>
      <c r="Y76" s="1665"/>
      <c r="Z76" s="1665"/>
      <c r="AA76" s="1665"/>
      <c r="AB76" s="1665"/>
      <c r="AC76" s="1665"/>
      <c r="AD76" s="1663"/>
      <c r="AE76" s="1663"/>
      <c r="AF76" s="1663"/>
      <c r="AG76" s="1664"/>
      <c r="AH76" s="1664"/>
      <c r="AI76" s="1664"/>
      <c r="AJ76" s="1663"/>
      <c r="AK76" s="1663"/>
      <c r="AL76" s="1664"/>
      <c r="AM76" s="1664"/>
      <c r="AN76" s="1663"/>
      <c r="AO76" s="1663"/>
    </row>
    <row r="77" spans="1:41" ht="10.5" customHeight="1">
      <c r="A77" s="149"/>
      <c r="B77" s="1659"/>
      <c r="C77" s="1662"/>
      <c r="D77" s="1663" t="s">
        <v>3336</v>
      </c>
      <c r="E77" s="1662"/>
      <c r="F77" s="1662"/>
      <c r="G77" s="1662"/>
      <c r="H77" s="1662"/>
      <c r="I77" s="1662"/>
      <c r="J77" s="1662"/>
      <c r="K77" s="1663"/>
      <c r="L77" s="1663"/>
      <c r="M77" s="1663"/>
      <c r="N77" s="1663"/>
      <c r="O77" s="1663"/>
      <c r="P77" s="1663"/>
      <c r="Q77" s="1663"/>
      <c r="R77" s="1664"/>
      <c r="S77" s="1664"/>
      <c r="T77" s="1664"/>
      <c r="U77" s="1663"/>
      <c r="V77" s="1663"/>
      <c r="W77" s="1665"/>
      <c r="X77" s="1665"/>
      <c r="Y77" s="1665"/>
      <c r="Z77" s="1665"/>
      <c r="AA77" s="1665"/>
      <c r="AB77" s="1665"/>
      <c r="AC77" s="1665"/>
      <c r="AD77" s="1663"/>
      <c r="AE77" s="1663"/>
      <c r="AF77" s="1663"/>
      <c r="AG77" s="1664"/>
      <c r="AH77" s="1664"/>
      <c r="AI77" s="1664"/>
      <c r="AJ77" s="1663"/>
      <c r="AK77" s="1663"/>
      <c r="AL77" s="1664"/>
      <c r="AM77" s="1664"/>
      <c r="AN77" s="1663"/>
      <c r="AO77" s="1663"/>
    </row>
    <row r="78" spans="1:41" ht="10.5" customHeight="1">
      <c r="A78" s="149"/>
      <c r="B78" s="1659"/>
      <c r="C78" s="1662"/>
      <c r="D78" s="1659" t="s">
        <v>3337</v>
      </c>
      <c r="E78" s="1662"/>
      <c r="F78" s="1662"/>
      <c r="G78" s="1662"/>
      <c r="H78" s="1662"/>
      <c r="I78" s="1662"/>
      <c r="J78" s="1662"/>
      <c r="K78" s="1663"/>
      <c r="L78" s="1663"/>
      <c r="M78" s="1663"/>
      <c r="N78" s="1663"/>
      <c r="O78" s="1663"/>
      <c r="P78" s="1663"/>
      <c r="Q78" s="1663"/>
      <c r="R78" s="1664"/>
      <c r="S78" s="1664"/>
      <c r="T78" s="1664"/>
      <c r="U78" s="1663"/>
      <c r="V78" s="1663"/>
      <c r="W78" s="1665"/>
      <c r="X78" s="1665"/>
      <c r="Y78" s="1665"/>
      <c r="Z78" s="1665"/>
      <c r="AA78" s="1665"/>
      <c r="AB78" s="1665"/>
      <c r="AC78" s="1665"/>
      <c r="AD78" s="1663"/>
      <c r="AE78" s="1663"/>
      <c r="AF78" s="1663"/>
      <c r="AG78" s="1664"/>
      <c r="AH78" s="1664"/>
      <c r="AI78" s="1664"/>
      <c r="AJ78" s="1663"/>
      <c r="AK78" s="1663"/>
      <c r="AL78" s="1664"/>
      <c r="AM78" s="1664"/>
      <c r="AN78" s="1663"/>
      <c r="AO78" s="1663"/>
    </row>
    <row r="79" spans="1:41" ht="3.75" customHeight="1">
      <c r="A79" s="149"/>
      <c r="B79" s="1659"/>
      <c r="C79" s="1662"/>
      <c r="D79" s="1662"/>
      <c r="E79" s="1662"/>
      <c r="F79" s="1662"/>
      <c r="G79" s="1662"/>
      <c r="H79" s="1662"/>
      <c r="I79" s="1662"/>
      <c r="J79" s="1662"/>
      <c r="K79" s="1663"/>
      <c r="L79" s="1663"/>
      <c r="M79" s="1663"/>
      <c r="N79" s="1663"/>
      <c r="O79" s="1663"/>
      <c r="P79" s="1663"/>
      <c r="Q79" s="1663"/>
      <c r="R79" s="1664"/>
      <c r="S79" s="1664"/>
      <c r="T79" s="1664"/>
      <c r="U79" s="1663"/>
      <c r="V79" s="1663"/>
      <c r="W79" s="1665"/>
      <c r="X79" s="1665"/>
      <c r="Y79" s="1665"/>
      <c r="Z79" s="1665"/>
      <c r="AA79" s="1665"/>
      <c r="AB79" s="1665"/>
      <c r="AC79" s="1665"/>
      <c r="AD79" s="1663"/>
      <c r="AE79" s="1663"/>
      <c r="AF79" s="1663"/>
      <c r="AG79" s="1664"/>
      <c r="AH79" s="1664"/>
      <c r="AI79" s="1664"/>
      <c r="AJ79" s="1663"/>
      <c r="AK79" s="1663"/>
      <c r="AL79" s="1664"/>
      <c r="AM79" s="1664"/>
      <c r="AN79" s="1663"/>
      <c r="AO79" s="1663"/>
    </row>
    <row r="80" spans="1:41" ht="10.5" customHeight="1">
      <c r="A80" s="3486" t="s">
        <v>1418</v>
      </c>
      <c r="B80" s="3163"/>
      <c r="C80" s="3163"/>
      <c r="D80" s="3163"/>
      <c r="E80" s="3163"/>
      <c r="F80" s="3163"/>
      <c r="G80" s="3163"/>
      <c r="H80" s="3163"/>
      <c r="I80" s="3163"/>
      <c r="J80" s="3163"/>
      <c r="K80" s="3163"/>
      <c r="L80" s="3163"/>
      <c r="M80" s="3163"/>
      <c r="N80" s="3163"/>
      <c r="O80" s="3163"/>
      <c r="P80" s="3163"/>
      <c r="Q80" s="3163"/>
      <c r="R80" s="3163"/>
      <c r="S80" s="3163"/>
      <c r="T80" s="3163"/>
      <c r="U80" s="3163"/>
      <c r="V80" s="3163"/>
      <c r="W80" s="3163"/>
      <c r="X80" s="3163"/>
      <c r="Y80" s="3163"/>
      <c r="Z80" s="3163"/>
      <c r="AA80" s="3163"/>
      <c r="AB80" s="3163"/>
      <c r="AC80" s="3163"/>
      <c r="AD80" s="3163"/>
      <c r="AE80" s="3163"/>
      <c r="AF80" s="3163"/>
      <c r="AG80" s="3163"/>
      <c r="AH80" s="3163"/>
      <c r="AI80" s="3163"/>
      <c r="AJ80" s="3163"/>
      <c r="AK80" s="3163"/>
      <c r="AL80" s="3163"/>
      <c r="AM80" s="3163"/>
      <c r="AN80" s="3163"/>
      <c r="AO80" s="3163"/>
    </row>
    <row r="81" spans="1:41" ht="12" customHeight="1">
      <c r="A81" s="3163"/>
      <c r="B81" s="3163"/>
      <c r="C81" s="3163"/>
      <c r="D81" s="3163"/>
      <c r="E81" s="3163"/>
      <c r="F81" s="3163"/>
      <c r="G81" s="3163"/>
      <c r="H81" s="3163"/>
      <c r="I81" s="3163"/>
      <c r="J81" s="3163"/>
      <c r="K81" s="3163"/>
      <c r="L81" s="3163"/>
      <c r="M81" s="3163"/>
      <c r="N81" s="3163"/>
      <c r="O81" s="3163"/>
      <c r="P81" s="3163"/>
      <c r="Q81" s="3163"/>
      <c r="R81" s="3163"/>
      <c r="S81" s="3163"/>
      <c r="T81" s="3163"/>
      <c r="U81" s="3163"/>
      <c r="V81" s="3163"/>
      <c r="W81" s="3163"/>
      <c r="X81" s="3163"/>
      <c r="Y81" s="3163"/>
      <c r="Z81" s="3163"/>
      <c r="AA81" s="3163"/>
      <c r="AB81" s="3163"/>
      <c r="AC81" s="3163"/>
      <c r="AD81" s="3163"/>
      <c r="AE81" s="3163"/>
      <c r="AF81" s="3163"/>
      <c r="AG81" s="3163"/>
      <c r="AH81" s="3163"/>
      <c r="AI81" s="3163"/>
      <c r="AJ81" s="3163"/>
      <c r="AK81" s="3163"/>
      <c r="AL81" s="3163"/>
      <c r="AM81" s="3163"/>
      <c r="AN81" s="3163"/>
      <c r="AO81" s="3163"/>
    </row>
    <row r="82" spans="1:41" ht="10.5" customHeight="1">
      <c r="A82" s="138"/>
      <c r="B82" s="857"/>
      <c r="C82" s="857"/>
      <c r="D82" s="107"/>
      <c r="F82" s="102"/>
      <c r="G82" s="102"/>
      <c r="H82" s="106"/>
      <c r="I82" s="106"/>
      <c r="J82" s="106"/>
      <c r="K82" s="106"/>
      <c r="L82" s="106"/>
      <c r="M82" s="106"/>
      <c r="N82" s="106"/>
      <c r="O82" s="106"/>
      <c r="P82" s="106"/>
      <c r="Q82" s="106"/>
      <c r="R82" s="106"/>
      <c r="S82" s="106"/>
      <c r="T82" s="106"/>
      <c r="U82" s="106"/>
      <c r="V82" s="106"/>
      <c r="W82" s="113"/>
      <c r="X82" s="113"/>
      <c r="Y82" s="113"/>
      <c r="Z82" s="113"/>
      <c r="AA82" s="113"/>
      <c r="AB82" s="113"/>
      <c r="AC82" s="113"/>
      <c r="AD82" s="106"/>
      <c r="AE82" s="106"/>
      <c r="AF82" s="106"/>
      <c r="AG82" s="106"/>
      <c r="AH82" s="106"/>
      <c r="AI82" s="106"/>
      <c r="AJ82" s="106"/>
      <c r="AK82" s="106"/>
      <c r="AL82" s="106"/>
      <c r="AM82" s="106"/>
      <c r="AN82" s="106"/>
      <c r="AO82" s="106"/>
    </row>
  </sheetData>
  <sheetProtection selectLockedCells="1" selectUnlockedCells="1"/>
  <mergeCells count="244">
    <mergeCell ref="F2:AG3"/>
    <mergeCell ref="W5:AC13"/>
    <mergeCell ref="K5:V5"/>
    <mergeCell ref="AD5:AO7"/>
    <mergeCell ref="K6:V6"/>
    <mergeCell ref="K7:V7"/>
    <mergeCell ref="K8:V8"/>
    <mergeCell ref="AD8:AO10"/>
    <mergeCell ref="AD11:AG11"/>
    <mergeCell ref="AH11:AK11"/>
    <mergeCell ref="AL11:AO11"/>
    <mergeCell ref="O12:R12"/>
    <mergeCell ref="S12:V12"/>
    <mergeCell ref="AD12:AG13"/>
    <mergeCell ref="AH12:AK13"/>
    <mergeCell ref="AL12:AO13"/>
    <mergeCell ref="D9:I9"/>
    <mergeCell ref="K9:N10"/>
    <mergeCell ref="O9:R11"/>
    <mergeCell ref="K11:N12"/>
    <mergeCell ref="S11:V11"/>
    <mergeCell ref="AL14:AO14"/>
    <mergeCell ref="J15:J18"/>
    <mergeCell ref="K15:N16"/>
    <mergeCell ref="O15:R16"/>
    <mergeCell ref="S15:V16"/>
    <mergeCell ref="W15:AC24"/>
    <mergeCell ref="AD15:AG24"/>
    <mergeCell ref="AH15:AK24"/>
    <mergeCell ref="AL15:AO24"/>
    <mergeCell ref="K17:N18"/>
    <mergeCell ref="K14:N14"/>
    <mergeCell ref="O14:R14"/>
    <mergeCell ref="S14:V14"/>
    <mergeCell ref="W14:AC14"/>
    <mergeCell ref="AD14:AG14"/>
    <mergeCell ref="AH14:AK14"/>
    <mergeCell ref="O17:R18"/>
    <mergeCell ref="S17:V18"/>
    <mergeCell ref="D18:I18"/>
    <mergeCell ref="J19:J22"/>
    <mergeCell ref="K19:N20"/>
    <mergeCell ref="O19:R20"/>
    <mergeCell ref="S19:V20"/>
    <mergeCell ref="K21:N22"/>
    <mergeCell ref="O21:R22"/>
    <mergeCell ref="S21:V22"/>
    <mergeCell ref="W25:AC26"/>
    <mergeCell ref="AD25:AG26"/>
    <mergeCell ref="AH25:AK26"/>
    <mergeCell ref="AL25:AO26"/>
    <mergeCell ref="J27:J31"/>
    <mergeCell ref="K27:N29"/>
    <mergeCell ref="O27:R29"/>
    <mergeCell ref="S27:V29"/>
    <mergeCell ref="W27:AC29"/>
    <mergeCell ref="AD27:AG29"/>
    <mergeCell ref="J23:J26"/>
    <mergeCell ref="K23:N24"/>
    <mergeCell ref="O23:R24"/>
    <mergeCell ref="S23:V24"/>
    <mergeCell ref="K25:N26"/>
    <mergeCell ref="O25:R26"/>
    <mergeCell ref="S25:V26"/>
    <mergeCell ref="AH27:AK29"/>
    <mergeCell ref="AL27:AO29"/>
    <mergeCell ref="K30:N31"/>
    <mergeCell ref="O30:R31"/>
    <mergeCell ref="S30:V31"/>
    <mergeCell ref="W30:AC31"/>
    <mergeCell ref="AD30:AG31"/>
    <mergeCell ref="AH30:AK31"/>
    <mergeCell ref="AL30:AO31"/>
    <mergeCell ref="K36:N37"/>
    <mergeCell ref="O36:R37"/>
    <mergeCell ref="S36:V37"/>
    <mergeCell ref="W36:AC37"/>
    <mergeCell ref="AD36:AG37"/>
    <mergeCell ref="J32:J35"/>
    <mergeCell ref="K32:N33"/>
    <mergeCell ref="O32:R33"/>
    <mergeCell ref="S32:V33"/>
    <mergeCell ref="W32:AC33"/>
    <mergeCell ref="AD32:AG33"/>
    <mergeCell ref="AH32:AK33"/>
    <mergeCell ref="AL32:AO33"/>
    <mergeCell ref="K34:N35"/>
    <mergeCell ref="O34:R35"/>
    <mergeCell ref="S34:V35"/>
    <mergeCell ref="W34:AC35"/>
    <mergeCell ref="AD34:AG35"/>
    <mergeCell ref="AH34:AK35"/>
    <mergeCell ref="AL34:AO35"/>
    <mergeCell ref="AL40:AO41"/>
    <mergeCell ref="K42:N43"/>
    <mergeCell ref="O42:R43"/>
    <mergeCell ref="S42:V43"/>
    <mergeCell ref="W42:AC43"/>
    <mergeCell ref="AD42:AG43"/>
    <mergeCell ref="AH42:AK43"/>
    <mergeCell ref="AL42:AO43"/>
    <mergeCell ref="E39:I39"/>
    <mergeCell ref="J40:J43"/>
    <mergeCell ref="K40:N41"/>
    <mergeCell ref="O40:R41"/>
    <mergeCell ref="S40:V41"/>
    <mergeCell ref="W40:AC41"/>
    <mergeCell ref="J36:J39"/>
    <mergeCell ref="AH36:AK37"/>
    <mergeCell ref="AL36:AO37"/>
    <mergeCell ref="K38:N39"/>
    <mergeCell ref="O38:R39"/>
    <mergeCell ref="S38:V39"/>
    <mergeCell ref="W38:AC39"/>
    <mergeCell ref="AD38:AG39"/>
    <mergeCell ref="AH38:AK39"/>
    <mergeCell ref="AL38:AO39"/>
    <mergeCell ref="E44:I44"/>
    <mergeCell ref="J44:J47"/>
    <mergeCell ref="K44:N45"/>
    <mergeCell ref="O44:R45"/>
    <mergeCell ref="S44:V45"/>
    <mergeCell ref="W44:AC45"/>
    <mergeCell ref="E47:F47"/>
    <mergeCell ref="AD40:AG41"/>
    <mergeCell ref="AH40:AK41"/>
    <mergeCell ref="AD44:AG45"/>
    <mergeCell ref="AH44:AK45"/>
    <mergeCell ref="AL44:AO45"/>
    <mergeCell ref="K46:N47"/>
    <mergeCell ref="O46:R47"/>
    <mergeCell ref="S46:V47"/>
    <mergeCell ref="W46:AC47"/>
    <mergeCell ref="AD46:AG47"/>
    <mergeCell ref="AH46:AK47"/>
    <mergeCell ref="AL46:AO47"/>
    <mergeCell ref="J56:J59"/>
    <mergeCell ref="K56:N57"/>
    <mergeCell ref="O56:R57"/>
    <mergeCell ref="S56:V57"/>
    <mergeCell ref="W56:AC57"/>
    <mergeCell ref="AD56:AG57"/>
    <mergeCell ref="AH48:AK49"/>
    <mergeCell ref="AL48:AO49"/>
    <mergeCell ref="K50:N51"/>
    <mergeCell ref="O50:R51"/>
    <mergeCell ref="S50:V51"/>
    <mergeCell ref="W50:AC51"/>
    <mergeCell ref="AD50:AG51"/>
    <mergeCell ref="AH50:AK51"/>
    <mergeCell ref="AL50:AO51"/>
    <mergeCell ref="J48:J51"/>
    <mergeCell ref="K48:N49"/>
    <mergeCell ref="O48:R49"/>
    <mergeCell ref="S48:V49"/>
    <mergeCell ref="W48:AC49"/>
    <mergeCell ref="AD48:AG49"/>
    <mergeCell ref="AH56:AK57"/>
    <mergeCell ref="AL56:AO57"/>
    <mergeCell ref="K58:N59"/>
    <mergeCell ref="O58:R59"/>
    <mergeCell ref="S58:V59"/>
    <mergeCell ref="W58:AC59"/>
    <mergeCell ref="AD58:AG59"/>
    <mergeCell ref="AH58:AK59"/>
    <mergeCell ref="AL58:AO59"/>
    <mergeCell ref="AL54:AO55"/>
    <mergeCell ref="K54:N55"/>
    <mergeCell ref="O54:R55"/>
    <mergeCell ref="S54:V55"/>
    <mergeCell ref="W54:AC55"/>
    <mergeCell ref="AD54:AG55"/>
    <mergeCell ref="AH54:AK55"/>
    <mergeCell ref="J60:J63"/>
    <mergeCell ref="K60:N61"/>
    <mergeCell ref="O60:R61"/>
    <mergeCell ref="S60:V61"/>
    <mergeCell ref="W60:AC61"/>
    <mergeCell ref="AD60:AG61"/>
    <mergeCell ref="AH64:AK64"/>
    <mergeCell ref="AL64:AO64"/>
    <mergeCell ref="K65:N66"/>
    <mergeCell ref="K64:N64"/>
    <mergeCell ref="O64:R64"/>
    <mergeCell ref="S64:V64"/>
    <mergeCell ref="W64:AC64"/>
    <mergeCell ref="AD64:AG64"/>
    <mergeCell ref="AH60:AK61"/>
    <mergeCell ref="AL60:AO61"/>
    <mergeCell ref="K62:N63"/>
    <mergeCell ref="O62:R63"/>
    <mergeCell ref="S62:V63"/>
    <mergeCell ref="W62:AC63"/>
    <mergeCell ref="AD62:AG63"/>
    <mergeCell ref="AH62:AK63"/>
    <mergeCell ref="AL62:AO63"/>
    <mergeCell ref="S70:V70"/>
    <mergeCell ref="W70:AC70"/>
    <mergeCell ref="J67:J69"/>
    <mergeCell ref="O65:R66"/>
    <mergeCell ref="S65:V66"/>
    <mergeCell ref="W65:AC66"/>
    <mergeCell ref="AD65:AG66"/>
    <mergeCell ref="AH65:AK66"/>
    <mergeCell ref="AL65:AO66"/>
    <mergeCell ref="AH67:AK67"/>
    <mergeCell ref="AL67:AO67"/>
    <mergeCell ref="K68:N69"/>
    <mergeCell ref="O68:R69"/>
    <mergeCell ref="S68:V69"/>
    <mergeCell ref="W68:AC69"/>
    <mergeCell ref="AD68:AG69"/>
    <mergeCell ref="AH68:AK69"/>
    <mergeCell ref="AL68:AO69"/>
    <mergeCell ref="K67:N67"/>
    <mergeCell ref="O67:R67"/>
    <mergeCell ref="S67:V67"/>
    <mergeCell ref="W67:AC67"/>
    <mergeCell ref="AD67:AG67"/>
    <mergeCell ref="J64:J66"/>
    <mergeCell ref="B73:I73"/>
    <mergeCell ref="A80:AO81"/>
    <mergeCell ref="J52:J55"/>
    <mergeCell ref="K52:N53"/>
    <mergeCell ref="O52:R53"/>
    <mergeCell ref="S52:V53"/>
    <mergeCell ref="W52:AC53"/>
    <mergeCell ref="AD52:AG53"/>
    <mergeCell ref="AH52:AK53"/>
    <mergeCell ref="AL52:AO53"/>
    <mergeCell ref="AD70:AG70"/>
    <mergeCell ref="AH70:AK70"/>
    <mergeCell ref="AL70:AO70"/>
    <mergeCell ref="K71:N71"/>
    <mergeCell ref="O71:R71"/>
    <mergeCell ref="S71:V71"/>
    <mergeCell ref="W71:AC71"/>
    <mergeCell ref="AD71:AG71"/>
    <mergeCell ref="AH71:AK71"/>
    <mergeCell ref="AL71:AO71"/>
    <mergeCell ref="D69:H69"/>
    <mergeCell ref="J70:J71"/>
    <mergeCell ref="K70:N70"/>
    <mergeCell ref="O70:R70"/>
  </mergeCells>
  <printOptions horizontalCentered="1" verticalCentered="1"/>
  <pageMargins left="0" right="0" top="3.937007874015748E-2" bottom="0" header="0.51181102362204722" footer="0.51181102362204722"/>
  <pageSetup paperSize="9" scale="60" firstPageNumber="0" orientation="landscape" useFirstPageNumber="1"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618A7-1682-41BA-8320-5DCEB5B0AB90}">
  <sheetPr>
    <tabColor theme="7" tint="0.39997558519241921"/>
  </sheetPr>
  <dimension ref="A1:AO82"/>
  <sheetViews>
    <sheetView showGridLines="0" view="pageBreakPreview" zoomScale="130" zoomScaleNormal="100" zoomScaleSheetLayoutView="130" workbookViewId="0">
      <selection activeCell="F2" sqref="F2:AE3"/>
    </sheetView>
  </sheetViews>
  <sheetFormatPr defaultColWidth="9.140625" defaultRowHeight="16.5" customHeight="1"/>
  <cols>
    <col min="1" max="1" width="1.140625" style="137" customWidth="1"/>
    <col min="2" max="2" width="0.7109375" style="98" customWidth="1"/>
    <col min="3" max="4" width="4.28515625" style="98" customWidth="1"/>
    <col min="5" max="5" width="9.7109375" style="98" customWidth="1"/>
    <col min="6" max="6" width="6.28515625" style="98" customWidth="1"/>
    <col min="7" max="7" width="5" style="98" customWidth="1"/>
    <col min="8" max="8" width="5.7109375" style="98" customWidth="1"/>
    <col min="9" max="9" width="10.140625" style="98" customWidth="1"/>
    <col min="10" max="10" width="4.42578125" style="864" customWidth="1"/>
    <col min="11" max="11" width="5.7109375" style="98" customWidth="1"/>
    <col min="12" max="12" width="4.7109375" style="98" customWidth="1"/>
    <col min="13" max="13" width="5.7109375" style="98" customWidth="1"/>
    <col min="14" max="14" width="4.42578125" style="98" customWidth="1"/>
    <col min="15" max="16" width="5.7109375" style="98" customWidth="1"/>
    <col min="17" max="18" width="4.42578125" style="98" customWidth="1"/>
    <col min="19" max="21" width="5.7109375" style="98" customWidth="1"/>
    <col min="22" max="29" width="3.28515625" style="98" customWidth="1"/>
    <col min="30" max="37" width="6.42578125" style="98" customWidth="1"/>
    <col min="38" max="40" width="5.7109375" style="98" customWidth="1"/>
    <col min="41" max="41" width="3.28515625" style="98" customWidth="1"/>
    <col min="42" max="16384" width="9.140625" style="98"/>
  </cols>
  <sheetData>
    <row r="1" spans="1:41" ht="9.75" customHeight="1">
      <c r="A1" s="138"/>
      <c r="B1" s="848"/>
      <c r="C1" s="849"/>
      <c r="D1" s="850"/>
      <c r="E1" s="851"/>
      <c r="F1" s="852"/>
      <c r="G1" s="852"/>
      <c r="H1" s="853"/>
      <c r="I1" s="852"/>
      <c r="J1" s="852"/>
      <c r="K1" s="853"/>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c r="AK1" s="854"/>
      <c r="AL1" s="854"/>
      <c r="AM1" s="854"/>
      <c r="AN1" s="854"/>
      <c r="AO1" s="1118"/>
    </row>
    <row r="2" spans="1:41" ht="16.5" customHeight="1">
      <c r="A2" s="138"/>
      <c r="B2" s="855"/>
      <c r="C2" s="1119"/>
      <c r="D2" s="139"/>
      <c r="E2" s="480"/>
      <c r="F2" s="3690" t="s">
        <v>4249</v>
      </c>
      <c r="G2" s="3690"/>
      <c r="H2" s="3690"/>
      <c r="I2" s="3690"/>
      <c r="J2" s="3690"/>
      <c r="K2" s="3690"/>
      <c r="L2" s="3690"/>
      <c r="M2" s="3690"/>
      <c r="N2" s="3690"/>
      <c r="O2" s="3690"/>
      <c r="P2" s="3690"/>
      <c r="Q2" s="3690"/>
      <c r="R2" s="3690"/>
      <c r="S2" s="3690"/>
      <c r="T2" s="3690"/>
      <c r="U2" s="3690"/>
      <c r="V2" s="3690"/>
      <c r="W2" s="3690"/>
      <c r="X2" s="3690"/>
      <c r="Y2" s="3690"/>
      <c r="Z2" s="3690"/>
      <c r="AA2" s="3690"/>
      <c r="AB2" s="3690"/>
      <c r="AC2" s="3690"/>
      <c r="AD2" s="3690"/>
      <c r="AE2" s="3690"/>
      <c r="AF2" s="150"/>
      <c r="AG2" s="150"/>
      <c r="AH2" s="150"/>
      <c r="AI2" s="150"/>
      <c r="AJ2" s="150"/>
      <c r="AK2" s="150"/>
      <c r="AL2" s="150"/>
      <c r="AM2" s="150"/>
      <c r="AN2" s="150"/>
      <c r="AO2" s="1120"/>
    </row>
    <row r="3" spans="1:41" ht="16.5" customHeight="1">
      <c r="A3" s="138"/>
      <c r="B3" s="855"/>
      <c r="C3" s="1119"/>
      <c r="D3" s="139"/>
      <c r="E3" s="2662"/>
      <c r="F3" s="3690"/>
      <c r="G3" s="3690"/>
      <c r="H3" s="3690"/>
      <c r="I3" s="3690"/>
      <c r="J3" s="3690"/>
      <c r="K3" s="3690"/>
      <c r="L3" s="3690"/>
      <c r="M3" s="3690"/>
      <c r="N3" s="3690"/>
      <c r="O3" s="3690"/>
      <c r="P3" s="3690"/>
      <c r="Q3" s="3690"/>
      <c r="R3" s="3690"/>
      <c r="S3" s="3690"/>
      <c r="T3" s="3690"/>
      <c r="U3" s="3690"/>
      <c r="V3" s="3690"/>
      <c r="W3" s="3690"/>
      <c r="X3" s="3690"/>
      <c r="Y3" s="3690"/>
      <c r="Z3" s="3690"/>
      <c r="AA3" s="3690"/>
      <c r="AB3" s="3690"/>
      <c r="AC3" s="3690"/>
      <c r="AD3" s="3690"/>
      <c r="AE3" s="3690"/>
      <c r="AF3" s="2661"/>
      <c r="AG3" s="2661"/>
      <c r="AH3" s="2661"/>
      <c r="AI3" s="2661"/>
      <c r="AJ3" s="2661"/>
      <c r="AK3" s="2661"/>
      <c r="AL3" s="2661"/>
      <c r="AM3" s="2661"/>
      <c r="AN3" s="2661"/>
      <c r="AO3" s="1120"/>
    </row>
    <row r="4" spans="1:41" ht="9.75" customHeight="1">
      <c r="A4" s="142"/>
      <c r="B4" s="1121"/>
      <c r="C4" s="1122"/>
      <c r="D4" s="1123"/>
      <c r="E4" s="1124"/>
      <c r="F4" s="1125"/>
      <c r="G4" s="1125"/>
      <c r="H4" s="1125"/>
      <c r="I4" s="1125"/>
      <c r="J4" s="1125"/>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126"/>
      <c r="AJ4" s="1126"/>
      <c r="AK4" s="1126"/>
      <c r="AL4" s="1126"/>
      <c r="AM4" s="1126"/>
      <c r="AN4" s="1126"/>
      <c r="AO4" s="1127"/>
    </row>
    <row r="5" spans="1:41" ht="12.75" customHeight="1">
      <c r="A5" s="138"/>
      <c r="B5" s="856"/>
      <c r="C5" s="1128"/>
      <c r="D5" s="116"/>
      <c r="E5" s="117"/>
      <c r="F5" s="857"/>
      <c r="G5" s="857"/>
      <c r="H5" s="857"/>
      <c r="I5" s="857"/>
      <c r="J5" s="858"/>
      <c r="K5" s="3701" t="s">
        <v>3334</v>
      </c>
      <c r="L5" s="3702"/>
      <c r="M5" s="3702"/>
      <c r="N5" s="3702"/>
      <c r="O5" s="3702"/>
      <c r="P5" s="3702"/>
      <c r="Q5" s="3702"/>
      <c r="R5" s="3702"/>
      <c r="S5" s="3702"/>
      <c r="T5" s="3702"/>
      <c r="U5" s="3702"/>
      <c r="V5" s="3703"/>
      <c r="W5" s="3692" t="s">
        <v>4251</v>
      </c>
      <c r="X5" s="3693"/>
      <c r="Y5" s="3693"/>
      <c r="Z5" s="3693"/>
      <c r="AA5" s="3693"/>
      <c r="AB5" s="3693"/>
      <c r="AC5" s="3694"/>
      <c r="AD5" s="3701" t="s">
        <v>428</v>
      </c>
      <c r="AE5" s="3702"/>
      <c r="AF5" s="3702"/>
      <c r="AG5" s="3702"/>
      <c r="AH5" s="3702"/>
      <c r="AI5" s="3702"/>
      <c r="AJ5" s="3702"/>
      <c r="AK5" s="3702"/>
      <c r="AL5" s="3702"/>
      <c r="AM5" s="3702"/>
      <c r="AN5" s="3702"/>
      <c r="AO5" s="3704"/>
    </row>
    <row r="6" spans="1:41" ht="12.75" customHeight="1">
      <c r="A6" s="138"/>
      <c r="B6" s="859"/>
      <c r="E6" s="118"/>
      <c r="F6" s="118"/>
      <c r="G6" s="143"/>
      <c r="H6" s="143"/>
      <c r="I6" s="146"/>
      <c r="J6" s="860"/>
      <c r="K6" s="3192" t="s">
        <v>1404</v>
      </c>
      <c r="L6" s="3193"/>
      <c r="M6" s="3193"/>
      <c r="N6" s="3193"/>
      <c r="O6" s="3193"/>
      <c r="P6" s="3193"/>
      <c r="Q6" s="3193"/>
      <c r="R6" s="3193"/>
      <c r="S6" s="3193"/>
      <c r="T6" s="3193"/>
      <c r="U6" s="3193"/>
      <c r="V6" s="3707"/>
      <c r="W6" s="3695"/>
      <c r="X6" s="3696"/>
      <c r="Y6" s="3696"/>
      <c r="Z6" s="3696"/>
      <c r="AA6" s="3696"/>
      <c r="AB6" s="3696"/>
      <c r="AC6" s="3697"/>
      <c r="AD6" s="3705"/>
      <c r="AE6" s="3143"/>
      <c r="AF6" s="3143"/>
      <c r="AG6" s="3143"/>
      <c r="AH6" s="3143"/>
      <c r="AI6" s="3143"/>
      <c r="AJ6" s="3143"/>
      <c r="AK6" s="3143"/>
      <c r="AL6" s="3143"/>
      <c r="AM6" s="3143"/>
      <c r="AN6" s="3143"/>
      <c r="AO6" s="3706"/>
    </row>
    <row r="7" spans="1:41" ht="12.75" customHeight="1">
      <c r="A7" s="138"/>
      <c r="B7" s="859"/>
      <c r="E7" s="144"/>
      <c r="F7" s="144"/>
      <c r="G7" s="144"/>
      <c r="H7" s="144"/>
      <c r="I7" s="144"/>
      <c r="J7" s="860"/>
      <c r="K7" s="3708" t="s">
        <v>3333</v>
      </c>
      <c r="L7" s="3709"/>
      <c r="M7" s="3709"/>
      <c r="N7" s="3709"/>
      <c r="O7" s="3709"/>
      <c r="P7" s="3709"/>
      <c r="Q7" s="3709"/>
      <c r="R7" s="3709"/>
      <c r="S7" s="3709"/>
      <c r="T7" s="3709"/>
      <c r="U7" s="3709"/>
      <c r="V7" s="3710"/>
      <c r="W7" s="3695"/>
      <c r="X7" s="3696"/>
      <c r="Y7" s="3696"/>
      <c r="Z7" s="3696"/>
      <c r="AA7" s="3696"/>
      <c r="AB7" s="3696"/>
      <c r="AC7" s="3697"/>
      <c r="AD7" s="3705"/>
      <c r="AE7" s="3143"/>
      <c r="AF7" s="3143"/>
      <c r="AG7" s="3143"/>
      <c r="AH7" s="3143"/>
      <c r="AI7" s="3143"/>
      <c r="AJ7" s="3143"/>
      <c r="AK7" s="3143"/>
      <c r="AL7" s="3143"/>
      <c r="AM7" s="3143"/>
      <c r="AN7" s="3143"/>
      <c r="AO7" s="3706"/>
    </row>
    <row r="8" spans="1:41" ht="12.75" customHeight="1">
      <c r="A8" s="138"/>
      <c r="B8" s="859"/>
      <c r="C8" s="1129"/>
      <c r="J8" s="147"/>
      <c r="K8" s="3711" t="s">
        <v>1405</v>
      </c>
      <c r="L8" s="3712"/>
      <c r="M8" s="3712"/>
      <c r="N8" s="3712"/>
      <c r="O8" s="3712"/>
      <c r="P8" s="3712"/>
      <c r="Q8" s="3712"/>
      <c r="R8" s="3712"/>
      <c r="S8" s="3712"/>
      <c r="T8" s="3712"/>
      <c r="U8" s="3712"/>
      <c r="V8" s="3713"/>
      <c r="W8" s="3695"/>
      <c r="X8" s="3696"/>
      <c r="Y8" s="3696"/>
      <c r="Z8" s="3696"/>
      <c r="AA8" s="3696"/>
      <c r="AB8" s="3696"/>
      <c r="AC8" s="3697"/>
      <c r="AD8" s="3714" t="s">
        <v>1406</v>
      </c>
      <c r="AE8" s="3715"/>
      <c r="AF8" s="3715"/>
      <c r="AG8" s="3715"/>
      <c r="AH8" s="3715"/>
      <c r="AI8" s="3715"/>
      <c r="AJ8" s="3715"/>
      <c r="AK8" s="3715"/>
      <c r="AL8" s="3715"/>
      <c r="AM8" s="3715"/>
      <c r="AN8" s="3715"/>
      <c r="AO8" s="3716"/>
    </row>
    <row r="9" spans="1:41" ht="12.75" customHeight="1">
      <c r="A9" s="138"/>
      <c r="B9" s="859"/>
      <c r="C9" s="1129"/>
      <c r="D9" s="2674" t="s">
        <v>223</v>
      </c>
      <c r="E9" s="144"/>
      <c r="F9" s="144"/>
      <c r="G9" s="144"/>
      <c r="H9" s="144"/>
      <c r="I9" s="144"/>
      <c r="J9" s="148"/>
      <c r="K9" s="3732" t="s">
        <v>427</v>
      </c>
      <c r="L9" s="3230"/>
      <c r="M9" s="3230"/>
      <c r="N9" s="3733"/>
      <c r="O9" s="3732" t="s">
        <v>814</v>
      </c>
      <c r="P9" s="3230"/>
      <c r="Q9" s="3230"/>
      <c r="R9" s="3733"/>
      <c r="S9" s="1130"/>
      <c r="T9" s="1130"/>
      <c r="U9" s="1130"/>
      <c r="V9" s="934"/>
      <c r="W9" s="3695"/>
      <c r="X9" s="3696"/>
      <c r="Y9" s="3696"/>
      <c r="Z9" s="3696"/>
      <c r="AA9" s="3696"/>
      <c r="AB9" s="3696"/>
      <c r="AC9" s="3697"/>
      <c r="AD9" s="3717"/>
      <c r="AE9" s="3715"/>
      <c r="AF9" s="3715"/>
      <c r="AG9" s="3715"/>
      <c r="AH9" s="3715"/>
      <c r="AI9" s="3715"/>
      <c r="AJ9" s="3715"/>
      <c r="AK9" s="3715"/>
      <c r="AL9" s="3715"/>
      <c r="AM9" s="3715"/>
      <c r="AN9" s="3715"/>
      <c r="AO9" s="3716"/>
    </row>
    <row r="10" spans="1:41" ht="12.75" customHeight="1">
      <c r="A10" s="138"/>
      <c r="B10" s="859"/>
      <c r="C10" s="1129"/>
      <c r="D10" s="152" t="s">
        <v>224</v>
      </c>
      <c r="E10" s="152"/>
      <c r="F10" s="152"/>
      <c r="G10" s="152"/>
      <c r="H10" s="152"/>
      <c r="I10" s="152"/>
      <c r="J10" s="148"/>
      <c r="K10" s="3176"/>
      <c r="L10" s="3143"/>
      <c r="M10" s="3143"/>
      <c r="N10" s="3721"/>
      <c r="O10" s="3176"/>
      <c r="P10" s="3143"/>
      <c r="Q10" s="3143"/>
      <c r="R10" s="3721"/>
      <c r="S10" s="1130"/>
      <c r="T10" s="1130"/>
      <c r="U10" s="1130"/>
      <c r="V10" s="934"/>
      <c r="W10" s="3695"/>
      <c r="X10" s="3696"/>
      <c r="Y10" s="3696"/>
      <c r="Z10" s="3696"/>
      <c r="AA10" s="3696"/>
      <c r="AB10" s="3696"/>
      <c r="AC10" s="3697"/>
      <c r="AD10" s="3718"/>
      <c r="AE10" s="3719"/>
      <c r="AF10" s="3719"/>
      <c r="AG10" s="3719"/>
      <c r="AH10" s="3719"/>
      <c r="AI10" s="3719"/>
      <c r="AJ10" s="3719"/>
      <c r="AK10" s="3719"/>
      <c r="AL10" s="3719"/>
      <c r="AM10" s="3719"/>
      <c r="AN10" s="3719"/>
      <c r="AO10" s="3720"/>
    </row>
    <row r="11" spans="1:41" ht="12.75" customHeight="1">
      <c r="A11" s="138"/>
      <c r="B11" s="859"/>
      <c r="C11" s="1131"/>
      <c r="J11" s="1132"/>
      <c r="K11" s="3225" t="s">
        <v>1407</v>
      </c>
      <c r="L11" s="3146"/>
      <c r="M11" s="3146"/>
      <c r="N11" s="3722"/>
      <c r="O11" s="3176"/>
      <c r="P11" s="3143"/>
      <c r="Q11" s="3143"/>
      <c r="R11" s="3721"/>
      <c r="S11" s="3734" t="s">
        <v>185</v>
      </c>
      <c r="T11" s="3735"/>
      <c r="U11" s="3735"/>
      <c r="V11" s="3736"/>
      <c r="W11" s="3695"/>
      <c r="X11" s="3696"/>
      <c r="Y11" s="3696"/>
      <c r="Z11" s="3696"/>
      <c r="AA11" s="3696"/>
      <c r="AB11" s="3696"/>
      <c r="AC11" s="3697"/>
      <c r="AD11" s="3705" t="s">
        <v>192</v>
      </c>
      <c r="AE11" s="3143"/>
      <c r="AF11" s="3143"/>
      <c r="AG11" s="3721"/>
      <c r="AH11" s="3176" t="s">
        <v>814</v>
      </c>
      <c r="AI11" s="3143"/>
      <c r="AJ11" s="3143"/>
      <c r="AK11" s="3721"/>
      <c r="AL11" s="3176" t="s">
        <v>185</v>
      </c>
      <c r="AM11" s="3143"/>
      <c r="AN11" s="3143"/>
      <c r="AO11" s="3706"/>
    </row>
    <row r="12" spans="1:41" ht="12.75" customHeight="1">
      <c r="A12" s="138"/>
      <c r="B12" s="859"/>
      <c r="C12" s="145"/>
      <c r="E12" s="144"/>
      <c r="F12" s="144"/>
      <c r="G12" s="144"/>
      <c r="H12" s="144"/>
      <c r="I12" s="144"/>
      <c r="J12" s="857"/>
      <c r="K12" s="3225"/>
      <c r="L12" s="3146"/>
      <c r="M12" s="3146"/>
      <c r="N12" s="3722"/>
      <c r="O12" s="3225" t="s">
        <v>1408</v>
      </c>
      <c r="P12" s="3146"/>
      <c r="Q12" s="3146"/>
      <c r="R12" s="3722"/>
      <c r="S12" s="3723" t="s">
        <v>189</v>
      </c>
      <c r="T12" s="3724"/>
      <c r="U12" s="3724"/>
      <c r="V12" s="3725"/>
      <c r="W12" s="3695"/>
      <c r="X12" s="3696"/>
      <c r="Y12" s="3696"/>
      <c r="Z12" s="3696"/>
      <c r="AA12" s="3696"/>
      <c r="AB12" s="3696"/>
      <c r="AC12" s="3697"/>
      <c r="AD12" s="3714" t="s">
        <v>1409</v>
      </c>
      <c r="AE12" s="3146"/>
      <c r="AF12" s="3146"/>
      <c r="AG12" s="3722"/>
      <c r="AH12" s="3225" t="s">
        <v>1410</v>
      </c>
      <c r="AI12" s="3146"/>
      <c r="AJ12" s="3146"/>
      <c r="AK12" s="3722"/>
      <c r="AL12" s="3225" t="s">
        <v>189</v>
      </c>
      <c r="AM12" s="3146"/>
      <c r="AN12" s="3146"/>
      <c r="AO12" s="3729"/>
    </row>
    <row r="13" spans="1:41" ht="16.5" customHeight="1">
      <c r="A13" s="138"/>
      <c r="B13" s="859"/>
      <c r="E13" s="1133"/>
      <c r="F13" s="1133"/>
      <c r="G13" s="1133"/>
      <c r="H13" s="1133"/>
      <c r="I13" s="1133"/>
      <c r="J13" s="857"/>
      <c r="K13" s="861"/>
      <c r="L13" s="1134"/>
      <c r="M13" s="1134"/>
      <c r="N13" s="1135"/>
      <c r="O13" s="862"/>
      <c r="P13" s="1136"/>
      <c r="Q13" s="1136"/>
      <c r="R13" s="1137"/>
      <c r="S13" s="863"/>
      <c r="T13" s="1138"/>
      <c r="U13" s="1138"/>
      <c r="V13" s="1139"/>
      <c r="W13" s="3698"/>
      <c r="X13" s="3699"/>
      <c r="Y13" s="3699"/>
      <c r="Z13" s="3699"/>
      <c r="AA13" s="3699"/>
      <c r="AB13" s="3699"/>
      <c r="AC13" s="3700"/>
      <c r="AD13" s="3726"/>
      <c r="AE13" s="3712"/>
      <c r="AF13" s="3712"/>
      <c r="AG13" s="3727"/>
      <c r="AH13" s="3728"/>
      <c r="AI13" s="3712"/>
      <c r="AJ13" s="3712"/>
      <c r="AK13" s="3727"/>
      <c r="AL13" s="3728"/>
      <c r="AM13" s="3712"/>
      <c r="AN13" s="3712"/>
      <c r="AO13" s="3730"/>
    </row>
    <row r="14" spans="1:41" ht="18" customHeight="1">
      <c r="A14" s="138"/>
      <c r="B14" s="1140"/>
      <c r="C14" s="1141"/>
      <c r="D14" s="1142"/>
      <c r="E14" s="1141"/>
      <c r="F14" s="1141"/>
      <c r="G14" s="1141"/>
      <c r="H14" s="1141"/>
      <c r="I14" s="1141"/>
      <c r="J14" s="857"/>
      <c r="K14" s="3686" t="s">
        <v>1419</v>
      </c>
      <c r="L14" s="3687"/>
      <c r="M14" s="3687"/>
      <c r="N14" s="3687"/>
      <c r="O14" s="3686" t="s">
        <v>1420</v>
      </c>
      <c r="P14" s="3687"/>
      <c r="Q14" s="3687"/>
      <c r="R14" s="3687"/>
      <c r="S14" s="3666" t="s">
        <v>1421</v>
      </c>
      <c r="T14" s="3667"/>
      <c r="U14" s="3667"/>
      <c r="V14" s="3667"/>
      <c r="W14" s="3688" t="s">
        <v>1422</v>
      </c>
      <c r="X14" s="3689"/>
      <c r="Y14" s="3689"/>
      <c r="Z14" s="3689"/>
      <c r="AA14" s="3689"/>
      <c r="AB14" s="3689"/>
      <c r="AC14" s="3689"/>
      <c r="AD14" s="3686" t="s">
        <v>1423</v>
      </c>
      <c r="AE14" s="3687"/>
      <c r="AF14" s="3687"/>
      <c r="AG14" s="3687"/>
      <c r="AH14" s="3666" t="s">
        <v>1424</v>
      </c>
      <c r="AI14" s="3667"/>
      <c r="AJ14" s="3667"/>
      <c r="AK14" s="3667"/>
      <c r="AL14" s="3666" t="s">
        <v>1425</v>
      </c>
      <c r="AM14" s="3667"/>
      <c r="AN14" s="3667"/>
      <c r="AO14" s="3668"/>
    </row>
    <row r="15" spans="1:41" ht="9.75" customHeight="1">
      <c r="A15" s="138"/>
      <c r="B15" s="1110"/>
      <c r="C15" s="1143"/>
      <c r="D15" s="991"/>
      <c r="E15" s="1144"/>
      <c r="F15" s="1144"/>
      <c r="G15" s="1144"/>
      <c r="H15" s="1144"/>
      <c r="I15" s="1144"/>
      <c r="J15" s="3669" t="s">
        <v>86</v>
      </c>
      <c r="K15" s="3671"/>
      <c r="L15" s="3672"/>
      <c r="M15" s="3672"/>
      <c r="N15" s="3672"/>
      <c r="O15" s="3672"/>
      <c r="P15" s="3672"/>
      <c r="Q15" s="3672"/>
      <c r="R15" s="3672"/>
      <c r="S15" s="3672"/>
      <c r="T15" s="3672"/>
      <c r="U15" s="3672"/>
      <c r="V15" s="3672"/>
      <c r="W15" s="3675"/>
      <c r="X15" s="3676"/>
      <c r="Y15" s="3676"/>
      <c r="Z15" s="3676"/>
      <c r="AA15" s="3676"/>
      <c r="AB15" s="3676"/>
      <c r="AC15" s="3676"/>
      <c r="AD15" s="3676"/>
      <c r="AE15" s="3676"/>
      <c r="AF15" s="3676"/>
      <c r="AG15" s="3676"/>
      <c r="AH15" s="3672"/>
      <c r="AI15" s="3672"/>
      <c r="AJ15" s="3672"/>
      <c r="AK15" s="3672"/>
      <c r="AL15" s="3676"/>
      <c r="AM15" s="3676"/>
      <c r="AN15" s="3676"/>
      <c r="AO15" s="3683"/>
    </row>
    <row r="16" spans="1:41" s="136" customFormat="1" ht="9.75" customHeight="1" thickBot="1">
      <c r="A16" s="138"/>
      <c r="B16" s="1110"/>
      <c r="C16" s="2663">
        <v>5.0999999999999996</v>
      </c>
      <c r="D16" s="1085" t="s">
        <v>4250</v>
      </c>
      <c r="E16" s="1145"/>
      <c r="F16" s="1145"/>
      <c r="G16" s="1145"/>
      <c r="H16" s="1145"/>
      <c r="I16" s="1145"/>
      <c r="J16" s="3670"/>
      <c r="K16" s="3673"/>
      <c r="L16" s="3674"/>
      <c r="M16" s="3674"/>
      <c r="N16" s="3674"/>
      <c r="O16" s="3674"/>
      <c r="P16" s="3674"/>
      <c r="Q16" s="3674"/>
      <c r="R16" s="3674"/>
      <c r="S16" s="3674"/>
      <c r="T16" s="3674"/>
      <c r="U16" s="3674"/>
      <c r="V16" s="3674"/>
      <c r="W16" s="3677"/>
      <c r="X16" s="3678"/>
      <c r="Y16" s="3678"/>
      <c r="Z16" s="3678"/>
      <c r="AA16" s="3678"/>
      <c r="AB16" s="3678"/>
      <c r="AC16" s="3678"/>
      <c r="AD16" s="3678"/>
      <c r="AE16" s="3678"/>
      <c r="AF16" s="3678"/>
      <c r="AG16" s="3678"/>
      <c r="AH16" s="3681"/>
      <c r="AI16" s="3681"/>
      <c r="AJ16" s="3681"/>
      <c r="AK16" s="3681"/>
      <c r="AL16" s="3678"/>
      <c r="AM16" s="3678"/>
      <c r="AN16" s="3678"/>
      <c r="AO16" s="3684"/>
    </row>
    <row r="17" spans="1:41" ht="10.5" customHeight="1" thickTop="1">
      <c r="A17" s="138"/>
      <c r="B17" s="1111"/>
      <c r="C17" s="1146"/>
      <c r="D17" s="1092" t="s">
        <v>948</v>
      </c>
      <c r="E17" s="1146"/>
      <c r="F17" s="1146"/>
      <c r="G17" s="1146"/>
      <c r="H17" s="1146"/>
      <c r="I17" s="1146"/>
      <c r="J17" s="3619"/>
      <c r="K17" s="3546"/>
      <c r="L17" s="3351"/>
      <c r="M17" s="3351"/>
      <c r="N17" s="3352"/>
      <c r="O17" s="3350"/>
      <c r="P17" s="3351"/>
      <c r="Q17" s="3351"/>
      <c r="R17" s="3352"/>
      <c r="S17" s="3593">
        <f>K17+O17</f>
        <v>0</v>
      </c>
      <c r="T17" s="3594"/>
      <c r="U17" s="3594"/>
      <c r="V17" s="3595"/>
      <c r="W17" s="3677"/>
      <c r="X17" s="3678"/>
      <c r="Y17" s="3678"/>
      <c r="Z17" s="3678"/>
      <c r="AA17" s="3678"/>
      <c r="AB17" s="3678"/>
      <c r="AC17" s="3678"/>
      <c r="AD17" s="3678"/>
      <c r="AE17" s="3678"/>
      <c r="AF17" s="3678"/>
      <c r="AG17" s="3678"/>
      <c r="AH17" s="3681"/>
      <c r="AI17" s="3681"/>
      <c r="AJ17" s="3681"/>
      <c r="AK17" s="3681"/>
      <c r="AL17" s="3678"/>
      <c r="AM17" s="3678"/>
      <c r="AN17" s="3678"/>
      <c r="AO17" s="3684"/>
    </row>
    <row r="18" spans="1:41" ht="9.75" customHeight="1" thickBot="1">
      <c r="A18" s="138"/>
      <c r="B18" s="1111"/>
      <c r="C18" s="1146"/>
      <c r="D18" s="3662"/>
      <c r="E18" s="3663"/>
      <c r="F18" s="3663"/>
      <c r="G18" s="3663"/>
      <c r="H18" s="3663"/>
      <c r="I18" s="3663"/>
      <c r="J18" s="3619"/>
      <c r="K18" s="3547"/>
      <c r="L18" s="3354"/>
      <c r="M18" s="3354"/>
      <c r="N18" s="3355"/>
      <c r="O18" s="3353"/>
      <c r="P18" s="3354"/>
      <c r="Q18" s="3354"/>
      <c r="R18" s="3355"/>
      <c r="S18" s="3596"/>
      <c r="T18" s="3597"/>
      <c r="U18" s="3597"/>
      <c r="V18" s="3598"/>
      <c r="W18" s="3677"/>
      <c r="X18" s="3678"/>
      <c r="Y18" s="3678"/>
      <c r="Z18" s="3678"/>
      <c r="AA18" s="3678"/>
      <c r="AB18" s="3678"/>
      <c r="AC18" s="3678"/>
      <c r="AD18" s="3678"/>
      <c r="AE18" s="3678"/>
      <c r="AF18" s="3678"/>
      <c r="AG18" s="3678"/>
      <c r="AH18" s="3681"/>
      <c r="AI18" s="3681"/>
      <c r="AJ18" s="3681"/>
      <c r="AK18" s="3681"/>
      <c r="AL18" s="3678"/>
      <c r="AM18" s="3678"/>
      <c r="AN18" s="3678"/>
      <c r="AO18" s="3684"/>
    </row>
    <row r="19" spans="1:41" ht="13.5" customHeight="1" thickTop="1">
      <c r="A19" s="138"/>
      <c r="B19" s="1111"/>
      <c r="C19" s="1143">
        <v>5.2</v>
      </c>
      <c r="D19" s="1096" t="s">
        <v>1411</v>
      </c>
      <c r="E19" s="1147"/>
      <c r="F19" s="1147"/>
      <c r="G19" s="1147"/>
      <c r="H19" s="1147"/>
      <c r="I19" s="1147"/>
      <c r="J19" s="3617" t="s">
        <v>87</v>
      </c>
      <c r="K19" s="3620"/>
      <c r="L19" s="3621"/>
      <c r="M19" s="3621"/>
      <c r="N19" s="3621"/>
      <c r="O19" s="3621"/>
      <c r="P19" s="3621"/>
      <c r="Q19" s="3621"/>
      <c r="R19" s="3621"/>
      <c r="S19" s="3624"/>
      <c r="T19" s="3624"/>
      <c r="U19" s="3624"/>
      <c r="V19" s="3624"/>
      <c r="W19" s="3677"/>
      <c r="X19" s="3678"/>
      <c r="Y19" s="3678"/>
      <c r="Z19" s="3678"/>
      <c r="AA19" s="3678"/>
      <c r="AB19" s="3678"/>
      <c r="AC19" s="3678"/>
      <c r="AD19" s="3678"/>
      <c r="AE19" s="3678"/>
      <c r="AF19" s="3678"/>
      <c r="AG19" s="3678"/>
      <c r="AH19" s="3681"/>
      <c r="AI19" s="3681"/>
      <c r="AJ19" s="3681"/>
      <c r="AK19" s="3681"/>
      <c r="AL19" s="3678"/>
      <c r="AM19" s="3678"/>
      <c r="AN19" s="3678"/>
      <c r="AO19" s="3684"/>
    </row>
    <row r="20" spans="1:41" ht="9" customHeight="1" thickBot="1">
      <c r="A20" s="138"/>
      <c r="B20" s="1111"/>
      <c r="C20" s="1078"/>
      <c r="D20" s="1078" t="s">
        <v>193</v>
      </c>
      <c r="E20" s="1147"/>
      <c r="F20" s="1147"/>
      <c r="G20" s="1147"/>
      <c r="H20" s="1147"/>
      <c r="I20" s="1147"/>
      <c r="J20" s="3618"/>
      <c r="K20" s="3622"/>
      <c r="L20" s="3623"/>
      <c r="M20" s="3623"/>
      <c r="N20" s="3623"/>
      <c r="O20" s="3623"/>
      <c r="P20" s="3623"/>
      <c r="Q20" s="3623"/>
      <c r="R20" s="3623"/>
      <c r="S20" s="3625"/>
      <c r="T20" s="3625"/>
      <c r="U20" s="3625"/>
      <c r="V20" s="3625"/>
      <c r="W20" s="3677"/>
      <c r="X20" s="3678"/>
      <c r="Y20" s="3678"/>
      <c r="Z20" s="3678"/>
      <c r="AA20" s="3678"/>
      <c r="AB20" s="3678"/>
      <c r="AC20" s="3678"/>
      <c r="AD20" s="3678"/>
      <c r="AE20" s="3678"/>
      <c r="AF20" s="3678"/>
      <c r="AG20" s="3678"/>
      <c r="AH20" s="3681"/>
      <c r="AI20" s="3681"/>
      <c r="AJ20" s="3681"/>
      <c r="AK20" s="3681"/>
      <c r="AL20" s="3678"/>
      <c r="AM20" s="3678"/>
      <c r="AN20" s="3678"/>
      <c r="AO20" s="3684"/>
    </row>
    <row r="21" spans="1:41" ht="9" customHeight="1" thickTop="1">
      <c r="A21" s="138"/>
      <c r="B21" s="1111"/>
      <c r="C21" s="1085"/>
      <c r="D21" s="1092" t="s">
        <v>915</v>
      </c>
      <c r="E21" s="1148"/>
      <c r="F21" s="1148"/>
      <c r="G21" s="1148"/>
      <c r="H21" s="1148"/>
      <c r="I21" s="1148"/>
      <c r="J21" s="3619"/>
      <c r="K21" s="3546"/>
      <c r="L21" s="3351"/>
      <c r="M21" s="3351"/>
      <c r="N21" s="3352"/>
      <c r="O21" s="3350"/>
      <c r="P21" s="3351"/>
      <c r="Q21" s="3351"/>
      <c r="R21" s="3352"/>
      <c r="S21" s="3593">
        <f>K21+O21</f>
        <v>0</v>
      </c>
      <c r="T21" s="3594"/>
      <c r="U21" s="3594"/>
      <c r="V21" s="3595"/>
      <c r="W21" s="3677"/>
      <c r="X21" s="3678"/>
      <c r="Y21" s="3678"/>
      <c r="Z21" s="3678"/>
      <c r="AA21" s="3678"/>
      <c r="AB21" s="3678"/>
      <c r="AC21" s="3678"/>
      <c r="AD21" s="3678"/>
      <c r="AE21" s="3678"/>
      <c r="AF21" s="3678"/>
      <c r="AG21" s="3678"/>
      <c r="AH21" s="3681"/>
      <c r="AI21" s="3681"/>
      <c r="AJ21" s="3681"/>
      <c r="AK21" s="3681"/>
      <c r="AL21" s="3678"/>
      <c r="AM21" s="3678"/>
      <c r="AN21" s="3678"/>
      <c r="AO21" s="3684"/>
    </row>
    <row r="22" spans="1:41" ht="15" customHeight="1" thickBot="1">
      <c r="A22" s="138"/>
      <c r="B22" s="1111"/>
      <c r="C22" s="1085"/>
      <c r="D22" s="1083" t="s">
        <v>194</v>
      </c>
      <c r="E22" s="1148"/>
      <c r="F22" s="1148"/>
      <c r="G22" s="1148"/>
      <c r="H22" s="1148"/>
      <c r="I22" s="1148"/>
      <c r="J22" s="3619"/>
      <c r="K22" s="3547"/>
      <c r="L22" s="3354"/>
      <c r="M22" s="3354"/>
      <c r="N22" s="3355"/>
      <c r="O22" s="3353"/>
      <c r="P22" s="3354"/>
      <c r="Q22" s="3354"/>
      <c r="R22" s="3355"/>
      <c r="S22" s="3596"/>
      <c r="T22" s="3597"/>
      <c r="U22" s="3597"/>
      <c r="V22" s="3598"/>
      <c r="W22" s="3677"/>
      <c r="X22" s="3678"/>
      <c r="Y22" s="3678"/>
      <c r="Z22" s="3678"/>
      <c r="AA22" s="3678"/>
      <c r="AB22" s="3678"/>
      <c r="AC22" s="3678"/>
      <c r="AD22" s="3678"/>
      <c r="AE22" s="3678"/>
      <c r="AF22" s="3678"/>
      <c r="AG22" s="3678"/>
      <c r="AH22" s="3681"/>
      <c r="AI22" s="3681"/>
      <c r="AJ22" s="3681"/>
      <c r="AK22" s="3681"/>
      <c r="AL22" s="3678"/>
      <c r="AM22" s="3678"/>
      <c r="AN22" s="3678"/>
      <c r="AO22" s="3684"/>
    </row>
    <row r="23" spans="1:41" ht="10.5" customHeight="1" thickTop="1">
      <c r="A23" s="138"/>
      <c r="B23" s="1111"/>
      <c r="C23" s="1149">
        <v>5.3</v>
      </c>
      <c r="D23" s="1085" t="s">
        <v>195</v>
      </c>
      <c r="E23" s="1108"/>
      <c r="F23" s="1150"/>
      <c r="G23" s="1150"/>
      <c r="H23" s="1150"/>
      <c r="I23" s="1150"/>
      <c r="J23" s="3617" t="s">
        <v>94</v>
      </c>
      <c r="K23" s="3646"/>
      <c r="L23" s="3621"/>
      <c r="M23" s="3621"/>
      <c r="N23" s="3621"/>
      <c r="O23" s="3621"/>
      <c r="P23" s="3621"/>
      <c r="Q23" s="3621"/>
      <c r="R23" s="3621"/>
      <c r="S23" s="3624"/>
      <c r="T23" s="3624"/>
      <c r="U23" s="3624"/>
      <c r="V23" s="3624"/>
      <c r="W23" s="3677"/>
      <c r="X23" s="3678"/>
      <c r="Y23" s="3678"/>
      <c r="Z23" s="3678"/>
      <c r="AA23" s="3678"/>
      <c r="AB23" s="3678"/>
      <c r="AC23" s="3678"/>
      <c r="AD23" s="3678"/>
      <c r="AE23" s="3678"/>
      <c r="AF23" s="3678"/>
      <c r="AG23" s="3678"/>
      <c r="AH23" s="3681"/>
      <c r="AI23" s="3681"/>
      <c r="AJ23" s="3681"/>
      <c r="AK23" s="3681"/>
      <c r="AL23" s="3678"/>
      <c r="AM23" s="3678"/>
      <c r="AN23" s="3678"/>
      <c r="AO23" s="3684"/>
    </row>
    <row r="24" spans="1:41" ht="10.5" customHeight="1" thickBot="1">
      <c r="A24" s="138"/>
      <c r="B24" s="1111"/>
      <c r="C24" s="1085"/>
      <c r="D24" s="1092" t="s">
        <v>196</v>
      </c>
      <c r="E24" s="1108"/>
      <c r="F24" s="1150"/>
      <c r="G24" s="1150"/>
      <c r="H24" s="1150"/>
      <c r="I24" s="1150"/>
      <c r="J24" s="3618"/>
      <c r="K24" s="3649"/>
      <c r="L24" s="3623"/>
      <c r="M24" s="3623"/>
      <c r="N24" s="3623"/>
      <c r="O24" s="3623"/>
      <c r="P24" s="3623"/>
      <c r="Q24" s="3623"/>
      <c r="R24" s="3623"/>
      <c r="S24" s="3625"/>
      <c r="T24" s="3625"/>
      <c r="U24" s="3625"/>
      <c r="V24" s="3625"/>
      <c r="W24" s="3679"/>
      <c r="X24" s="3680"/>
      <c r="Y24" s="3680"/>
      <c r="Z24" s="3680"/>
      <c r="AA24" s="3680"/>
      <c r="AB24" s="3680"/>
      <c r="AC24" s="3680"/>
      <c r="AD24" s="3680"/>
      <c r="AE24" s="3680"/>
      <c r="AF24" s="3680"/>
      <c r="AG24" s="3680"/>
      <c r="AH24" s="3682"/>
      <c r="AI24" s="3682"/>
      <c r="AJ24" s="3682"/>
      <c r="AK24" s="3682"/>
      <c r="AL24" s="3680"/>
      <c r="AM24" s="3680"/>
      <c r="AN24" s="3680"/>
      <c r="AO24" s="3685"/>
    </row>
    <row r="25" spans="1:41" s="136" customFormat="1" ht="10.5" customHeight="1" thickTop="1">
      <c r="A25" s="138"/>
      <c r="B25" s="1111"/>
      <c r="C25" s="1146"/>
      <c r="D25" s="1085" t="s">
        <v>197</v>
      </c>
      <c r="E25" s="1085" t="s">
        <v>198</v>
      </c>
      <c r="F25" s="1086"/>
      <c r="G25" s="1086"/>
      <c r="H25" s="1086"/>
      <c r="I25" s="1086"/>
      <c r="J25" s="3619"/>
      <c r="K25" s="3654"/>
      <c r="L25" s="3634"/>
      <c r="M25" s="3634"/>
      <c r="N25" s="3655"/>
      <c r="O25" s="3658"/>
      <c r="P25" s="3634"/>
      <c r="Q25" s="3634"/>
      <c r="R25" s="3655"/>
      <c r="S25" s="3593">
        <f>K25+O25</f>
        <v>0</v>
      </c>
      <c r="T25" s="3594"/>
      <c r="U25" s="3594"/>
      <c r="V25" s="3595"/>
      <c r="W25" s="3664"/>
      <c r="X25" s="3640"/>
      <c r="Y25" s="3640"/>
      <c r="Z25" s="3640"/>
      <c r="AA25" s="3640"/>
      <c r="AB25" s="3640"/>
      <c r="AC25" s="3641"/>
      <c r="AD25" s="3633"/>
      <c r="AE25" s="3634"/>
      <c r="AF25" s="3634"/>
      <c r="AG25" s="3635"/>
      <c r="AH25" s="3639"/>
      <c r="AI25" s="3640"/>
      <c r="AJ25" s="3640"/>
      <c r="AK25" s="3641"/>
      <c r="AL25" s="3599">
        <f>AD25+AH25</f>
        <v>0</v>
      </c>
      <c r="AM25" s="3600"/>
      <c r="AN25" s="3600"/>
      <c r="AO25" s="3601"/>
    </row>
    <row r="26" spans="1:41" ht="12" customHeight="1" thickBot="1">
      <c r="A26" s="138"/>
      <c r="B26" s="1111"/>
      <c r="C26" s="1146"/>
      <c r="D26" s="1085"/>
      <c r="E26" s="1083" t="s">
        <v>949</v>
      </c>
      <c r="F26" s="1086"/>
      <c r="G26" s="1086"/>
      <c r="H26" s="1086"/>
      <c r="I26" s="992"/>
      <c r="J26" s="3619"/>
      <c r="K26" s="3656"/>
      <c r="L26" s="3637"/>
      <c r="M26" s="3637"/>
      <c r="N26" s="3657"/>
      <c r="O26" s="3659"/>
      <c r="P26" s="3637"/>
      <c r="Q26" s="3637"/>
      <c r="R26" s="3657"/>
      <c r="S26" s="3596"/>
      <c r="T26" s="3597"/>
      <c r="U26" s="3597"/>
      <c r="V26" s="3598"/>
      <c r="W26" s="3665"/>
      <c r="X26" s="3643"/>
      <c r="Y26" s="3643"/>
      <c r="Z26" s="3643"/>
      <c r="AA26" s="3643"/>
      <c r="AB26" s="3643"/>
      <c r="AC26" s="3644"/>
      <c r="AD26" s="3636"/>
      <c r="AE26" s="3637"/>
      <c r="AF26" s="3637"/>
      <c r="AG26" s="3638"/>
      <c r="AH26" s="3642"/>
      <c r="AI26" s="3643"/>
      <c r="AJ26" s="3643"/>
      <c r="AK26" s="3644"/>
      <c r="AL26" s="3602"/>
      <c r="AM26" s="3603"/>
      <c r="AN26" s="3603"/>
      <c r="AO26" s="3604"/>
    </row>
    <row r="27" spans="1:41" ht="9.75" customHeight="1" thickTop="1">
      <c r="A27" s="138"/>
      <c r="B27" s="1111"/>
      <c r="C27" s="1146"/>
      <c r="D27" s="991" t="s">
        <v>199</v>
      </c>
      <c r="E27" s="991" t="s">
        <v>200</v>
      </c>
      <c r="F27" s="1148"/>
      <c r="G27" s="1148"/>
      <c r="H27" s="1148"/>
      <c r="I27" s="1148"/>
      <c r="J27" s="3487" t="s">
        <v>99</v>
      </c>
      <c r="K27" s="3646"/>
      <c r="L27" s="3621"/>
      <c r="M27" s="3621"/>
      <c r="N27" s="3621"/>
      <c r="O27" s="3621"/>
      <c r="P27" s="3621"/>
      <c r="Q27" s="3621"/>
      <c r="R27" s="3621"/>
      <c r="S27" s="3624"/>
      <c r="T27" s="3624"/>
      <c r="U27" s="3624"/>
      <c r="V27" s="3624"/>
      <c r="W27" s="3626"/>
      <c r="X27" s="3627"/>
      <c r="Y27" s="3627"/>
      <c r="Z27" s="3627"/>
      <c r="AA27" s="3627"/>
      <c r="AB27" s="3627"/>
      <c r="AC27" s="3627"/>
      <c r="AD27" s="3610"/>
      <c r="AE27" s="3610"/>
      <c r="AF27" s="3610"/>
      <c r="AG27" s="3610"/>
      <c r="AH27" s="3610"/>
      <c r="AI27" s="3610"/>
      <c r="AJ27" s="3610"/>
      <c r="AK27" s="3610"/>
      <c r="AL27" s="3612"/>
      <c r="AM27" s="3612"/>
      <c r="AN27" s="3612"/>
      <c r="AO27" s="3613"/>
    </row>
    <row r="28" spans="1:41" ht="9.75" customHeight="1">
      <c r="A28" s="138"/>
      <c r="B28" s="1111"/>
      <c r="C28" s="1146"/>
      <c r="D28" s="1085"/>
      <c r="E28" s="1089" t="s">
        <v>950</v>
      </c>
      <c r="F28" s="1148"/>
      <c r="G28" s="1148"/>
      <c r="H28" s="1148"/>
      <c r="I28" s="1148"/>
      <c r="J28" s="3488"/>
      <c r="K28" s="3647"/>
      <c r="L28" s="3648"/>
      <c r="M28" s="3648"/>
      <c r="N28" s="3648"/>
      <c r="O28" s="3648"/>
      <c r="P28" s="3648"/>
      <c r="Q28" s="3648"/>
      <c r="R28" s="3648"/>
      <c r="S28" s="3650"/>
      <c r="T28" s="3650"/>
      <c r="U28" s="3650"/>
      <c r="V28" s="3650"/>
      <c r="W28" s="3651"/>
      <c r="X28" s="3652"/>
      <c r="Y28" s="3652"/>
      <c r="Z28" s="3652"/>
      <c r="AA28" s="3652"/>
      <c r="AB28" s="3652"/>
      <c r="AC28" s="3652"/>
      <c r="AD28" s="3653"/>
      <c r="AE28" s="3653"/>
      <c r="AF28" s="3653"/>
      <c r="AG28" s="3653"/>
      <c r="AH28" s="3653"/>
      <c r="AI28" s="3653"/>
      <c r="AJ28" s="3653"/>
      <c r="AK28" s="3653"/>
      <c r="AL28" s="3660"/>
      <c r="AM28" s="3660"/>
      <c r="AN28" s="3660"/>
      <c r="AO28" s="3661"/>
    </row>
    <row r="29" spans="1:41" ht="4.5" customHeight="1" thickBot="1">
      <c r="A29" s="138"/>
      <c r="B29" s="1111"/>
      <c r="C29" s="1146"/>
      <c r="D29" s="1085"/>
      <c r="E29" s="1089"/>
      <c r="F29" s="1148"/>
      <c r="G29" s="1148"/>
      <c r="H29" s="1148"/>
      <c r="I29" s="1148"/>
      <c r="J29" s="3488"/>
      <c r="K29" s="3649"/>
      <c r="L29" s="3623"/>
      <c r="M29" s="3623"/>
      <c r="N29" s="3623"/>
      <c r="O29" s="3623"/>
      <c r="P29" s="3623"/>
      <c r="Q29" s="3623"/>
      <c r="R29" s="3623"/>
      <c r="S29" s="3625"/>
      <c r="T29" s="3625"/>
      <c r="U29" s="3625"/>
      <c r="V29" s="3625"/>
      <c r="W29" s="3628"/>
      <c r="X29" s="3629"/>
      <c r="Y29" s="3629"/>
      <c r="Z29" s="3629"/>
      <c r="AA29" s="3629"/>
      <c r="AB29" s="3629"/>
      <c r="AC29" s="3629"/>
      <c r="AD29" s="3611"/>
      <c r="AE29" s="3611"/>
      <c r="AF29" s="3611"/>
      <c r="AG29" s="3611"/>
      <c r="AH29" s="3611"/>
      <c r="AI29" s="3611"/>
      <c r="AJ29" s="3611"/>
      <c r="AK29" s="3611"/>
      <c r="AL29" s="3614"/>
      <c r="AM29" s="3614"/>
      <c r="AN29" s="3614"/>
      <c r="AO29" s="3615"/>
    </row>
    <row r="30" spans="1:41" ht="9.75" customHeight="1" thickTop="1">
      <c r="A30" s="138"/>
      <c r="B30" s="1111"/>
      <c r="C30" s="1146"/>
      <c r="D30" s="1085"/>
      <c r="E30" s="991" t="s">
        <v>951</v>
      </c>
      <c r="F30" s="1148"/>
      <c r="G30" s="1148"/>
      <c r="H30" s="1148"/>
      <c r="I30" s="1148"/>
      <c r="J30" s="3572"/>
      <c r="K30" s="3546"/>
      <c r="L30" s="3351"/>
      <c r="M30" s="3351"/>
      <c r="N30" s="3352"/>
      <c r="O30" s="3350"/>
      <c r="P30" s="3351"/>
      <c r="Q30" s="3351"/>
      <c r="R30" s="3352"/>
      <c r="S30" s="3593">
        <f>K30+O30</f>
        <v>0</v>
      </c>
      <c r="T30" s="3594"/>
      <c r="U30" s="3594"/>
      <c r="V30" s="3595"/>
      <c r="W30" s="3138"/>
      <c r="X30" s="3139"/>
      <c r="Y30" s="3139"/>
      <c r="Z30" s="3139"/>
      <c r="AA30" s="3139"/>
      <c r="AB30" s="3139"/>
      <c r="AC30" s="3356"/>
      <c r="AD30" s="3558"/>
      <c r="AE30" s="3351"/>
      <c r="AF30" s="3351"/>
      <c r="AG30" s="3559"/>
      <c r="AH30" s="3558"/>
      <c r="AI30" s="3351"/>
      <c r="AJ30" s="3351"/>
      <c r="AK30" s="3559"/>
      <c r="AL30" s="3599">
        <f>AD30+AH30</f>
        <v>0</v>
      </c>
      <c r="AM30" s="3600"/>
      <c r="AN30" s="3600"/>
      <c r="AO30" s="3601"/>
    </row>
    <row r="31" spans="1:41" ht="9.75" customHeight="1" thickBot="1">
      <c r="A31" s="138"/>
      <c r="B31" s="1111"/>
      <c r="C31" s="1146"/>
      <c r="D31" s="1085"/>
      <c r="E31" s="1100" t="s">
        <v>1412</v>
      </c>
      <c r="F31" s="991"/>
      <c r="G31" s="991"/>
      <c r="H31" s="991"/>
      <c r="I31" s="991"/>
      <c r="J31" s="3645"/>
      <c r="K31" s="3547"/>
      <c r="L31" s="3354"/>
      <c r="M31" s="3354"/>
      <c r="N31" s="3355"/>
      <c r="O31" s="3353"/>
      <c r="P31" s="3354"/>
      <c r="Q31" s="3354"/>
      <c r="R31" s="3355"/>
      <c r="S31" s="3596"/>
      <c r="T31" s="3597"/>
      <c r="U31" s="3597"/>
      <c r="V31" s="3598"/>
      <c r="W31" s="3140"/>
      <c r="X31" s="3141"/>
      <c r="Y31" s="3141"/>
      <c r="Z31" s="3141"/>
      <c r="AA31" s="3141"/>
      <c r="AB31" s="3141"/>
      <c r="AC31" s="3357"/>
      <c r="AD31" s="3560"/>
      <c r="AE31" s="3354"/>
      <c r="AF31" s="3354"/>
      <c r="AG31" s="3561"/>
      <c r="AH31" s="3560"/>
      <c r="AI31" s="3354"/>
      <c r="AJ31" s="3354"/>
      <c r="AK31" s="3561"/>
      <c r="AL31" s="3602"/>
      <c r="AM31" s="3603"/>
      <c r="AN31" s="3603"/>
      <c r="AO31" s="3604"/>
    </row>
    <row r="32" spans="1:41" ht="9.75" customHeight="1" thickTop="1">
      <c r="A32" s="138"/>
      <c r="B32" s="1111"/>
      <c r="C32" s="1146"/>
      <c r="D32" s="1085"/>
      <c r="E32" s="1031"/>
      <c r="F32" s="991"/>
      <c r="G32" s="991"/>
      <c r="H32" s="991"/>
      <c r="I32" s="991"/>
      <c r="J32" s="3630" t="s">
        <v>100</v>
      </c>
      <c r="K32" s="3631"/>
      <c r="L32" s="3575"/>
      <c r="M32" s="3575"/>
      <c r="N32" s="3575"/>
      <c r="O32" s="3575"/>
      <c r="P32" s="3575"/>
      <c r="Q32" s="3575"/>
      <c r="R32" s="3575"/>
      <c r="S32" s="3578"/>
      <c r="T32" s="3578"/>
      <c r="U32" s="3578"/>
      <c r="V32" s="3578"/>
      <c r="W32" s="3580"/>
      <c r="X32" s="3581"/>
      <c r="Y32" s="3581"/>
      <c r="Z32" s="3581"/>
      <c r="AA32" s="3581"/>
      <c r="AB32" s="3581"/>
      <c r="AC32" s="3581"/>
      <c r="AD32" s="3584"/>
      <c r="AE32" s="3584"/>
      <c r="AF32" s="3584"/>
      <c r="AG32" s="3584"/>
      <c r="AH32" s="3584"/>
      <c r="AI32" s="3584"/>
      <c r="AJ32" s="3584"/>
      <c r="AK32" s="3584"/>
      <c r="AL32" s="3589"/>
      <c r="AM32" s="3589"/>
      <c r="AN32" s="3589"/>
      <c r="AO32" s="3590"/>
    </row>
    <row r="33" spans="1:41" ht="11.25" customHeight="1" thickBot="1">
      <c r="A33" s="138"/>
      <c r="B33" s="1111"/>
      <c r="C33" s="1146"/>
      <c r="D33" s="1085"/>
      <c r="E33" s="1078" t="s">
        <v>201</v>
      </c>
      <c r="F33" s="991"/>
      <c r="G33" s="991"/>
      <c r="H33" s="991"/>
      <c r="I33" s="991"/>
      <c r="J33" s="3488"/>
      <c r="K33" s="3632"/>
      <c r="L33" s="3577"/>
      <c r="M33" s="3577"/>
      <c r="N33" s="3577"/>
      <c r="O33" s="3577"/>
      <c r="P33" s="3577"/>
      <c r="Q33" s="3577"/>
      <c r="R33" s="3577"/>
      <c r="S33" s="3579"/>
      <c r="T33" s="3579"/>
      <c r="U33" s="3579"/>
      <c r="V33" s="3579"/>
      <c r="W33" s="3582"/>
      <c r="X33" s="3583"/>
      <c r="Y33" s="3583"/>
      <c r="Z33" s="3583"/>
      <c r="AA33" s="3583"/>
      <c r="AB33" s="3583"/>
      <c r="AC33" s="3583"/>
      <c r="AD33" s="3585"/>
      <c r="AE33" s="3585"/>
      <c r="AF33" s="3585"/>
      <c r="AG33" s="3585"/>
      <c r="AH33" s="3585"/>
      <c r="AI33" s="3585"/>
      <c r="AJ33" s="3585"/>
      <c r="AK33" s="3585"/>
      <c r="AL33" s="3591"/>
      <c r="AM33" s="3591"/>
      <c r="AN33" s="3591"/>
      <c r="AO33" s="3592"/>
    </row>
    <row r="34" spans="1:41" ht="12" customHeight="1" thickTop="1">
      <c r="A34" s="138"/>
      <c r="B34" s="1111"/>
      <c r="C34" s="1146"/>
      <c r="D34" s="1085"/>
      <c r="E34" s="1151" t="s">
        <v>1413</v>
      </c>
      <c r="F34" s="991"/>
      <c r="G34" s="991"/>
      <c r="H34" s="991"/>
      <c r="I34" s="991"/>
      <c r="J34" s="3572"/>
      <c r="K34" s="3546"/>
      <c r="L34" s="3351"/>
      <c r="M34" s="3351"/>
      <c r="N34" s="3352"/>
      <c r="O34" s="3350"/>
      <c r="P34" s="3351"/>
      <c r="Q34" s="3351"/>
      <c r="R34" s="3352"/>
      <c r="S34" s="3593">
        <f>K34+O34</f>
        <v>0</v>
      </c>
      <c r="T34" s="3594"/>
      <c r="U34" s="3594"/>
      <c r="V34" s="3595"/>
      <c r="W34" s="3138"/>
      <c r="X34" s="3139"/>
      <c r="Y34" s="3139"/>
      <c r="Z34" s="3139"/>
      <c r="AA34" s="3139"/>
      <c r="AB34" s="3139"/>
      <c r="AC34" s="3356"/>
      <c r="AD34" s="3558"/>
      <c r="AE34" s="3351"/>
      <c r="AF34" s="3351"/>
      <c r="AG34" s="3559"/>
      <c r="AH34" s="3558"/>
      <c r="AI34" s="3351"/>
      <c r="AJ34" s="3351"/>
      <c r="AK34" s="3559"/>
      <c r="AL34" s="3599">
        <f>AD34+AH34</f>
        <v>0</v>
      </c>
      <c r="AM34" s="3600"/>
      <c r="AN34" s="3600"/>
      <c r="AO34" s="3601"/>
    </row>
    <row r="35" spans="1:41" ht="8.25" customHeight="1" thickBot="1">
      <c r="A35" s="138"/>
      <c r="B35" s="1111"/>
      <c r="C35" s="1146"/>
      <c r="D35" s="1085"/>
      <c r="E35" s="1083"/>
      <c r="F35" s="991"/>
      <c r="G35" s="991"/>
      <c r="H35" s="991"/>
      <c r="I35" s="991"/>
      <c r="J35" s="3573"/>
      <c r="K35" s="3547"/>
      <c r="L35" s="3354"/>
      <c r="M35" s="3354"/>
      <c r="N35" s="3355"/>
      <c r="O35" s="3353"/>
      <c r="P35" s="3354"/>
      <c r="Q35" s="3354"/>
      <c r="R35" s="3355"/>
      <c r="S35" s="3596"/>
      <c r="T35" s="3597"/>
      <c r="U35" s="3597"/>
      <c r="V35" s="3598"/>
      <c r="W35" s="3140"/>
      <c r="X35" s="3141"/>
      <c r="Y35" s="3141"/>
      <c r="Z35" s="3141"/>
      <c r="AA35" s="3141"/>
      <c r="AB35" s="3141"/>
      <c r="AC35" s="3357"/>
      <c r="AD35" s="3560"/>
      <c r="AE35" s="3354"/>
      <c r="AF35" s="3354"/>
      <c r="AG35" s="3561"/>
      <c r="AH35" s="3560"/>
      <c r="AI35" s="3354"/>
      <c r="AJ35" s="3354"/>
      <c r="AK35" s="3561"/>
      <c r="AL35" s="3602"/>
      <c r="AM35" s="3603"/>
      <c r="AN35" s="3603"/>
      <c r="AO35" s="3604"/>
    </row>
    <row r="36" spans="1:41" ht="9" customHeight="1" thickTop="1">
      <c r="A36" s="138"/>
      <c r="B36" s="1111"/>
      <c r="C36" s="1146"/>
      <c r="D36" s="1031"/>
      <c r="E36" s="1031"/>
      <c r="F36" s="1148"/>
      <c r="G36" s="1148"/>
      <c r="H36" s="1148"/>
      <c r="I36" s="1148"/>
      <c r="J36" s="3617" t="s">
        <v>102</v>
      </c>
      <c r="K36" s="3620"/>
      <c r="L36" s="3621"/>
      <c r="M36" s="3621"/>
      <c r="N36" s="3621"/>
      <c r="O36" s="3621"/>
      <c r="P36" s="3621"/>
      <c r="Q36" s="3621"/>
      <c r="R36" s="3621"/>
      <c r="S36" s="3624"/>
      <c r="T36" s="3624"/>
      <c r="U36" s="3624"/>
      <c r="V36" s="3624"/>
      <c r="W36" s="3626"/>
      <c r="X36" s="3627"/>
      <c r="Y36" s="3627"/>
      <c r="Z36" s="3627"/>
      <c r="AA36" s="3627"/>
      <c r="AB36" s="3627"/>
      <c r="AC36" s="3627"/>
      <c r="AD36" s="3610"/>
      <c r="AE36" s="3610"/>
      <c r="AF36" s="3610"/>
      <c r="AG36" s="3610"/>
      <c r="AH36" s="3610"/>
      <c r="AI36" s="3610"/>
      <c r="AJ36" s="3610"/>
      <c r="AK36" s="3610"/>
      <c r="AL36" s="3612"/>
      <c r="AM36" s="3612"/>
      <c r="AN36" s="3612"/>
      <c r="AO36" s="3613"/>
    </row>
    <row r="37" spans="1:41" ht="11.25" customHeight="1" thickBot="1">
      <c r="A37" s="138"/>
      <c r="B37" s="1111"/>
      <c r="C37" s="1146"/>
      <c r="D37" s="1152" t="s">
        <v>202</v>
      </c>
      <c r="E37" s="991" t="s">
        <v>203</v>
      </c>
      <c r="F37" s="1148"/>
      <c r="G37" s="1148"/>
      <c r="H37" s="1148"/>
      <c r="I37" s="1148"/>
      <c r="J37" s="3618"/>
      <c r="K37" s="3622"/>
      <c r="L37" s="3623"/>
      <c r="M37" s="3623"/>
      <c r="N37" s="3623"/>
      <c r="O37" s="3623"/>
      <c r="P37" s="3623"/>
      <c r="Q37" s="3623"/>
      <c r="R37" s="3623"/>
      <c r="S37" s="3625"/>
      <c r="T37" s="3625"/>
      <c r="U37" s="3625"/>
      <c r="V37" s="3625"/>
      <c r="W37" s="3628"/>
      <c r="X37" s="3629"/>
      <c r="Y37" s="3629"/>
      <c r="Z37" s="3629"/>
      <c r="AA37" s="3629"/>
      <c r="AB37" s="3629"/>
      <c r="AC37" s="3629"/>
      <c r="AD37" s="3611"/>
      <c r="AE37" s="3611"/>
      <c r="AF37" s="3611"/>
      <c r="AG37" s="3611"/>
      <c r="AH37" s="3611"/>
      <c r="AI37" s="3611"/>
      <c r="AJ37" s="3611"/>
      <c r="AK37" s="3611"/>
      <c r="AL37" s="3614"/>
      <c r="AM37" s="3614"/>
      <c r="AN37" s="3614"/>
      <c r="AO37" s="3615"/>
    </row>
    <row r="38" spans="1:41" ht="11.25" customHeight="1" thickTop="1">
      <c r="A38" s="138"/>
      <c r="B38" s="1111"/>
      <c r="C38" s="1146"/>
      <c r="D38" s="1150"/>
      <c r="E38" s="1089" t="s">
        <v>952</v>
      </c>
      <c r="F38" s="1153"/>
      <c r="G38" s="1153"/>
      <c r="H38" s="1153"/>
      <c r="I38" s="1112"/>
      <c r="J38" s="3619"/>
      <c r="K38" s="3546"/>
      <c r="L38" s="3351"/>
      <c r="M38" s="3351"/>
      <c r="N38" s="3352"/>
      <c r="O38" s="3350"/>
      <c r="P38" s="3351"/>
      <c r="Q38" s="3351"/>
      <c r="R38" s="3352"/>
      <c r="S38" s="3593">
        <f>K38+O38</f>
        <v>0</v>
      </c>
      <c r="T38" s="3594"/>
      <c r="U38" s="3594"/>
      <c r="V38" s="3595"/>
      <c r="W38" s="3138"/>
      <c r="X38" s="3139"/>
      <c r="Y38" s="3139"/>
      <c r="Z38" s="3139"/>
      <c r="AA38" s="3139"/>
      <c r="AB38" s="3139"/>
      <c r="AC38" s="3356"/>
      <c r="AD38" s="3558"/>
      <c r="AE38" s="3351"/>
      <c r="AF38" s="3351"/>
      <c r="AG38" s="3559"/>
      <c r="AH38" s="3558"/>
      <c r="AI38" s="3351"/>
      <c r="AJ38" s="3351"/>
      <c r="AK38" s="3559"/>
      <c r="AL38" s="3599">
        <f>AD38+AH38</f>
        <v>0</v>
      </c>
      <c r="AM38" s="3600"/>
      <c r="AN38" s="3600"/>
      <c r="AO38" s="3601"/>
    </row>
    <row r="39" spans="1:41" ht="9.75" customHeight="1" thickBot="1">
      <c r="A39" s="138"/>
      <c r="B39" s="1111"/>
      <c r="C39" s="1146"/>
      <c r="D39" s="1150"/>
      <c r="E39" s="3616"/>
      <c r="F39" s="3616"/>
      <c r="G39" s="3616"/>
      <c r="H39" s="3616"/>
      <c r="I39" s="3616"/>
      <c r="J39" s="3619"/>
      <c r="K39" s="3547"/>
      <c r="L39" s="3354"/>
      <c r="M39" s="3354"/>
      <c r="N39" s="3355"/>
      <c r="O39" s="3353"/>
      <c r="P39" s="3354"/>
      <c r="Q39" s="3354"/>
      <c r="R39" s="3355"/>
      <c r="S39" s="3596"/>
      <c r="T39" s="3597"/>
      <c r="U39" s="3597"/>
      <c r="V39" s="3598"/>
      <c r="W39" s="3140"/>
      <c r="X39" s="3141"/>
      <c r="Y39" s="3141"/>
      <c r="Z39" s="3141"/>
      <c r="AA39" s="3141"/>
      <c r="AB39" s="3141"/>
      <c r="AC39" s="3357"/>
      <c r="AD39" s="3560"/>
      <c r="AE39" s="3354"/>
      <c r="AF39" s="3354"/>
      <c r="AG39" s="3561"/>
      <c r="AH39" s="3560"/>
      <c r="AI39" s="3354"/>
      <c r="AJ39" s="3354"/>
      <c r="AK39" s="3561"/>
      <c r="AL39" s="3602"/>
      <c r="AM39" s="3603"/>
      <c r="AN39" s="3603"/>
      <c r="AO39" s="3604"/>
    </row>
    <row r="40" spans="1:41" ht="7.5" customHeight="1" thickTop="1">
      <c r="A40" s="138"/>
      <c r="B40" s="1111"/>
      <c r="C40" s="1146"/>
      <c r="D40" s="1031"/>
      <c r="E40" s="991"/>
      <c r="F40" s="1154"/>
      <c r="G40" s="1154"/>
      <c r="H40" s="1154"/>
      <c r="I40" s="1154"/>
      <c r="J40" s="3617" t="s">
        <v>103</v>
      </c>
      <c r="K40" s="3620"/>
      <c r="L40" s="3621"/>
      <c r="M40" s="3621"/>
      <c r="N40" s="3621"/>
      <c r="O40" s="3621"/>
      <c r="P40" s="3621"/>
      <c r="Q40" s="3621"/>
      <c r="R40" s="3621"/>
      <c r="S40" s="3624"/>
      <c r="T40" s="3624"/>
      <c r="U40" s="3624"/>
      <c r="V40" s="3624"/>
      <c r="W40" s="3494"/>
      <c r="X40" s="3495"/>
      <c r="Y40" s="3495"/>
      <c r="Z40" s="3495"/>
      <c r="AA40" s="3495"/>
      <c r="AB40" s="3495"/>
      <c r="AC40" s="3495"/>
      <c r="AD40" s="3610"/>
      <c r="AE40" s="3610"/>
      <c r="AF40" s="3610"/>
      <c r="AG40" s="3610"/>
      <c r="AH40" s="3610"/>
      <c r="AI40" s="3610"/>
      <c r="AJ40" s="3610"/>
      <c r="AK40" s="3610"/>
      <c r="AL40" s="3612"/>
      <c r="AM40" s="3612"/>
      <c r="AN40" s="3612"/>
      <c r="AO40" s="3613"/>
    </row>
    <row r="41" spans="1:41" ht="12" customHeight="1" thickBot="1">
      <c r="A41" s="138"/>
      <c r="B41" s="1111"/>
      <c r="C41" s="1146"/>
      <c r="D41" s="991" t="s">
        <v>204</v>
      </c>
      <c r="E41" s="1096" t="s">
        <v>205</v>
      </c>
      <c r="F41" s="991"/>
      <c r="G41" s="991"/>
      <c r="H41" s="991"/>
      <c r="I41" s="991"/>
      <c r="J41" s="3618"/>
      <c r="K41" s="3622"/>
      <c r="L41" s="3623"/>
      <c r="M41" s="3623"/>
      <c r="N41" s="3623"/>
      <c r="O41" s="3623"/>
      <c r="P41" s="3623"/>
      <c r="Q41" s="3623"/>
      <c r="R41" s="3623"/>
      <c r="S41" s="3625"/>
      <c r="T41" s="3625"/>
      <c r="U41" s="3625"/>
      <c r="V41" s="3625"/>
      <c r="W41" s="3496"/>
      <c r="X41" s="3497"/>
      <c r="Y41" s="3497"/>
      <c r="Z41" s="3497"/>
      <c r="AA41" s="3497"/>
      <c r="AB41" s="3497"/>
      <c r="AC41" s="3497"/>
      <c r="AD41" s="3611"/>
      <c r="AE41" s="3611"/>
      <c r="AF41" s="3611"/>
      <c r="AG41" s="3611"/>
      <c r="AH41" s="3611"/>
      <c r="AI41" s="3611"/>
      <c r="AJ41" s="3611"/>
      <c r="AK41" s="3611"/>
      <c r="AL41" s="3614"/>
      <c r="AM41" s="3614"/>
      <c r="AN41" s="3614"/>
      <c r="AO41" s="3615"/>
    </row>
    <row r="42" spans="1:41" ht="10.5" customHeight="1" thickTop="1">
      <c r="A42" s="138"/>
      <c r="B42" s="1111"/>
      <c r="C42" s="1146"/>
      <c r="D42" s="1086"/>
      <c r="E42" s="1080" t="s">
        <v>953</v>
      </c>
      <c r="F42" s="1003"/>
      <c r="G42" s="1003"/>
      <c r="H42" s="1003"/>
      <c r="I42" s="1113"/>
      <c r="J42" s="3619"/>
      <c r="K42" s="3546"/>
      <c r="L42" s="3351"/>
      <c r="M42" s="3351"/>
      <c r="N42" s="3352"/>
      <c r="O42" s="3350"/>
      <c r="P42" s="3351"/>
      <c r="Q42" s="3351"/>
      <c r="R42" s="3352"/>
      <c r="S42" s="3593">
        <f>K42+O42</f>
        <v>0</v>
      </c>
      <c r="T42" s="3594"/>
      <c r="U42" s="3594"/>
      <c r="V42" s="3595"/>
      <c r="W42" s="3138"/>
      <c r="X42" s="3139"/>
      <c r="Y42" s="3139"/>
      <c r="Z42" s="3139"/>
      <c r="AA42" s="3139"/>
      <c r="AB42" s="3139"/>
      <c r="AC42" s="3356"/>
      <c r="AD42" s="3558"/>
      <c r="AE42" s="3351"/>
      <c r="AF42" s="3351"/>
      <c r="AG42" s="3559"/>
      <c r="AH42" s="3558"/>
      <c r="AI42" s="3351"/>
      <c r="AJ42" s="3351"/>
      <c r="AK42" s="3559"/>
      <c r="AL42" s="3599">
        <f>AD42+AH42</f>
        <v>0</v>
      </c>
      <c r="AM42" s="3600"/>
      <c r="AN42" s="3600"/>
      <c r="AO42" s="3601"/>
    </row>
    <row r="43" spans="1:41" ht="12" customHeight="1" thickBot="1">
      <c r="A43" s="138"/>
      <c r="B43" s="1111"/>
      <c r="C43" s="1146"/>
      <c r="D43" s="1086"/>
      <c r="E43" s="1003"/>
      <c r="F43" s="1003"/>
      <c r="G43" s="1003"/>
      <c r="H43" s="1003"/>
      <c r="I43" s="1113"/>
      <c r="J43" s="3619"/>
      <c r="K43" s="3547"/>
      <c r="L43" s="3354"/>
      <c r="M43" s="3354"/>
      <c r="N43" s="3355"/>
      <c r="O43" s="3353"/>
      <c r="P43" s="3354"/>
      <c r="Q43" s="3354"/>
      <c r="R43" s="3355"/>
      <c r="S43" s="3596"/>
      <c r="T43" s="3597"/>
      <c r="U43" s="3597"/>
      <c r="V43" s="3598"/>
      <c r="W43" s="3140"/>
      <c r="X43" s="3141"/>
      <c r="Y43" s="3141"/>
      <c r="Z43" s="3141"/>
      <c r="AA43" s="3141"/>
      <c r="AB43" s="3141"/>
      <c r="AC43" s="3357"/>
      <c r="AD43" s="3560"/>
      <c r="AE43" s="3354"/>
      <c r="AF43" s="3354"/>
      <c r="AG43" s="3561"/>
      <c r="AH43" s="3560"/>
      <c r="AI43" s="3354"/>
      <c r="AJ43" s="3354"/>
      <c r="AK43" s="3561"/>
      <c r="AL43" s="3602"/>
      <c r="AM43" s="3603"/>
      <c r="AN43" s="3603"/>
      <c r="AO43" s="3604"/>
    </row>
    <row r="44" spans="1:41" ht="9" customHeight="1" thickTop="1">
      <c r="A44" s="138"/>
      <c r="B44" s="1111"/>
      <c r="C44" s="1146"/>
      <c r="D44" s="1031"/>
      <c r="E44" s="3605"/>
      <c r="F44" s="3605"/>
      <c r="G44" s="3605"/>
      <c r="H44" s="3605"/>
      <c r="I44" s="3605"/>
      <c r="J44" s="3606" t="s">
        <v>106</v>
      </c>
      <c r="K44" s="3608"/>
      <c r="L44" s="3490"/>
      <c r="M44" s="3490"/>
      <c r="N44" s="3490"/>
      <c r="O44" s="3490"/>
      <c r="P44" s="3490"/>
      <c r="Q44" s="3490"/>
      <c r="R44" s="3490"/>
      <c r="S44" s="3492"/>
      <c r="T44" s="3492"/>
      <c r="U44" s="3492"/>
      <c r="V44" s="3492"/>
      <c r="W44" s="3494"/>
      <c r="X44" s="3495"/>
      <c r="Y44" s="3495"/>
      <c r="Z44" s="3495"/>
      <c r="AA44" s="3495"/>
      <c r="AB44" s="3495"/>
      <c r="AC44" s="3495"/>
      <c r="AD44" s="3498"/>
      <c r="AE44" s="3498"/>
      <c r="AF44" s="3498"/>
      <c r="AG44" s="3498"/>
      <c r="AH44" s="3498"/>
      <c r="AI44" s="3498"/>
      <c r="AJ44" s="3498"/>
      <c r="AK44" s="3498"/>
      <c r="AL44" s="3500"/>
      <c r="AM44" s="3500"/>
      <c r="AN44" s="3500"/>
      <c r="AO44" s="3501"/>
    </row>
    <row r="45" spans="1:41" ht="12.75" customHeight="1" thickBot="1">
      <c r="A45" s="138"/>
      <c r="B45" s="1111"/>
      <c r="C45" s="1146"/>
      <c r="D45" s="991" t="s">
        <v>206</v>
      </c>
      <c r="E45" s="1078" t="s">
        <v>207</v>
      </c>
      <c r="F45" s="984"/>
      <c r="G45" s="984"/>
      <c r="H45" s="984"/>
      <c r="I45" s="984"/>
      <c r="J45" s="3526"/>
      <c r="K45" s="3609"/>
      <c r="L45" s="3491"/>
      <c r="M45" s="3491"/>
      <c r="N45" s="3491"/>
      <c r="O45" s="3491"/>
      <c r="P45" s="3491"/>
      <c r="Q45" s="3491"/>
      <c r="R45" s="3491"/>
      <c r="S45" s="3493"/>
      <c r="T45" s="3493"/>
      <c r="U45" s="3493"/>
      <c r="V45" s="3493"/>
      <c r="W45" s="3496"/>
      <c r="X45" s="3497"/>
      <c r="Y45" s="3497"/>
      <c r="Z45" s="3497"/>
      <c r="AA45" s="3497"/>
      <c r="AB45" s="3497"/>
      <c r="AC45" s="3497"/>
      <c r="AD45" s="3499"/>
      <c r="AE45" s="3499"/>
      <c r="AF45" s="3499"/>
      <c r="AG45" s="3499"/>
      <c r="AH45" s="3499"/>
      <c r="AI45" s="3499"/>
      <c r="AJ45" s="3499"/>
      <c r="AK45" s="3499"/>
      <c r="AL45" s="3502"/>
      <c r="AM45" s="3502"/>
      <c r="AN45" s="3502"/>
      <c r="AO45" s="3503"/>
    </row>
    <row r="46" spans="1:41" ht="12" customHeight="1" thickTop="1">
      <c r="A46" s="138"/>
      <c r="B46" s="1111"/>
      <c r="C46" s="1146"/>
      <c r="D46" s="1086"/>
      <c r="E46" s="1080" t="s">
        <v>954</v>
      </c>
      <c r="F46" s="1155"/>
      <c r="G46" s="1156"/>
      <c r="H46" s="1156"/>
      <c r="I46" s="1156"/>
      <c r="J46" s="3607"/>
      <c r="K46" s="3546"/>
      <c r="L46" s="3351"/>
      <c r="M46" s="3351"/>
      <c r="N46" s="3352"/>
      <c r="O46" s="3350"/>
      <c r="P46" s="3351"/>
      <c r="Q46" s="3351"/>
      <c r="R46" s="3352"/>
      <c r="S46" s="3593">
        <f>K46+O46</f>
        <v>0</v>
      </c>
      <c r="T46" s="3594"/>
      <c r="U46" s="3594"/>
      <c r="V46" s="3595"/>
      <c r="W46" s="3138"/>
      <c r="X46" s="3139"/>
      <c r="Y46" s="3139"/>
      <c r="Z46" s="3139"/>
      <c r="AA46" s="3139"/>
      <c r="AB46" s="3139"/>
      <c r="AC46" s="3356"/>
      <c r="AD46" s="3558"/>
      <c r="AE46" s="3351"/>
      <c r="AF46" s="3351"/>
      <c r="AG46" s="3559"/>
      <c r="AH46" s="3558"/>
      <c r="AI46" s="3351"/>
      <c r="AJ46" s="3351"/>
      <c r="AK46" s="3559"/>
      <c r="AL46" s="3599">
        <f>AD46+AH46</f>
        <v>0</v>
      </c>
      <c r="AM46" s="3600"/>
      <c r="AN46" s="3600"/>
      <c r="AO46" s="3601"/>
    </row>
    <row r="47" spans="1:41" ht="10.5" customHeight="1" thickBot="1">
      <c r="A47" s="138"/>
      <c r="B47" s="1111"/>
      <c r="C47" s="1146"/>
      <c r="D47" s="1086"/>
      <c r="E47" s="2754"/>
      <c r="F47" s="2754"/>
      <c r="G47" s="1156"/>
      <c r="H47" s="1156"/>
      <c r="I47" s="1156"/>
      <c r="J47" s="3607"/>
      <c r="K47" s="3547"/>
      <c r="L47" s="3354"/>
      <c r="M47" s="3354"/>
      <c r="N47" s="3355"/>
      <c r="O47" s="3353"/>
      <c r="P47" s="3354"/>
      <c r="Q47" s="3354"/>
      <c r="R47" s="3355"/>
      <c r="S47" s="3596"/>
      <c r="T47" s="3597"/>
      <c r="U47" s="3597"/>
      <c r="V47" s="3598"/>
      <c r="W47" s="3140"/>
      <c r="X47" s="3141"/>
      <c r="Y47" s="3141"/>
      <c r="Z47" s="3141"/>
      <c r="AA47" s="3141"/>
      <c r="AB47" s="3141"/>
      <c r="AC47" s="3357"/>
      <c r="AD47" s="3560"/>
      <c r="AE47" s="3354"/>
      <c r="AF47" s="3354"/>
      <c r="AG47" s="3561"/>
      <c r="AH47" s="3560"/>
      <c r="AI47" s="3354"/>
      <c r="AJ47" s="3354"/>
      <c r="AK47" s="3561"/>
      <c r="AL47" s="3602"/>
      <c r="AM47" s="3603"/>
      <c r="AN47" s="3603"/>
      <c r="AO47" s="3604"/>
    </row>
    <row r="48" spans="1:41" ht="11.25" customHeight="1" thickTop="1">
      <c r="A48" s="138"/>
      <c r="B48" s="1111"/>
      <c r="C48" s="1146"/>
      <c r="D48" s="991" t="s">
        <v>208</v>
      </c>
      <c r="E48" s="1085" t="s">
        <v>1414</v>
      </c>
      <c r="F48" s="1157"/>
      <c r="G48" s="1157"/>
      <c r="H48" s="1157"/>
      <c r="I48" s="1114"/>
      <c r="J48" s="3487" t="s">
        <v>97</v>
      </c>
      <c r="K48" s="3404"/>
      <c r="L48" s="3490"/>
      <c r="M48" s="3490"/>
      <c r="N48" s="3490"/>
      <c r="O48" s="3490"/>
      <c r="P48" s="3490"/>
      <c r="Q48" s="3490"/>
      <c r="R48" s="3490"/>
      <c r="S48" s="3492"/>
      <c r="T48" s="3492"/>
      <c r="U48" s="3492"/>
      <c r="V48" s="3492"/>
      <c r="W48" s="3494"/>
      <c r="X48" s="3495"/>
      <c r="Y48" s="3495"/>
      <c r="Z48" s="3495"/>
      <c r="AA48" s="3495"/>
      <c r="AB48" s="3495"/>
      <c r="AC48" s="3495"/>
      <c r="AD48" s="3498"/>
      <c r="AE48" s="3498"/>
      <c r="AF48" s="3498"/>
      <c r="AG48" s="3498"/>
      <c r="AH48" s="3498"/>
      <c r="AI48" s="3498"/>
      <c r="AJ48" s="3498"/>
      <c r="AK48" s="3498"/>
      <c r="AL48" s="3500"/>
      <c r="AM48" s="3500"/>
      <c r="AN48" s="3500"/>
      <c r="AO48" s="3501"/>
    </row>
    <row r="49" spans="1:41" ht="11.25" customHeight="1" thickBot="1">
      <c r="A49" s="138"/>
      <c r="B49" s="1111"/>
      <c r="C49" s="1146"/>
      <c r="D49" s="991"/>
      <c r="E49" s="991" t="s">
        <v>1415</v>
      </c>
      <c r="F49" s="1155"/>
      <c r="G49" s="1155"/>
      <c r="H49" s="1155"/>
      <c r="I49" s="1115"/>
      <c r="J49" s="3488"/>
      <c r="K49" s="3407"/>
      <c r="L49" s="3491"/>
      <c r="M49" s="3491"/>
      <c r="N49" s="3491"/>
      <c r="O49" s="3491"/>
      <c r="P49" s="3491"/>
      <c r="Q49" s="3491"/>
      <c r="R49" s="3491"/>
      <c r="S49" s="3493"/>
      <c r="T49" s="3493"/>
      <c r="U49" s="3493"/>
      <c r="V49" s="3493"/>
      <c r="W49" s="3496"/>
      <c r="X49" s="3497"/>
      <c r="Y49" s="3497"/>
      <c r="Z49" s="3497"/>
      <c r="AA49" s="3497"/>
      <c r="AB49" s="3497"/>
      <c r="AC49" s="3497"/>
      <c r="AD49" s="3499"/>
      <c r="AE49" s="3499"/>
      <c r="AF49" s="3499"/>
      <c r="AG49" s="3499"/>
      <c r="AH49" s="3499"/>
      <c r="AI49" s="3499"/>
      <c r="AJ49" s="3499"/>
      <c r="AK49" s="3499"/>
      <c r="AL49" s="3502"/>
      <c r="AM49" s="3502"/>
      <c r="AN49" s="3502"/>
      <c r="AO49" s="3503"/>
    </row>
    <row r="50" spans="1:41" ht="11.25" customHeight="1" thickTop="1">
      <c r="A50" s="138"/>
      <c r="B50" s="1111"/>
      <c r="C50" s="1146"/>
      <c r="D50" s="991"/>
      <c r="E50" s="1098" t="s">
        <v>1416</v>
      </c>
      <c r="F50" s="1155"/>
      <c r="G50" s="1155"/>
      <c r="H50" s="1155"/>
      <c r="I50" s="1115"/>
      <c r="J50" s="3488"/>
      <c r="K50" s="3546"/>
      <c r="L50" s="3351"/>
      <c r="M50" s="3351"/>
      <c r="N50" s="3352"/>
      <c r="O50" s="3350"/>
      <c r="P50" s="3351"/>
      <c r="Q50" s="3351"/>
      <c r="R50" s="3352"/>
      <c r="S50" s="3593">
        <f>K50+O50</f>
        <v>0</v>
      </c>
      <c r="T50" s="3594"/>
      <c r="U50" s="3594"/>
      <c r="V50" s="3595"/>
      <c r="W50" s="3138"/>
      <c r="X50" s="3139"/>
      <c r="Y50" s="3139"/>
      <c r="Z50" s="3139"/>
      <c r="AA50" s="3139"/>
      <c r="AB50" s="3139"/>
      <c r="AC50" s="3356"/>
      <c r="AD50" s="3558"/>
      <c r="AE50" s="3351"/>
      <c r="AF50" s="3351"/>
      <c r="AG50" s="3559"/>
      <c r="AH50" s="3558"/>
      <c r="AI50" s="3351"/>
      <c r="AJ50" s="3351"/>
      <c r="AK50" s="3559"/>
      <c r="AL50" s="3599">
        <f>AD50+AH50</f>
        <v>0</v>
      </c>
      <c r="AM50" s="3600"/>
      <c r="AN50" s="3600"/>
      <c r="AO50" s="3601"/>
    </row>
    <row r="51" spans="1:41" ht="10.5" customHeight="1" thickBot="1">
      <c r="A51" s="138"/>
      <c r="B51" s="1111"/>
      <c r="C51" s="1146"/>
      <c r="D51" s="1086"/>
      <c r="E51" s="1098" t="s">
        <v>1427</v>
      </c>
      <c r="F51" s="1155"/>
      <c r="G51" s="1155"/>
      <c r="H51" s="1155"/>
      <c r="I51" s="1115"/>
      <c r="J51" s="3489"/>
      <c r="K51" s="3547"/>
      <c r="L51" s="3354"/>
      <c r="M51" s="3354"/>
      <c r="N51" s="3355"/>
      <c r="O51" s="3353"/>
      <c r="P51" s="3354"/>
      <c r="Q51" s="3354"/>
      <c r="R51" s="3355"/>
      <c r="S51" s="3596"/>
      <c r="T51" s="3597"/>
      <c r="U51" s="3597"/>
      <c r="V51" s="3598"/>
      <c r="W51" s="3140"/>
      <c r="X51" s="3141"/>
      <c r="Y51" s="3141"/>
      <c r="Z51" s="3141"/>
      <c r="AA51" s="3141"/>
      <c r="AB51" s="3141"/>
      <c r="AC51" s="3357"/>
      <c r="AD51" s="3560"/>
      <c r="AE51" s="3354"/>
      <c r="AF51" s="3354"/>
      <c r="AG51" s="3561"/>
      <c r="AH51" s="3560"/>
      <c r="AI51" s="3354"/>
      <c r="AJ51" s="3354"/>
      <c r="AK51" s="3561"/>
      <c r="AL51" s="3602"/>
      <c r="AM51" s="3603"/>
      <c r="AN51" s="3603"/>
      <c r="AO51" s="3604"/>
    </row>
    <row r="52" spans="1:41" ht="11.25" customHeight="1" thickTop="1">
      <c r="A52" s="138"/>
      <c r="B52" s="1111"/>
      <c r="C52" s="1146"/>
      <c r="D52" s="991"/>
      <c r="E52" s="1085"/>
      <c r="F52" s="1158"/>
      <c r="G52" s="1158"/>
      <c r="H52" s="1158"/>
      <c r="I52" s="1116"/>
      <c r="J52" s="3487" t="s">
        <v>356</v>
      </c>
      <c r="K52" s="3404"/>
      <c r="L52" s="3490"/>
      <c r="M52" s="3490"/>
      <c r="N52" s="3490"/>
      <c r="O52" s="3490"/>
      <c r="P52" s="3490"/>
      <c r="Q52" s="3490"/>
      <c r="R52" s="3490"/>
      <c r="S52" s="3492"/>
      <c r="T52" s="3492"/>
      <c r="U52" s="3492"/>
      <c r="V52" s="3492"/>
      <c r="W52" s="3494"/>
      <c r="X52" s="3495"/>
      <c r="Y52" s="3495"/>
      <c r="Z52" s="3495"/>
      <c r="AA52" s="3495"/>
      <c r="AB52" s="3495"/>
      <c r="AC52" s="3495"/>
      <c r="AD52" s="3498"/>
      <c r="AE52" s="3498"/>
      <c r="AF52" s="3498"/>
      <c r="AG52" s="3498"/>
      <c r="AH52" s="3498"/>
      <c r="AI52" s="3498"/>
      <c r="AJ52" s="3498"/>
      <c r="AK52" s="3498"/>
      <c r="AL52" s="3500"/>
      <c r="AM52" s="3500"/>
      <c r="AN52" s="3500"/>
      <c r="AO52" s="3501"/>
    </row>
    <row r="53" spans="1:41" ht="11.25" customHeight="1" thickBot="1">
      <c r="A53" s="138"/>
      <c r="B53" s="1111"/>
      <c r="C53" s="1146"/>
      <c r="D53" s="991"/>
      <c r="E53" s="1098" t="s">
        <v>1428</v>
      </c>
      <c r="F53" s="1155"/>
      <c r="G53" s="1155"/>
      <c r="H53" s="1157"/>
      <c r="I53" s="1114"/>
      <c r="J53" s="3488"/>
      <c r="K53" s="3407"/>
      <c r="L53" s="3491"/>
      <c r="M53" s="3491"/>
      <c r="N53" s="3491"/>
      <c r="O53" s="3491"/>
      <c r="P53" s="3491"/>
      <c r="Q53" s="3491"/>
      <c r="R53" s="3491"/>
      <c r="S53" s="3493"/>
      <c r="T53" s="3493"/>
      <c r="U53" s="3493"/>
      <c r="V53" s="3493"/>
      <c r="W53" s="3496"/>
      <c r="X53" s="3497"/>
      <c r="Y53" s="3497"/>
      <c r="Z53" s="3497"/>
      <c r="AA53" s="3497"/>
      <c r="AB53" s="3497"/>
      <c r="AC53" s="3497"/>
      <c r="AD53" s="3499"/>
      <c r="AE53" s="3499"/>
      <c r="AF53" s="3499"/>
      <c r="AG53" s="3499"/>
      <c r="AH53" s="3499"/>
      <c r="AI53" s="3499"/>
      <c r="AJ53" s="3499"/>
      <c r="AK53" s="3499"/>
      <c r="AL53" s="3502"/>
      <c r="AM53" s="3502"/>
      <c r="AN53" s="3502"/>
      <c r="AO53" s="3503"/>
    </row>
    <row r="54" spans="1:41" ht="11.25" customHeight="1" thickTop="1">
      <c r="A54" s="138"/>
      <c r="B54" s="1111"/>
      <c r="C54" s="1146"/>
      <c r="D54" s="991"/>
      <c r="E54" s="1098"/>
      <c r="F54" s="1155"/>
      <c r="G54" s="1155"/>
      <c r="H54" s="1155"/>
      <c r="I54" s="1115"/>
      <c r="J54" s="3488"/>
      <c r="K54" s="3546"/>
      <c r="L54" s="3351"/>
      <c r="M54" s="3351"/>
      <c r="N54" s="3352"/>
      <c r="O54" s="3350"/>
      <c r="P54" s="3351"/>
      <c r="Q54" s="3351"/>
      <c r="R54" s="3352"/>
      <c r="S54" s="3593">
        <f>K54+O54</f>
        <v>0</v>
      </c>
      <c r="T54" s="3594"/>
      <c r="U54" s="3594"/>
      <c r="V54" s="3595"/>
      <c r="W54" s="3138"/>
      <c r="X54" s="3139"/>
      <c r="Y54" s="3139"/>
      <c r="Z54" s="3139"/>
      <c r="AA54" s="3139"/>
      <c r="AB54" s="3139"/>
      <c r="AC54" s="3356"/>
      <c r="AD54" s="3558"/>
      <c r="AE54" s="3351"/>
      <c r="AF54" s="3351"/>
      <c r="AG54" s="3559"/>
      <c r="AH54" s="3558"/>
      <c r="AI54" s="3351"/>
      <c r="AJ54" s="3351"/>
      <c r="AK54" s="3559"/>
      <c r="AL54" s="3599">
        <f>AD54+AH54</f>
        <v>0</v>
      </c>
      <c r="AM54" s="3600"/>
      <c r="AN54" s="3600"/>
      <c r="AO54" s="3601"/>
    </row>
    <row r="55" spans="1:41" ht="10.5" customHeight="1" thickBot="1">
      <c r="A55" s="138"/>
      <c r="B55" s="1111"/>
      <c r="C55" s="1146"/>
      <c r="D55" s="1086"/>
      <c r="E55" s="1098"/>
      <c r="F55" s="1155"/>
      <c r="G55" s="1155"/>
      <c r="H55" s="1155"/>
      <c r="I55" s="1115"/>
      <c r="J55" s="3489"/>
      <c r="K55" s="3547"/>
      <c r="L55" s="3354"/>
      <c r="M55" s="3354"/>
      <c r="N55" s="3355"/>
      <c r="O55" s="3353"/>
      <c r="P55" s="3354"/>
      <c r="Q55" s="3354"/>
      <c r="R55" s="3355"/>
      <c r="S55" s="3596"/>
      <c r="T55" s="3597"/>
      <c r="U55" s="3597"/>
      <c r="V55" s="3598"/>
      <c r="W55" s="3140"/>
      <c r="X55" s="3141"/>
      <c r="Y55" s="3141"/>
      <c r="Z55" s="3141"/>
      <c r="AA55" s="3141"/>
      <c r="AB55" s="3141"/>
      <c r="AC55" s="3357"/>
      <c r="AD55" s="3560"/>
      <c r="AE55" s="3354"/>
      <c r="AF55" s="3354"/>
      <c r="AG55" s="3561"/>
      <c r="AH55" s="3560"/>
      <c r="AI55" s="3354"/>
      <c r="AJ55" s="3354"/>
      <c r="AK55" s="3561"/>
      <c r="AL55" s="3602"/>
      <c r="AM55" s="3603"/>
      <c r="AN55" s="3603"/>
      <c r="AO55" s="3604"/>
    </row>
    <row r="56" spans="1:41" ht="10.5" customHeight="1" thickTop="1">
      <c r="A56" s="138"/>
      <c r="B56" s="1111"/>
      <c r="C56" s="1146"/>
      <c r="D56" s="1085" t="s">
        <v>209</v>
      </c>
      <c r="E56" s="984" t="s">
        <v>966</v>
      </c>
      <c r="F56" s="984"/>
      <c r="G56" s="1155"/>
      <c r="H56" s="1155"/>
      <c r="I56" s="1155"/>
      <c r="J56" s="3571">
        <v>16</v>
      </c>
      <c r="K56" s="3574"/>
      <c r="L56" s="3575"/>
      <c r="M56" s="3575"/>
      <c r="N56" s="3575"/>
      <c r="O56" s="3575"/>
      <c r="P56" s="3575"/>
      <c r="Q56" s="3575"/>
      <c r="R56" s="3575"/>
      <c r="S56" s="3578"/>
      <c r="T56" s="3578"/>
      <c r="U56" s="3578"/>
      <c r="V56" s="3578"/>
      <c r="W56" s="3580"/>
      <c r="X56" s="3581"/>
      <c r="Y56" s="3581"/>
      <c r="Z56" s="3581"/>
      <c r="AA56" s="3581"/>
      <c r="AB56" s="3581"/>
      <c r="AC56" s="3581"/>
      <c r="AD56" s="3584"/>
      <c r="AE56" s="3584"/>
      <c r="AF56" s="3584"/>
      <c r="AG56" s="3584"/>
      <c r="AH56" s="3584"/>
      <c r="AI56" s="3584"/>
      <c r="AJ56" s="3584"/>
      <c r="AK56" s="3584"/>
      <c r="AL56" s="3589"/>
      <c r="AM56" s="3589"/>
      <c r="AN56" s="3589"/>
      <c r="AO56" s="3590"/>
    </row>
    <row r="57" spans="1:41" ht="10.5" customHeight="1" thickBot="1">
      <c r="A57" s="138"/>
      <c r="B57" s="1111"/>
      <c r="C57" s="1146"/>
      <c r="D57" s="1086"/>
      <c r="E57" s="1083" t="s">
        <v>978</v>
      </c>
      <c r="F57" s="1155"/>
      <c r="G57" s="984"/>
      <c r="H57" s="1155"/>
      <c r="I57" s="1155"/>
      <c r="J57" s="3488"/>
      <c r="K57" s="3576"/>
      <c r="L57" s="3577"/>
      <c r="M57" s="3577"/>
      <c r="N57" s="3577"/>
      <c r="O57" s="3577"/>
      <c r="P57" s="3577"/>
      <c r="Q57" s="3577"/>
      <c r="R57" s="3577"/>
      <c r="S57" s="3579"/>
      <c r="T57" s="3579"/>
      <c r="U57" s="3579"/>
      <c r="V57" s="3579"/>
      <c r="W57" s="3582"/>
      <c r="X57" s="3583"/>
      <c r="Y57" s="3583"/>
      <c r="Z57" s="3583"/>
      <c r="AA57" s="3583"/>
      <c r="AB57" s="3583"/>
      <c r="AC57" s="3583"/>
      <c r="AD57" s="3585"/>
      <c r="AE57" s="3585"/>
      <c r="AF57" s="3585"/>
      <c r="AG57" s="3585"/>
      <c r="AH57" s="3585"/>
      <c r="AI57" s="3585"/>
      <c r="AJ57" s="3585"/>
      <c r="AK57" s="3585"/>
      <c r="AL57" s="3591"/>
      <c r="AM57" s="3591"/>
      <c r="AN57" s="3591"/>
      <c r="AO57" s="3592"/>
    </row>
    <row r="58" spans="1:41" ht="10.5" customHeight="1" thickTop="1">
      <c r="A58" s="138"/>
      <c r="B58" s="1111"/>
      <c r="C58" s="1146"/>
      <c r="D58" s="1086"/>
      <c r="E58" s="1083"/>
      <c r="F58" s="1155"/>
      <c r="G58" s="1155"/>
      <c r="H58" s="1155"/>
      <c r="I58" s="1155"/>
      <c r="J58" s="3572"/>
      <c r="K58" s="3546"/>
      <c r="L58" s="3351"/>
      <c r="M58" s="3351"/>
      <c r="N58" s="3352"/>
      <c r="O58" s="3350"/>
      <c r="P58" s="3351"/>
      <c r="Q58" s="3351"/>
      <c r="R58" s="3352"/>
      <c r="S58" s="3593">
        <f>K58+O58</f>
        <v>0</v>
      </c>
      <c r="T58" s="3594"/>
      <c r="U58" s="3594"/>
      <c r="V58" s="3595"/>
      <c r="W58" s="3138"/>
      <c r="X58" s="3139"/>
      <c r="Y58" s="3139"/>
      <c r="Z58" s="3139"/>
      <c r="AA58" s="3139"/>
      <c r="AB58" s="3139"/>
      <c r="AC58" s="3356"/>
      <c r="AD58" s="3558"/>
      <c r="AE58" s="3351"/>
      <c r="AF58" s="3351"/>
      <c r="AG58" s="3559"/>
      <c r="AH58" s="3558"/>
      <c r="AI58" s="3351"/>
      <c r="AJ58" s="3351"/>
      <c r="AK58" s="3559"/>
      <c r="AL58" s="3599">
        <f>AD58+AH58</f>
        <v>0</v>
      </c>
      <c r="AM58" s="3600"/>
      <c r="AN58" s="3600"/>
      <c r="AO58" s="3601"/>
    </row>
    <row r="59" spans="1:41" ht="12" customHeight="1" thickBot="1">
      <c r="A59" s="138"/>
      <c r="B59" s="1111"/>
      <c r="C59" s="1146"/>
      <c r="D59" s="1086"/>
      <c r="E59" s="1083"/>
      <c r="F59" s="1155"/>
      <c r="G59" s="1155"/>
      <c r="H59" s="1155"/>
      <c r="I59" s="1155"/>
      <c r="J59" s="3573"/>
      <c r="K59" s="3547"/>
      <c r="L59" s="3354"/>
      <c r="M59" s="3354"/>
      <c r="N59" s="3355"/>
      <c r="O59" s="3353"/>
      <c r="P59" s="3354"/>
      <c r="Q59" s="3354"/>
      <c r="R59" s="3355"/>
      <c r="S59" s="3596"/>
      <c r="T59" s="3597"/>
      <c r="U59" s="3597"/>
      <c r="V59" s="3598"/>
      <c r="W59" s="3140"/>
      <c r="X59" s="3141"/>
      <c r="Y59" s="3141"/>
      <c r="Z59" s="3141"/>
      <c r="AA59" s="3141"/>
      <c r="AB59" s="3141"/>
      <c r="AC59" s="3357"/>
      <c r="AD59" s="3560"/>
      <c r="AE59" s="3354"/>
      <c r="AF59" s="3354"/>
      <c r="AG59" s="3561"/>
      <c r="AH59" s="3560"/>
      <c r="AI59" s="3354"/>
      <c r="AJ59" s="3354"/>
      <c r="AK59" s="3561"/>
      <c r="AL59" s="3602"/>
      <c r="AM59" s="3603"/>
      <c r="AN59" s="3603"/>
      <c r="AO59" s="3604"/>
    </row>
    <row r="60" spans="1:41" ht="10.5" customHeight="1" thickTop="1">
      <c r="A60" s="138"/>
      <c r="B60" s="1111"/>
      <c r="C60" s="1146"/>
      <c r="D60" s="1085" t="s">
        <v>210</v>
      </c>
      <c r="E60" s="1159" t="s">
        <v>211</v>
      </c>
      <c r="F60" s="1155"/>
      <c r="G60" s="1155"/>
      <c r="H60" s="1155"/>
      <c r="I60" s="1155"/>
      <c r="J60" s="3571">
        <v>12</v>
      </c>
      <c r="K60" s="3574"/>
      <c r="L60" s="3575"/>
      <c r="M60" s="3575"/>
      <c r="N60" s="3575"/>
      <c r="O60" s="3575"/>
      <c r="P60" s="3575"/>
      <c r="Q60" s="3575"/>
      <c r="R60" s="3575"/>
      <c r="S60" s="3578"/>
      <c r="T60" s="3578"/>
      <c r="U60" s="3578"/>
      <c r="V60" s="3578"/>
      <c r="W60" s="3580"/>
      <c r="X60" s="3581"/>
      <c r="Y60" s="3581"/>
      <c r="Z60" s="3581"/>
      <c r="AA60" s="3581"/>
      <c r="AB60" s="3581"/>
      <c r="AC60" s="3581"/>
      <c r="AD60" s="3584"/>
      <c r="AE60" s="3584"/>
      <c r="AF60" s="3584"/>
      <c r="AG60" s="3584"/>
      <c r="AH60" s="3584"/>
      <c r="AI60" s="3584"/>
      <c r="AJ60" s="3584"/>
      <c r="AK60" s="3584"/>
      <c r="AL60" s="3589"/>
      <c r="AM60" s="3589"/>
      <c r="AN60" s="3589"/>
      <c r="AO60" s="3590"/>
    </row>
    <row r="61" spans="1:41" ht="10.5" customHeight="1" thickBot="1">
      <c r="A61" s="138"/>
      <c r="B61" s="1111"/>
      <c r="C61" s="1146"/>
      <c r="D61" s="1086"/>
      <c r="E61" s="1098" t="s">
        <v>212</v>
      </c>
      <c r="F61" s="1155"/>
      <c r="G61" s="1155"/>
      <c r="H61" s="1155"/>
      <c r="I61" s="1155"/>
      <c r="J61" s="3488"/>
      <c r="K61" s="3576"/>
      <c r="L61" s="3577"/>
      <c r="M61" s="3577"/>
      <c r="N61" s="3577"/>
      <c r="O61" s="3577"/>
      <c r="P61" s="3577"/>
      <c r="Q61" s="3577"/>
      <c r="R61" s="3577"/>
      <c r="S61" s="3579"/>
      <c r="T61" s="3579"/>
      <c r="U61" s="3579"/>
      <c r="V61" s="3579"/>
      <c r="W61" s="3582"/>
      <c r="X61" s="3583"/>
      <c r="Y61" s="3583"/>
      <c r="Z61" s="3583"/>
      <c r="AA61" s="3583"/>
      <c r="AB61" s="3583"/>
      <c r="AC61" s="3583"/>
      <c r="AD61" s="3585"/>
      <c r="AE61" s="3585"/>
      <c r="AF61" s="3585"/>
      <c r="AG61" s="3585"/>
      <c r="AH61" s="3585"/>
      <c r="AI61" s="3585"/>
      <c r="AJ61" s="3585"/>
      <c r="AK61" s="3585"/>
      <c r="AL61" s="3591"/>
      <c r="AM61" s="3591"/>
      <c r="AN61" s="3591"/>
      <c r="AO61" s="3592"/>
    </row>
    <row r="62" spans="1:41" ht="10.5" customHeight="1" thickTop="1">
      <c r="A62" s="138"/>
      <c r="B62" s="1111"/>
      <c r="C62" s="1146"/>
      <c r="D62" s="1086"/>
      <c r="E62" s="1098"/>
      <c r="F62" s="1155"/>
      <c r="G62" s="1155"/>
      <c r="H62" s="1155"/>
      <c r="I62" s="1155"/>
      <c r="J62" s="3572"/>
      <c r="K62" s="3546"/>
      <c r="L62" s="3351"/>
      <c r="M62" s="3351"/>
      <c r="N62" s="3352"/>
      <c r="O62" s="3350"/>
      <c r="P62" s="3351"/>
      <c r="Q62" s="3351"/>
      <c r="R62" s="3352"/>
      <c r="S62" s="3593">
        <f>K62+O62</f>
        <v>0</v>
      </c>
      <c r="T62" s="3594"/>
      <c r="U62" s="3594"/>
      <c r="V62" s="3595"/>
      <c r="W62" s="3138"/>
      <c r="X62" s="3139"/>
      <c r="Y62" s="3139"/>
      <c r="Z62" s="3139"/>
      <c r="AA62" s="3139"/>
      <c r="AB62" s="3139"/>
      <c r="AC62" s="3356"/>
      <c r="AD62" s="3558"/>
      <c r="AE62" s="3351"/>
      <c r="AF62" s="3351"/>
      <c r="AG62" s="3559"/>
      <c r="AH62" s="3558"/>
      <c r="AI62" s="3351"/>
      <c r="AJ62" s="3351"/>
      <c r="AK62" s="3559"/>
      <c r="AL62" s="3599">
        <f>AD62+AH62</f>
        <v>0</v>
      </c>
      <c r="AM62" s="3600"/>
      <c r="AN62" s="3600"/>
      <c r="AO62" s="3601"/>
    </row>
    <row r="63" spans="1:41" ht="10.5" customHeight="1" thickBot="1">
      <c r="A63" s="138"/>
      <c r="B63" s="1111"/>
      <c r="C63" s="1146"/>
      <c r="D63" s="1086"/>
      <c r="E63" s="1155"/>
      <c r="F63" s="1155"/>
      <c r="G63" s="1155"/>
      <c r="H63" s="1155"/>
      <c r="I63" s="1155"/>
      <c r="J63" s="3573"/>
      <c r="K63" s="3547"/>
      <c r="L63" s="3354"/>
      <c r="M63" s="3354"/>
      <c r="N63" s="3355"/>
      <c r="O63" s="3353"/>
      <c r="P63" s="3354"/>
      <c r="Q63" s="3354"/>
      <c r="R63" s="3355"/>
      <c r="S63" s="3596"/>
      <c r="T63" s="3597"/>
      <c r="U63" s="3597"/>
      <c r="V63" s="3598"/>
      <c r="W63" s="3140"/>
      <c r="X63" s="3141"/>
      <c r="Y63" s="3141"/>
      <c r="Z63" s="3141"/>
      <c r="AA63" s="3141"/>
      <c r="AB63" s="3141"/>
      <c r="AC63" s="3357"/>
      <c r="AD63" s="3560"/>
      <c r="AE63" s="3354"/>
      <c r="AF63" s="3354"/>
      <c r="AG63" s="3561"/>
      <c r="AH63" s="3560"/>
      <c r="AI63" s="3354"/>
      <c r="AJ63" s="3354"/>
      <c r="AK63" s="3561"/>
      <c r="AL63" s="3602"/>
      <c r="AM63" s="3603"/>
      <c r="AN63" s="3603"/>
      <c r="AO63" s="3604"/>
    </row>
    <row r="64" spans="1:41" ht="20.25" customHeight="1" thickTop="1" thickBot="1">
      <c r="A64" s="149"/>
      <c r="B64" s="1117"/>
      <c r="C64" s="1079"/>
      <c r="D64" s="991" t="s">
        <v>213</v>
      </c>
      <c r="E64" s="991" t="s">
        <v>214</v>
      </c>
      <c r="F64" s="1108"/>
      <c r="G64" s="1108"/>
      <c r="H64" s="1108"/>
      <c r="I64" s="1108"/>
      <c r="J64" s="3569">
        <v>89</v>
      </c>
      <c r="K64" s="3566"/>
      <c r="L64" s="3522"/>
      <c r="M64" s="3522"/>
      <c r="N64" s="3522"/>
      <c r="O64" s="3522"/>
      <c r="P64" s="3522"/>
      <c r="Q64" s="3522"/>
      <c r="R64" s="3522"/>
      <c r="S64" s="3522"/>
      <c r="T64" s="3522"/>
      <c r="U64" s="3522"/>
      <c r="V64" s="3522"/>
      <c r="W64" s="3567"/>
      <c r="X64" s="3568"/>
      <c r="Y64" s="3568"/>
      <c r="Z64" s="3568"/>
      <c r="AA64" s="3568"/>
      <c r="AB64" s="3568"/>
      <c r="AC64" s="3568"/>
      <c r="AD64" s="3568"/>
      <c r="AE64" s="3568"/>
      <c r="AF64" s="3568"/>
      <c r="AG64" s="3568"/>
      <c r="AH64" s="3568"/>
      <c r="AI64" s="3568"/>
      <c r="AJ64" s="3568"/>
      <c r="AK64" s="3568"/>
      <c r="AL64" s="3568"/>
      <c r="AM64" s="3568"/>
      <c r="AN64" s="3568"/>
      <c r="AO64" s="3586"/>
    </row>
    <row r="65" spans="1:41" ht="11.25" customHeight="1" thickTop="1">
      <c r="A65" s="149"/>
      <c r="B65" s="1117"/>
      <c r="C65" s="1079"/>
      <c r="D65" s="991"/>
      <c r="E65" s="984" t="s">
        <v>215</v>
      </c>
      <c r="F65" s="1108"/>
      <c r="G65" s="1108"/>
      <c r="H65" s="1108"/>
      <c r="I65" s="1108"/>
      <c r="J65" s="3570"/>
      <c r="K65" s="3587">
        <f>K25+K30+K34+K38+K42+K46+K50+K54+K58+K62</f>
        <v>0</v>
      </c>
      <c r="L65" s="3528"/>
      <c r="M65" s="3528"/>
      <c r="N65" s="3529"/>
      <c r="O65" s="3527">
        <f>O25+O30+O34+O38+O42+O46+O50+O54+O58+O62</f>
        <v>0</v>
      </c>
      <c r="P65" s="3528"/>
      <c r="Q65" s="3528"/>
      <c r="R65" s="3529"/>
      <c r="S65" s="3527">
        <f>S25+S30+S34+S38+S42+S46+S50+S54+S58+S62</f>
        <v>0</v>
      </c>
      <c r="T65" s="3528"/>
      <c r="U65" s="3528"/>
      <c r="V65" s="3529"/>
      <c r="W65" s="3533">
        <f>W25+W30+W34+W38+W42+W46+W50+W54+W58+W62</f>
        <v>0</v>
      </c>
      <c r="X65" s="3534"/>
      <c r="Y65" s="3534"/>
      <c r="Z65" s="3534"/>
      <c r="AA65" s="3534"/>
      <c r="AB65" s="3534"/>
      <c r="AC65" s="3535"/>
      <c r="AD65" s="3539">
        <f>AD25+AD30+AD34+AD38+AD42+AD46+AD50+AD54+AD58+AD62</f>
        <v>0</v>
      </c>
      <c r="AE65" s="3528"/>
      <c r="AF65" s="3528"/>
      <c r="AG65" s="3540"/>
      <c r="AH65" s="3539">
        <f>AH25+AH30+AH34+AH38+AH42+AH46+AH50+AH54+AH58+AH62</f>
        <v>0</v>
      </c>
      <c r="AI65" s="3528"/>
      <c r="AJ65" s="3528"/>
      <c r="AK65" s="3540"/>
      <c r="AL65" s="3539">
        <f>AL25+AL30+AL34+AL38+AL42+AL46+AL50+AL54+AL58+AL62</f>
        <v>0</v>
      </c>
      <c r="AM65" s="3528"/>
      <c r="AN65" s="3528"/>
      <c r="AO65" s="3543"/>
    </row>
    <row r="66" spans="1:41" ht="11.25" customHeight="1" thickBot="1">
      <c r="A66" s="138"/>
      <c r="B66" s="1111"/>
      <c r="C66" s="1146"/>
      <c r="D66" s="1150"/>
      <c r="E66" s="1083" t="s">
        <v>216</v>
      </c>
      <c r="F66" s="1150"/>
      <c r="G66" s="1150"/>
      <c r="H66" s="1150"/>
      <c r="I66" s="1108"/>
      <c r="J66" s="3570"/>
      <c r="K66" s="3588"/>
      <c r="L66" s="3531"/>
      <c r="M66" s="3531"/>
      <c r="N66" s="3532"/>
      <c r="O66" s="3530"/>
      <c r="P66" s="3531"/>
      <c r="Q66" s="3531"/>
      <c r="R66" s="3532"/>
      <c r="S66" s="3530"/>
      <c r="T66" s="3531"/>
      <c r="U66" s="3531"/>
      <c r="V66" s="3532"/>
      <c r="W66" s="3536"/>
      <c r="X66" s="3537"/>
      <c r="Y66" s="3537"/>
      <c r="Z66" s="3537"/>
      <c r="AA66" s="3537"/>
      <c r="AB66" s="3537"/>
      <c r="AC66" s="3538"/>
      <c r="AD66" s="3541"/>
      <c r="AE66" s="3531"/>
      <c r="AF66" s="3531"/>
      <c r="AG66" s="3542"/>
      <c r="AH66" s="3541"/>
      <c r="AI66" s="3531"/>
      <c r="AJ66" s="3531"/>
      <c r="AK66" s="3542"/>
      <c r="AL66" s="3541"/>
      <c r="AM66" s="3531"/>
      <c r="AN66" s="3531"/>
      <c r="AO66" s="3544"/>
    </row>
    <row r="67" spans="1:41" ht="20.25" customHeight="1" thickTop="1" thickBot="1">
      <c r="A67" s="138"/>
      <c r="B67" s="1111"/>
      <c r="C67" s="1031"/>
      <c r="D67" s="1031"/>
      <c r="E67" s="1108"/>
      <c r="F67" s="1150"/>
      <c r="G67" s="1150"/>
      <c r="H67" s="1150"/>
      <c r="I67" s="1150"/>
      <c r="J67" s="3526">
        <v>13</v>
      </c>
      <c r="K67" s="3566"/>
      <c r="L67" s="3522"/>
      <c r="M67" s="3522"/>
      <c r="N67" s="3522"/>
      <c r="O67" s="3523"/>
      <c r="P67" s="3523"/>
      <c r="Q67" s="3523"/>
      <c r="R67" s="3523"/>
      <c r="S67" s="3523"/>
      <c r="T67" s="3523"/>
      <c r="U67" s="3523"/>
      <c r="V67" s="3523"/>
      <c r="W67" s="3567"/>
      <c r="X67" s="3568"/>
      <c r="Y67" s="3568"/>
      <c r="Z67" s="3568"/>
      <c r="AA67" s="3568"/>
      <c r="AB67" s="3568"/>
      <c r="AC67" s="3568"/>
      <c r="AD67" s="3504"/>
      <c r="AE67" s="3504"/>
      <c r="AF67" s="3504"/>
      <c r="AG67" s="3504"/>
      <c r="AH67" s="3504"/>
      <c r="AI67" s="3504"/>
      <c r="AJ67" s="3504"/>
      <c r="AK67" s="3504"/>
      <c r="AL67" s="3504"/>
      <c r="AM67" s="3504"/>
      <c r="AN67" s="3504"/>
      <c r="AO67" s="3545"/>
    </row>
    <row r="68" spans="1:41" ht="10.5" customHeight="1" thickTop="1">
      <c r="A68" s="138"/>
      <c r="B68" s="1111"/>
      <c r="C68" s="1160">
        <v>5.4</v>
      </c>
      <c r="D68" s="991" t="s">
        <v>217</v>
      </c>
      <c r="E68" s="1108"/>
      <c r="F68" s="1150"/>
      <c r="G68" s="1150"/>
      <c r="H68" s="1150"/>
      <c r="I68" s="1150"/>
      <c r="J68" s="3526"/>
      <c r="K68" s="3546"/>
      <c r="L68" s="3351"/>
      <c r="M68" s="3351"/>
      <c r="N68" s="3352"/>
      <c r="O68" s="3350"/>
      <c r="P68" s="3351"/>
      <c r="Q68" s="3351"/>
      <c r="R68" s="3352"/>
      <c r="S68" s="3548">
        <f>K68+O68</f>
        <v>0</v>
      </c>
      <c r="T68" s="3549"/>
      <c r="U68" s="3549"/>
      <c r="V68" s="3550"/>
      <c r="W68" s="3554"/>
      <c r="X68" s="3555"/>
      <c r="Y68" s="3555"/>
      <c r="Z68" s="3555"/>
      <c r="AA68" s="3555"/>
      <c r="AB68" s="3555"/>
      <c r="AC68" s="3555"/>
      <c r="AD68" s="3558"/>
      <c r="AE68" s="3351"/>
      <c r="AF68" s="3351"/>
      <c r="AG68" s="3559"/>
      <c r="AH68" s="3558"/>
      <c r="AI68" s="3351"/>
      <c r="AJ68" s="3351"/>
      <c r="AK68" s="3559"/>
      <c r="AL68" s="3562">
        <f>AD68+AH68</f>
        <v>0</v>
      </c>
      <c r="AM68" s="3549"/>
      <c r="AN68" s="3549"/>
      <c r="AO68" s="3563"/>
    </row>
    <row r="69" spans="1:41" ht="11.25" customHeight="1" thickBot="1">
      <c r="A69" s="138"/>
      <c r="B69" s="1111"/>
      <c r="C69" s="1085"/>
      <c r="D69" s="3517" t="s">
        <v>1417</v>
      </c>
      <c r="E69" s="3517"/>
      <c r="F69" s="3517"/>
      <c r="G69" s="3517"/>
      <c r="H69" s="3517"/>
      <c r="I69" s="1150"/>
      <c r="J69" s="3526"/>
      <c r="K69" s="3547"/>
      <c r="L69" s="3354"/>
      <c r="M69" s="3354"/>
      <c r="N69" s="3355"/>
      <c r="O69" s="3353"/>
      <c r="P69" s="3354"/>
      <c r="Q69" s="3354"/>
      <c r="R69" s="3355"/>
      <c r="S69" s="3551"/>
      <c r="T69" s="3552"/>
      <c r="U69" s="3552"/>
      <c r="V69" s="3553"/>
      <c r="W69" s="3556"/>
      <c r="X69" s="3557"/>
      <c r="Y69" s="3557"/>
      <c r="Z69" s="3557"/>
      <c r="AA69" s="3557"/>
      <c r="AB69" s="3557"/>
      <c r="AC69" s="3557"/>
      <c r="AD69" s="3560"/>
      <c r="AE69" s="3354"/>
      <c r="AF69" s="3354"/>
      <c r="AG69" s="3561"/>
      <c r="AH69" s="3560"/>
      <c r="AI69" s="3354"/>
      <c r="AJ69" s="3354"/>
      <c r="AK69" s="3561"/>
      <c r="AL69" s="3564"/>
      <c r="AM69" s="3552"/>
      <c r="AN69" s="3552"/>
      <c r="AO69" s="3565"/>
    </row>
    <row r="70" spans="1:41" ht="20.25" customHeight="1" thickTop="1" thickBot="1">
      <c r="A70" s="138"/>
      <c r="B70" s="1111"/>
      <c r="C70" s="1160">
        <v>5.5</v>
      </c>
      <c r="D70" s="991" t="s">
        <v>218</v>
      </c>
      <c r="E70" s="1108"/>
      <c r="F70" s="1161"/>
      <c r="G70" s="1161"/>
      <c r="H70" s="1161"/>
      <c r="I70" s="1161"/>
      <c r="J70" s="3518">
        <v>99</v>
      </c>
      <c r="K70" s="3520"/>
      <c r="L70" s="3521"/>
      <c r="M70" s="3521"/>
      <c r="N70" s="3522"/>
      <c r="O70" s="3523"/>
      <c r="P70" s="3523"/>
      <c r="Q70" s="3523"/>
      <c r="R70" s="3523"/>
      <c r="S70" s="3522"/>
      <c r="T70" s="3522"/>
      <c r="U70" s="3522"/>
      <c r="V70" s="3522"/>
      <c r="W70" s="3524"/>
      <c r="X70" s="3525"/>
      <c r="Y70" s="3525"/>
      <c r="Z70" s="3525"/>
      <c r="AA70" s="3525"/>
      <c r="AB70" s="3525"/>
      <c r="AC70" s="3525"/>
      <c r="AD70" s="3504"/>
      <c r="AE70" s="3504"/>
      <c r="AF70" s="3504"/>
      <c r="AG70" s="3504"/>
      <c r="AH70" s="3505"/>
      <c r="AI70" s="3505"/>
      <c r="AJ70" s="3505"/>
      <c r="AK70" s="3505"/>
      <c r="AL70" s="3505"/>
      <c r="AM70" s="3505"/>
      <c r="AN70" s="3505"/>
      <c r="AO70" s="3506"/>
    </row>
    <row r="71" spans="1:41" ht="21.75" customHeight="1" thickTop="1" thickBot="1">
      <c r="A71" s="138"/>
      <c r="B71" s="1162"/>
      <c r="C71" s="1163"/>
      <c r="D71" s="1164" t="s">
        <v>219</v>
      </c>
      <c r="E71" s="1165"/>
      <c r="F71" s="1166"/>
      <c r="G71" s="1166"/>
      <c r="H71" s="1166"/>
      <c r="I71" s="1166"/>
      <c r="J71" s="3519"/>
      <c r="K71" s="3507">
        <f>K17+K21+K65+K68</f>
        <v>0</v>
      </c>
      <c r="L71" s="3508"/>
      <c r="M71" s="3508"/>
      <c r="N71" s="3509"/>
      <c r="O71" s="3510">
        <f>O17+O21+O65+O68</f>
        <v>0</v>
      </c>
      <c r="P71" s="3508"/>
      <c r="Q71" s="3508"/>
      <c r="R71" s="3509"/>
      <c r="S71" s="3510">
        <f>S17+S21+S65+S68</f>
        <v>0</v>
      </c>
      <c r="T71" s="3508"/>
      <c r="U71" s="3508"/>
      <c r="V71" s="3509"/>
      <c r="W71" s="3511">
        <f>W65</f>
        <v>0</v>
      </c>
      <c r="X71" s="3512"/>
      <c r="Y71" s="3512"/>
      <c r="Z71" s="3512"/>
      <c r="AA71" s="3512"/>
      <c r="AB71" s="3512"/>
      <c r="AC71" s="3513"/>
      <c r="AD71" s="3514">
        <f>AD65+AD68</f>
        <v>0</v>
      </c>
      <c r="AE71" s="3508"/>
      <c r="AF71" s="3508"/>
      <c r="AG71" s="3515"/>
      <c r="AH71" s="3514">
        <f>AH65+AH68</f>
        <v>0</v>
      </c>
      <c r="AI71" s="3508"/>
      <c r="AJ71" s="3508"/>
      <c r="AK71" s="3515"/>
      <c r="AL71" s="3514">
        <f>AL65+AL68</f>
        <v>0</v>
      </c>
      <c r="AM71" s="3508"/>
      <c r="AN71" s="3508"/>
      <c r="AO71" s="3516"/>
    </row>
    <row r="72" spans="1:41" ht="3.6" customHeight="1">
      <c r="A72" s="310"/>
      <c r="B72" s="118"/>
      <c r="C72" s="128"/>
      <c r="D72" s="255"/>
      <c r="F72" s="136"/>
      <c r="G72" s="136"/>
      <c r="H72" s="136"/>
      <c r="I72" s="136"/>
      <c r="J72" s="132"/>
      <c r="K72" s="1963"/>
      <c r="L72" s="1963"/>
      <c r="M72" s="1963"/>
      <c r="N72" s="1963"/>
      <c r="O72" s="1963"/>
      <c r="P72" s="1963"/>
      <c r="Q72" s="1963"/>
      <c r="R72" s="1963"/>
      <c r="S72" s="1963"/>
      <c r="T72" s="1963"/>
      <c r="U72" s="1963"/>
      <c r="V72" s="1963"/>
      <c r="W72" s="1964"/>
      <c r="X72" s="1964"/>
      <c r="Y72" s="1964"/>
      <c r="Z72" s="1964"/>
      <c r="AA72" s="1964"/>
      <c r="AB72" s="1964"/>
      <c r="AC72" s="1964"/>
      <c r="AD72" s="1965"/>
      <c r="AE72" s="1965"/>
      <c r="AF72" s="1965"/>
      <c r="AG72" s="1965"/>
      <c r="AH72" s="1965"/>
      <c r="AI72" s="1965"/>
      <c r="AJ72" s="1965"/>
      <c r="AK72" s="1965"/>
      <c r="AL72" s="1965"/>
      <c r="AM72" s="1965"/>
      <c r="AN72" s="1965"/>
      <c r="AO72" s="1965"/>
    </row>
    <row r="73" spans="1:41" ht="12" customHeight="1">
      <c r="A73" s="138"/>
      <c r="B73" s="3485" t="s">
        <v>116</v>
      </c>
      <c r="C73" s="3485"/>
      <c r="D73" s="3485"/>
      <c r="E73" s="3485"/>
      <c r="F73" s="3485"/>
      <c r="G73" s="3485"/>
      <c r="H73" s="3485"/>
      <c r="I73" s="3485"/>
      <c r="J73" s="1107"/>
      <c r="K73" s="1107"/>
      <c r="L73" s="1107"/>
      <c r="M73" s="1107"/>
      <c r="N73" s="1107"/>
      <c r="O73" s="1107"/>
      <c r="P73" s="1107"/>
      <c r="Q73" s="1107"/>
      <c r="R73" s="1107"/>
      <c r="S73" s="1107"/>
      <c r="T73" s="1107"/>
      <c r="U73" s="1107"/>
      <c r="V73" s="1107"/>
      <c r="W73" s="1107"/>
      <c r="X73" s="1107"/>
      <c r="Y73" s="1107"/>
      <c r="Z73" s="1107"/>
      <c r="AA73" s="1107"/>
      <c r="AB73" s="1107"/>
      <c r="AC73" s="1107"/>
      <c r="AD73" s="1107"/>
      <c r="AE73" s="1107"/>
      <c r="AF73" s="1107"/>
      <c r="AG73" s="1107"/>
      <c r="AH73" s="1107"/>
      <c r="AI73" s="1107"/>
      <c r="AJ73" s="1107"/>
      <c r="AK73" s="1107"/>
      <c r="AL73" s="1107"/>
      <c r="AM73" s="1107"/>
      <c r="AN73" s="1107"/>
      <c r="AO73" s="1107"/>
    </row>
    <row r="74" spans="1:41" ht="10.5" customHeight="1">
      <c r="A74" s="138"/>
      <c r="B74" s="1092" t="s">
        <v>117</v>
      </c>
      <c r="C74" s="1108"/>
      <c r="D74" s="1108"/>
      <c r="E74" s="1108"/>
      <c r="F74" s="1108"/>
      <c r="G74" s="1108"/>
      <c r="H74" s="1108"/>
      <c r="I74" s="1108"/>
      <c r="J74" s="1108"/>
      <c r="K74" s="1085"/>
      <c r="L74" s="1085"/>
      <c r="M74" s="1085"/>
      <c r="N74" s="1085"/>
      <c r="O74" s="1085"/>
      <c r="P74" s="1085"/>
      <c r="Q74" s="1085"/>
      <c r="R74" s="1109"/>
      <c r="S74" s="1109"/>
      <c r="T74" s="1109"/>
      <c r="U74" s="1085"/>
      <c r="V74" s="1085"/>
      <c r="W74" s="1086"/>
      <c r="X74" s="1086"/>
      <c r="Y74" s="1086"/>
      <c r="Z74" s="1086"/>
      <c r="AA74" s="1086"/>
      <c r="AB74" s="1086"/>
      <c r="AC74" s="1086"/>
      <c r="AD74" s="1085"/>
      <c r="AE74" s="1085"/>
      <c r="AF74" s="1085"/>
      <c r="AG74" s="1109"/>
      <c r="AH74" s="1109"/>
      <c r="AI74" s="1109"/>
      <c r="AJ74" s="1085"/>
      <c r="AK74" s="1085"/>
      <c r="AL74" s="1109"/>
      <c r="AM74" s="1109"/>
      <c r="AN74" s="1085"/>
      <c r="AO74" s="1085"/>
    </row>
    <row r="75" spans="1:41" ht="7.5" customHeight="1">
      <c r="A75" s="138"/>
      <c r="B75" s="1092"/>
      <c r="C75" s="1108"/>
      <c r="D75" s="1108"/>
      <c r="E75" s="1108"/>
      <c r="F75" s="1108"/>
      <c r="G75" s="1108"/>
      <c r="H75" s="1108"/>
      <c r="I75" s="1108"/>
      <c r="J75" s="1108"/>
      <c r="K75" s="1085"/>
      <c r="L75" s="1085"/>
      <c r="M75" s="1085"/>
      <c r="N75" s="1085"/>
      <c r="O75" s="1085"/>
      <c r="P75" s="1085"/>
      <c r="Q75" s="1085"/>
      <c r="R75" s="1109"/>
      <c r="S75" s="1109"/>
      <c r="T75" s="1109"/>
      <c r="U75" s="1085"/>
      <c r="V75" s="1085"/>
      <c r="W75" s="1086"/>
      <c r="X75" s="1086"/>
      <c r="Y75" s="1086"/>
      <c r="Z75" s="1086"/>
      <c r="AA75" s="1086"/>
      <c r="AB75" s="1086"/>
      <c r="AC75" s="1086"/>
      <c r="AD75" s="1085"/>
      <c r="AE75" s="1085"/>
      <c r="AF75" s="1085"/>
      <c r="AG75" s="1109"/>
      <c r="AH75" s="1109"/>
      <c r="AI75" s="1109"/>
      <c r="AJ75" s="1085"/>
      <c r="AK75" s="1085"/>
      <c r="AL75" s="1109"/>
      <c r="AM75" s="1109"/>
      <c r="AN75" s="1085"/>
      <c r="AO75" s="1085"/>
    </row>
    <row r="76" spans="1:41" ht="15.75">
      <c r="A76" s="149"/>
      <c r="B76" s="1659"/>
      <c r="C76" s="1660" t="s">
        <v>384</v>
      </c>
      <c r="D76" s="1661" t="s">
        <v>3335</v>
      </c>
      <c r="E76" s="1662"/>
      <c r="F76" s="1662"/>
      <c r="G76" s="1662"/>
      <c r="H76" s="1662"/>
      <c r="I76" s="1662"/>
      <c r="J76" s="1662"/>
      <c r="K76" s="1663"/>
      <c r="L76" s="1663"/>
      <c r="M76" s="1663"/>
      <c r="N76" s="1663"/>
      <c r="O76" s="1663"/>
      <c r="P76" s="1663"/>
      <c r="Q76" s="1663"/>
      <c r="R76" s="1664"/>
      <c r="S76" s="1664"/>
      <c r="T76" s="1664"/>
      <c r="U76" s="1663"/>
      <c r="V76" s="1663"/>
      <c r="W76" s="1665"/>
      <c r="X76" s="1665"/>
      <c r="Y76" s="1665"/>
      <c r="Z76" s="1665"/>
      <c r="AA76" s="1665"/>
      <c r="AB76" s="1665"/>
      <c r="AC76" s="1665"/>
      <c r="AD76" s="1663"/>
      <c r="AE76" s="1663"/>
      <c r="AF76" s="1663"/>
      <c r="AG76" s="1664"/>
      <c r="AH76" s="1664"/>
      <c r="AI76" s="1664"/>
      <c r="AJ76" s="1663"/>
      <c r="AK76" s="1663"/>
      <c r="AL76" s="1664"/>
      <c r="AM76" s="1664"/>
      <c r="AN76" s="1663"/>
      <c r="AO76" s="1663"/>
    </row>
    <row r="77" spans="1:41" ht="10.5" customHeight="1">
      <c r="A77" s="149"/>
      <c r="B77" s="1659"/>
      <c r="C77" s="1662"/>
      <c r="D77" s="1663" t="s">
        <v>3336</v>
      </c>
      <c r="E77" s="1662"/>
      <c r="F77" s="1662"/>
      <c r="G77" s="1662"/>
      <c r="H77" s="1662"/>
      <c r="I77" s="1662"/>
      <c r="J77" s="1662"/>
      <c r="K77" s="1663"/>
      <c r="L77" s="1663"/>
      <c r="M77" s="1663"/>
      <c r="N77" s="1663"/>
      <c r="O77" s="1663"/>
      <c r="P77" s="1663"/>
      <c r="Q77" s="1663"/>
      <c r="R77" s="1664"/>
      <c r="S77" s="1664"/>
      <c r="T77" s="1664"/>
      <c r="U77" s="1663"/>
      <c r="V77" s="1663"/>
      <c r="W77" s="1665"/>
      <c r="X77" s="1665"/>
      <c r="Y77" s="1665"/>
      <c r="Z77" s="1665"/>
      <c r="AA77" s="1665"/>
      <c r="AB77" s="1665"/>
      <c r="AC77" s="1665"/>
      <c r="AD77" s="1663"/>
      <c r="AE77" s="1663"/>
      <c r="AF77" s="1663"/>
      <c r="AG77" s="1664"/>
      <c r="AH77" s="1664"/>
      <c r="AI77" s="1664"/>
      <c r="AJ77" s="1663"/>
      <c r="AK77" s="1663"/>
      <c r="AL77" s="1664"/>
      <c r="AM77" s="1664"/>
      <c r="AN77" s="1663"/>
      <c r="AO77" s="1663"/>
    </row>
    <row r="78" spans="1:41" ht="10.5" customHeight="1">
      <c r="A78" s="149"/>
      <c r="B78" s="1659"/>
      <c r="C78" s="1662"/>
      <c r="D78" s="1659" t="s">
        <v>3337</v>
      </c>
      <c r="E78" s="1662"/>
      <c r="F78" s="1662"/>
      <c r="G78" s="1662"/>
      <c r="H78" s="1662"/>
      <c r="I78" s="1662"/>
      <c r="J78" s="1662"/>
      <c r="K78" s="1663"/>
      <c r="L78" s="1663"/>
      <c r="M78" s="1663"/>
      <c r="N78" s="1663"/>
      <c r="O78" s="1663"/>
      <c r="P78" s="1663"/>
      <c r="Q78" s="1663"/>
      <c r="R78" s="1664"/>
      <c r="S78" s="1664"/>
      <c r="T78" s="1664"/>
      <c r="U78" s="1663"/>
      <c r="V78" s="1663"/>
      <c r="W78" s="1665"/>
      <c r="X78" s="1665"/>
      <c r="Y78" s="1665"/>
      <c r="Z78" s="1665"/>
      <c r="AA78" s="1665"/>
      <c r="AB78" s="1665"/>
      <c r="AC78" s="1665"/>
      <c r="AD78" s="1663"/>
      <c r="AE78" s="1663"/>
      <c r="AF78" s="1663"/>
      <c r="AG78" s="1664"/>
      <c r="AH78" s="1664"/>
      <c r="AI78" s="1664"/>
      <c r="AJ78" s="1663"/>
      <c r="AK78" s="1663"/>
      <c r="AL78" s="1664"/>
      <c r="AM78" s="1664"/>
      <c r="AN78" s="1663"/>
      <c r="AO78" s="1663"/>
    </row>
    <row r="79" spans="1:41" ht="3.75" customHeight="1">
      <c r="A79" s="149"/>
      <c r="B79" s="1659"/>
      <c r="C79" s="1662"/>
      <c r="D79" s="1662"/>
      <c r="E79" s="1662"/>
      <c r="F79" s="1662"/>
      <c r="G79" s="1662"/>
      <c r="H79" s="1662"/>
      <c r="I79" s="1662"/>
      <c r="J79" s="1662"/>
      <c r="K79" s="1663"/>
      <c r="L79" s="1663"/>
      <c r="M79" s="1663"/>
      <c r="N79" s="1663"/>
      <c r="O79" s="1663"/>
      <c r="P79" s="1663"/>
      <c r="Q79" s="1663"/>
      <c r="R79" s="1664"/>
      <c r="S79" s="1664"/>
      <c r="T79" s="1664"/>
      <c r="U79" s="1663"/>
      <c r="V79" s="1663"/>
      <c r="W79" s="1665"/>
      <c r="X79" s="1665"/>
      <c r="Y79" s="1665"/>
      <c r="Z79" s="1665"/>
      <c r="AA79" s="1665"/>
      <c r="AB79" s="1665"/>
      <c r="AC79" s="1665"/>
      <c r="AD79" s="1663"/>
      <c r="AE79" s="1663"/>
      <c r="AF79" s="1663"/>
      <c r="AG79" s="1664"/>
      <c r="AH79" s="1664"/>
      <c r="AI79" s="1664"/>
      <c r="AJ79" s="1663"/>
      <c r="AK79" s="1663"/>
      <c r="AL79" s="1664"/>
      <c r="AM79" s="1664"/>
      <c r="AN79" s="1663"/>
      <c r="AO79" s="1663"/>
    </row>
    <row r="80" spans="1:41" ht="10.5" customHeight="1">
      <c r="A80" s="3486" t="s">
        <v>1426</v>
      </c>
      <c r="B80" s="3163"/>
      <c r="C80" s="3163"/>
      <c r="D80" s="3163"/>
      <c r="E80" s="3163"/>
      <c r="F80" s="3163"/>
      <c r="G80" s="3163"/>
      <c r="H80" s="3163"/>
      <c r="I80" s="3163"/>
      <c r="J80" s="3163"/>
      <c r="K80" s="3163"/>
      <c r="L80" s="3163"/>
      <c r="M80" s="3163"/>
      <c r="N80" s="3163"/>
      <c r="O80" s="3163"/>
      <c r="P80" s="3163"/>
      <c r="Q80" s="3163"/>
      <c r="R80" s="3163"/>
      <c r="S80" s="3163"/>
      <c r="T80" s="3163"/>
      <c r="U80" s="3163"/>
      <c r="V80" s="3163"/>
      <c r="W80" s="3163"/>
      <c r="X80" s="3163"/>
      <c r="Y80" s="3163"/>
      <c r="Z80" s="3163"/>
      <c r="AA80" s="3163"/>
      <c r="AB80" s="3163"/>
      <c r="AC80" s="3163"/>
      <c r="AD80" s="3163"/>
      <c r="AE80" s="3163"/>
      <c r="AF80" s="3163"/>
      <c r="AG80" s="3163"/>
      <c r="AH80" s="3163"/>
      <c r="AI80" s="3163"/>
      <c r="AJ80" s="3163"/>
      <c r="AK80" s="3163"/>
      <c r="AL80" s="3163"/>
      <c r="AM80" s="3163"/>
      <c r="AN80" s="3163"/>
      <c r="AO80" s="3163"/>
    </row>
    <row r="81" spans="1:41" ht="12" customHeight="1">
      <c r="A81" s="3163"/>
      <c r="B81" s="3163"/>
      <c r="C81" s="3163"/>
      <c r="D81" s="3163"/>
      <c r="E81" s="3163"/>
      <c r="F81" s="3163"/>
      <c r="G81" s="3163"/>
      <c r="H81" s="3163"/>
      <c r="I81" s="3163"/>
      <c r="J81" s="3163"/>
      <c r="K81" s="3163"/>
      <c r="L81" s="3163"/>
      <c r="M81" s="3163"/>
      <c r="N81" s="3163"/>
      <c r="O81" s="3163"/>
      <c r="P81" s="3163"/>
      <c r="Q81" s="3163"/>
      <c r="R81" s="3163"/>
      <c r="S81" s="3163"/>
      <c r="T81" s="3163"/>
      <c r="U81" s="3163"/>
      <c r="V81" s="3163"/>
      <c r="W81" s="3163"/>
      <c r="X81" s="3163"/>
      <c r="Y81" s="3163"/>
      <c r="Z81" s="3163"/>
      <c r="AA81" s="3163"/>
      <c r="AB81" s="3163"/>
      <c r="AC81" s="3163"/>
      <c r="AD81" s="3163"/>
      <c r="AE81" s="3163"/>
      <c r="AF81" s="3163"/>
      <c r="AG81" s="3163"/>
      <c r="AH81" s="3163"/>
      <c r="AI81" s="3163"/>
      <c r="AJ81" s="3163"/>
      <c r="AK81" s="3163"/>
      <c r="AL81" s="3163"/>
      <c r="AM81" s="3163"/>
      <c r="AN81" s="3163"/>
      <c r="AO81" s="3163"/>
    </row>
    <row r="82" spans="1:41" ht="10.5" customHeight="1">
      <c r="A82" s="138"/>
      <c r="B82" s="857"/>
      <c r="C82" s="857"/>
      <c r="D82" s="107"/>
      <c r="F82" s="102"/>
      <c r="G82" s="102"/>
      <c r="H82" s="106"/>
      <c r="I82" s="106"/>
      <c r="J82" s="106"/>
      <c r="K82" s="106"/>
      <c r="L82" s="106"/>
      <c r="M82" s="106"/>
      <c r="N82" s="106"/>
      <c r="O82" s="106"/>
      <c r="P82" s="106"/>
      <c r="Q82" s="106"/>
      <c r="R82" s="106"/>
      <c r="S82" s="106"/>
      <c r="T82" s="106"/>
      <c r="U82" s="106"/>
      <c r="V82" s="106"/>
      <c r="W82" s="113"/>
      <c r="X82" s="113"/>
      <c r="Y82" s="113"/>
      <c r="Z82" s="113"/>
      <c r="AA82" s="113"/>
      <c r="AB82" s="113"/>
      <c r="AC82" s="113"/>
      <c r="AD82" s="106"/>
      <c r="AE82" s="106"/>
      <c r="AF82" s="106"/>
      <c r="AG82" s="106"/>
      <c r="AH82" s="106"/>
      <c r="AI82" s="106"/>
      <c r="AJ82" s="106"/>
      <c r="AK82" s="106"/>
      <c r="AL82" s="106"/>
      <c r="AM82" s="106"/>
      <c r="AN82" s="106"/>
      <c r="AO82" s="106"/>
    </row>
  </sheetData>
  <sheetProtection selectLockedCells="1" selectUnlockedCells="1"/>
  <mergeCells count="243">
    <mergeCell ref="F2:AE3"/>
    <mergeCell ref="W5:AC13"/>
    <mergeCell ref="K5:V5"/>
    <mergeCell ref="AD5:AO7"/>
    <mergeCell ref="K6:V6"/>
    <mergeCell ref="K7:V7"/>
    <mergeCell ref="K8:V8"/>
    <mergeCell ref="AD8:AO10"/>
    <mergeCell ref="AD11:AG11"/>
    <mergeCell ref="AH11:AK11"/>
    <mergeCell ref="AL11:AO11"/>
    <mergeCell ref="O12:R12"/>
    <mergeCell ref="S12:V12"/>
    <mergeCell ref="AD12:AG13"/>
    <mergeCell ref="AH12:AK13"/>
    <mergeCell ref="AL12:AO13"/>
    <mergeCell ref="K9:N10"/>
    <mergeCell ref="O9:R11"/>
    <mergeCell ref="K11:N12"/>
    <mergeCell ref="S11:V11"/>
    <mergeCell ref="AL14:AO14"/>
    <mergeCell ref="J15:J18"/>
    <mergeCell ref="K15:N16"/>
    <mergeCell ref="O15:R16"/>
    <mergeCell ref="S15:V16"/>
    <mergeCell ref="W15:AC24"/>
    <mergeCell ref="AD15:AG24"/>
    <mergeCell ref="AH15:AK24"/>
    <mergeCell ref="AL15:AO24"/>
    <mergeCell ref="K17:N18"/>
    <mergeCell ref="K14:N14"/>
    <mergeCell ref="O14:R14"/>
    <mergeCell ref="S14:V14"/>
    <mergeCell ref="W14:AC14"/>
    <mergeCell ref="AD14:AG14"/>
    <mergeCell ref="AH14:AK14"/>
    <mergeCell ref="O17:R18"/>
    <mergeCell ref="S17:V18"/>
    <mergeCell ref="D18:I18"/>
    <mergeCell ref="J19:J22"/>
    <mergeCell ref="K19:N20"/>
    <mergeCell ref="O19:R20"/>
    <mergeCell ref="S19:V20"/>
    <mergeCell ref="K21:N22"/>
    <mergeCell ref="O21:R22"/>
    <mergeCell ref="S21:V22"/>
    <mergeCell ref="W25:AC26"/>
    <mergeCell ref="AD25:AG26"/>
    <mergeCell ref="AH25:AK26"/>
    <mergeCell ref="AL25:AO26"/>
    <mergeCell ref="J27:J31"/>
    <mergeCell ref="K27:N29"/>
    <mergeCell ref="O27:R29"/>
    <mergeCell ref="S27:V29"/>
    <mergeCell ref="W27:AC29"/>
    <mergeCell ref="AD27:AG29"/>
    <mergeCell ref="J23:J26"/>
    <mergeCell ref="K23:N24"/>
    <mergeCell ref="O23:R24"/>
    <mergeCell ref="S23:V24"/>
    <mergeCell ref="K25:N26"/>
    <mergeCell ref="O25:R26"/>
    <mergeCell ref="S25:V26"/>
    <mergeCell ref="AH27:AK29"/>
    <mergeCell ref="AL27:AO29"/>
    <mergeCell ref="K30:N31"/>
    <mergeCell ref="O30:R31"/>
    <mergeCell ref="S30:V31"/>
    <mergeCell ref="W30:AC31"/>
    <mergeCell ref="AD30:AG31"/>
    <mergeCell ref="AH30:AK31"/>
    <mergeCell ref="AL30:AO31"/>
    <mergeCell ref="K36:N37"/>
    <mergeCell ref="O36:R37"/>
    <mergeCell ref="S36:V37"/>
    <mergeCell ref="W36:AC37"/>
    <mergeCell ref="AD36:AG37"/>
    <mergeCell ref="J32:J35"/>
    <mergeCell ref="K32:N33"/>
    <mergeCell ref="O32:R33"/>
    <mergeCell ref="S32:V33"/>
    <mergeCell ref="W32:AC33"/>
    <mergeCell ref="AD32:AG33"/>
    <mergeCell ref="AH32:AK33"/>
    <mergeCell ref="AL32:AO33"/>
    <mergeCell ref="K34:N35"/>
    <mergeCell ref="O34:R35"/>
    <mergeCell ref="S34:V35"/>
    <mergeCell ref="W34:AC35"/>
    <mergeCell ref="AD34:AG35"/>
    <mergeCell ref="AH34:AK35"/>
    <mergeCell ref="AL34:AO35"/>
    <mergeCell ref="AL40:AO41"/>
    <mergeCell ref="K42:N43"/>
    <mergeCell ref="O42:R43"/>
    <mergeCell ref="S42:V43"/>
    <mergeCell ref="W42:AC43"/>
    <mergeCell ref="AD42:AG43"/>
    <mergeCell ref="AH42:AK43"/>
    <mergeCell ref="AL42:AO43"/>
    <mergeCell ref="E39:I39"/>
    <mergeCell ref="J40:J43"/>
    <mergeCell ref="K40:N41"/>
    <mergeCell ref="O40:R41"/>
    <mergeCell ref="S40:V41"/>
    <mergeCell ref="W40:AC41"/>
    <mergeCell ref="J36:J39"/>
    <mergeCell ref="AH36:AK37"/>
    <mergeCell ref="AL36:AO37"/>
    <mergeCell ref="K38:N39"/>
    <mergeCell ref="O38:R39"/>
    <mergeCell ref="S38:V39"/>
    <mergeCell ref="W38:AC39"/>
    <mergeCell ref="AD38:AG39"/>
    <mergeCell ref="AH38:AK39"/>
    <mergeCell ref="AL38:AO39"/>
    <mergeCell ref="E44:I44"/>
    <mergeCell ref="J44:J47"/>
    <mergeCell ref="K44:N45"/>
    <mergeCell ref="O44:R45"/>
    <mergeCell ref="S44:V45"/>
    <mergeCell ref="W44:AC45"/>
    <mergeCell ref="E47:F47"/>
    <mergeCell ref="AD40:AG41"/>
    <mergeCell ref="AH40:AK41"/>
    <mergeCell ref="J48:J51"/>
    <mergeCell ref="K48:N49"/>
    <mergeCell ref="O48:R49"/>
    <mergeCell ref="S48:V49"/>
    <mergeCell ref="W48:AC49"/>
    <mergeCell ref="AD48:AG49"/>
    <mergeCell ref="AD44:AG45"/>
    <mergeCell ref="AH44:AK45"/>
    <mergeCell ref="AL44:AO45"/>
    <mergeCell ref="K46:N47"/>
    <mergeCell ref="O46:R47"/>
    <mergeCell ref="S46:V47"/>
    <mergeCell ref="W46:AC47"/>
    <mergeCell ref="AD46:AG47"/>
    <mergeCell ref="AH46:AK47"/>
    <mergeCell ref="AL46:AO47"/>
    <mergeCell ref="AH48:AK49"/>
    <mergeCell ref="AL48:AO49"/>
    <mergeCell ref="K50:N51"/>
    <mergeCell ref="O50:R51"/>
    <mergeCell ref="S50:V51"/>
    <mergeCell ref="W50:AC51"/>
    <mergeCell ref="AD50:AG51"/>
    <mergeCell ref="AH50:AK51"/>
    <mergeCell ref="AL50:AO51"/>
    <mergeCell ref="J56:J59"/>
    <mergeCell ref="K56:N57"/>
    <mergeCell ref="O56:R57"/>
    <mergeCell ref="S56:V57"/>
    <mergeCell ref="W56:AC57"/>
    <mergeCell ref="AD56:AG57"/>
    <mergeCell ref="AH52:AK53"/>
    <mergeCell ref="AL52:AO53"/>
    <mergeCell ref="K54:N55"/>
    <mergeCell ref="O54:R55"/>
    <mergeCell ref="S54:V55"/>
    <mergeCell ref="W54:AC55"/>
    <mergeCell ref="AD54:AG55"/>
    <mergeCell ref="AH54:AK55"/>
    <mergeCell ref="AL54:AO55"/>
    <mergeCell ref="J52:J55"/>
    <mergeCell ref="K52:N53"/>
    <mergeCell ref="O52:R53"/>
    <mergeCell ref="S52:V53"/>
    <mergeCell ref="W52:AC53"/>
    <mergeCell ref="AD52:AG53"/>
    <mergeCell ref="AH56:AK57"/>
    <mergeCell ref="AL56:AO57"/>
    <mergeCell ref="K58:N59"/>
    <mergeCell ref="O58:R59"/>
    <mergeCell ref="S58:V59"/>
    <mergeCell ref="W58:AC59"/>
    <mergeCell ref="AD58:AG59"/>
    <mergeCell ref="AH58:AK59"/>
    <mergeCell ref="AL58:AO59"/>
    <mergeCell ref="J64:J66"/>
    <mergeCell ref="K64:N64"/>
    <mergeCell ref="O64:R64"/>
    <mergeCell ref="S64:V64"/>
    <mergeCell ref="W64:AC64"/>
    <mergeCell ref="AD64:AG64"/>
    <mergeCell ref="AH60:AK61"/>
    <mergeCell ref="AL60:AO61"/>
    <mergeCell ref="K62:N63"/>
    <mergeCell ref="O62:R63"/>
    <mergeCell ref="S62:V63"/>
    <mergeCell ref="W62:AC63"/>
    <mergeCell ref="AD62:AG63"/>
    <mergeCell ref="AH62:AK63"/>
    <mergeCell ref="AL62:AO63"/>
    <mergeCell ref="J60:J63"/>
    <mergeCell ref="K60:N61"/>
    <mergeCell ref="O60:R61"/>
    <mergeCell ref="S60:V61"/>
    <mergeCell ref="W60:AC61"/>
    <mergeCell ref="AD60:AG61"/>
    <mergeCell ref="AH64:AK64"/>
    <mergeCell ref="AL64:AO64"/>
    <mergeCell ref="K65:N66"/>
    <mergeCell ref="O65:R66"/>
    <mergeCell ref="S65:V66"/>
    <mergeCell ref="W65:AC66"/>
    <mergeCell ref="AD65:AG66"/>
    <mergeCell ref="AH65:AK66"/>
    <mergeCell ref="AL65:AO66"/>
    <mergeCell ref="D69:H69"/>
    <mergeCell ref="J70:J71"/>
    <mergeCell ref="K70:N70"/>
    <mergeCell ref="O70:R70"/>
    <mergeCell ref="S70:V70"/>
    <mergeCell ref="W70:AC70"/>
    <mergeCell ref="AH67:AK67"/>
    <mergeCell ref="AL67:AO67"/>
    <mergeCell ref="K68:N69"/>
    <mergeCell ref="O68:R69"/>
    <mergeCell ref="S68:V69"/>
    <mergeCell ref="W68:AC69"/>
    <mergeCell ref="AD68:AG69"/>
    <mergeCell ref="AL68:AO69"/>
    <mergeCell ref="J67:J69"/>
    <mergeCell ref="K67:N67"/>
    <mergeCell ref="O67:R67"/>
    <mergeCell ref="S67:V67"/>
    <mergeCell ref="W67:AC67"/>
    <mergeCell ref="AD67:AG67"/>
    <mergeCell ref="AH68:AK69"/>
    <mergeCell ref="B73:I73"/>
    <mergeCell ref="A80:AO81"/>
    <mergeCell ref="AD70:AG70"/>
    <mergeCell ref="AH70:AK70"/>
    <mergeCell ref="AL70:AO70"/>
    <mergeCell ref="K71:N71"/>
    <mergeCell ref="O71:R71"/>
    <mergeCell ref="S71:V71"/>
    <mergeCell ref="W71:AC71"/>
    <mergeCell ref="AD71:AG71"/>
    <mergeCell ref="AH71:AK71"/>
    <mergeCell ref="AL71:AO71"/>
  </mergeCells>
  <printOptions horizontalCentered="1" verticalCentered="1"/>
  <pageMargins left="0" right="0" top="0.05" bottom="0" header="0.51180555555555596" footer="0.51180555555555596"/>
  <pageSetup paperSize="9" scale="61" firstPageNumber="0" orientation="landscape" useFirstPageNumber="1"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36</vt:i4>
      </vt:variant>
    </vt:vector>
  </HeadingPairs>
  <TitlesOfParts>
    <vt:vector size="67" baseType="lpstr">
      <vt:lpstr>Database</vt:lpstr>
      <vt:lpstr>Muka Depan</vt:lpstr>
      <vt:lpstr>ARAHAN</vt:lpstr>
      <vt:lpstr>Soalan 1</vt:lpstr>
      <vt:lpstr>Soalan 2</vt:lpstr>
      <vt:lpstr>Soalan 3</vt:lpstr>
      <vt:lpstr>Soalan 4</vt:lpstr>
      <vt:lpstr>Soalan 5A</vt:lpstr>
      <vt:lpstr>Soalan 5B</vt:lpstr>
      <vt:lpstr>Soalan 6</vt:lpstr>
      <vt:lpstr>Soalan 7</vt:lpstr>
      <vt:lpstr>Soalan 8</vt:lpstr>
      <vt:lpstr>Soalan 9</vt:lpstr>
      <vt:lpstr>Soalan 10</vt:lpstr>
      <vt:lpstr>Soalan 11</vt:lpstr>
      <vt:lpstr>Soalan 12 </vt:lpstr>
      <vt:lpstr>Soalan 13</vt:lpstr>
      <vt:lpstr>Soalan 14</vt:lpstr>
      <vt:lpstr>Soalan 15_lama</vt:lpstr>
      <vt:lpstr>Soalan 15</vt:lpstr>
      <vt:lpstr>Daya Saing</vt:lpstr>
      <vt:lpstr>Seksyen A</vt:lpstr>
      <vt:lpstr>Seksyen B</vt:lpstr>
      <vt:lpstr>Seksyen C</vt:lpstr>
      <vt:lpstr>Seksyen D</vt:lpstr>
      <vt:lpstr>Seksyen E</vt:lpstr>
      <vt:lpstr>Seksyen F</vt:lpstr>
      <vt:lpstr>Seksyen G</vt:lpstr>
      <vt:lpstr>Seksyen H</vt:lpstr>
      <vt:lpstr>Kegunaan Pejabat</vt:lpstr>
      <vt:lpstr>DATABASE KP206</vt:lpstr>
      <vt:lpstr>'Soalan 4'!_21Z_8106A741_5A1C_11D7_A90D_00D0B7DB5195_.wvu.Cols_1</vt:lpstr>
      <vt:lpstr>'Soalan 6'!_22Z_8106A741_5A1C_11D7_A90D_00D0B7DB5195_.wvu.PrintArea_5</vt:lpstr>
      <vt:lpstr>_22Z_8106A741_5A1C_11D7_A90D_00D0B7DB5195_.wvu.PrintArea_5</vt:lpstr>
      <vt:lpstr>ARAHAN!_23Z_8106A741_5A1C_11D7_A90D_00D0B7DB5195_.wvu.PrintArea_3</vt:lpstr>
      <vt:lpstr>'Soalan 4'!_24Z_8106A741_5A1C_11D7_A90D_00D0B7DB5195_.wvu.PrintArea_4</vt:lpstr>
      <vt:lpstr>'Soalan 8'!_27Z_8106A741_5A1C_11D7_A90D_00D0B7DB5195_.wvu.PrintArea_6</vt:lpstr>
      <vt:lpstr>ARAHAN!Print_Area</vt:lpstr>
      <vt:lpstr>'Daya Saing'!Print_Area</vt:lpstr>
      <vt:lpstr>'Kegunaan Pejabat'!Print_Area</vt:lpstr>
      <vt:lpstr>'Muka Depan'!Print_Area</vt:lpstr>
      <vt:lpstr>'Seksyen A'!Print_Area</vt:lpstr>
      <vt:lpstr>'Seksyen B'!Print_Area</vt:lpstr>
      <vt:lpstr>'Seksyen C'!Print_Area</vt:lpstr>
      <vt:lpstr>'Seksyen D'!Print_Area</vt:lpstr>
      <vt:lpstr>'Seksyen E'!Print_Area</vt:lpstr>
      <vt:lpstr>'Seksyen F'!Print_Area</vt:lpstr>
      <vt:lpstr>'Seksyen G'!Print_Area</vt:lpstr>
      <vt:lpstr>'Seksyen H'!Print_Area</vt:lpstr>
      <vt:lpstr>'Soalan 1'!Print_Area</vt:lpstr>
      <vt:lpstr>'Soalan 10'!Print_Area</vt:lpstr>
      <vt:lpstr>'Soalan 11'!Print_Area</vt:lpstr>
      <vt:lpstr>'Soalan 12 '!Print_Area</vt:lpstr>
      <vt:lpstr>'Soalan 13'!Print_Area</vt:lpstr>
      <vt:lpstr>'Soalan 14'!Print_Area</vt:lpstr>
      <vt:lpstr>'Soalan 15'!Print_Area</vt:lpstr>
      <vt:lpstr>'Soalan 15_lama'!Print_Area</vt:lpstr>
      <vt:lpstr>'Soalan 2'!Print_Area</vt:lpstr>
      <vt:lpstr>'Soalan 3'!Print_Area</vt:lpstr>
      <vt:lpstr>'Soalan 4'!Print_Area</vt:lpstr>
      <vt:lpstr>'Soalan 5A'!Print_Area</vt:lpstr>
      <vt:lpstr>'Soalan 5B'!Print_Area</vt:lpstr>
      <vt:lpstr>'Soalan 6'!Print_Area</vt:lpstr>
      <vt:lpstr>'Soalan 7'!Print_Area</vt:lpstr>
      <vt:lpstr>'Soalan 8'!Print_Area</vt:lpstr>
      <vt:lpstr>'Soalan 9'!Print_Area</vt:lpstr>
      <vt:lpstr>'Daya Saing'!Z_8106A741_5A1C_11D7_A90D_00D0B7DB5195_.wvu.Rows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Leyah Anak Ampor</dc:creator>
  <cp:lastModifiedBy>Nor Shahida Jamil</cp:lastModifiedBy>
  <cp:lastPrinted>2025-11-19T03:47:26Z</cp:lastPrinted>
  <dcterms:created xsi:type="dcterms:W3CDTF">2011-07-01T02:42:00Z</dcterms:created>
  <dcterms:modified xsi:type="dcterms:W3CDTF">2026-04-16T09:30:31Z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1033-11.2.0.9363</vt:lpwstr>
  </property>
</Properties>
</file>